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owa1.sharepoint.com/sites/SRF/Shared Documents/Financial Information/Affordability/FY26 Update/"/>
    </mc:Choice>
  </mc:AlternateContent>
  <xr:revisionPtr revIDLastSave="1978" documentId="8_{A81CEE91-3DA7-4F92-BA6C-8E5D46F909E6}" xr6:coauthVersionLast="47" xr6:coauthVersionMax="47" xr10:uidLastSave="{A98F9E57-8D9D-4FBF-AB04-BB1D272B58F6}"/>
  <workbookProtection lockStructure="1"/>
  <bookViews>
    <workbookView xWindow="-28920" yWindow="-120" windowWidth="29040" windowHeight="15720" tabRatio="823" xr2:uid="{5AFD62C9-9FFC-4DE4-8BD5-EFD2E12B3D6F}"/>
  </bookViews>
  <sheets>
    <sheet name="Instructions" sheetId="16" r:id="rId1"/>
    <sheet name="FY26 - by &quot;Place&quot;" sheetId="17" r:id="rId2"/>
    <sheet name="dim" sheetId="18" state="hidden" r:id="rId3"/>
    <sheet name="FY26 - for Large Service Area" sheetId="21" r:id="rId4"/>
    <sheet name="SA_DATA" sheetId="13" state="hidden" r:id="rId5"/>
    <sheet name="WRA Communities" sheetId="20" state="hidden" r:id="rId6"/>
  </sheets>
  <definedNames>
    <definedName name="_xlnm._FilterDatabase" localSheetId="4" hidden="1">SA_DATA!$A$5:$BG$946</definedName>
    <definedName name="pctile_for_pts">SA_DATA!$C$952:$AL$955</definedName>
    <definedName name="_xlnm.Print_Area" localSheetId="1">'FY26 - by "Place"'!$B$2:$K$37</definedName>
    <definedName name="_xlnm.Print_Area" localSheetId="3">'FY26 - for Large Service Area'!$B$2:$O$50</definedName>
    <definedName name="_xlnm.Print_Area" localSheetId="0">Instructions!$A$1:$M$100</definedName>
    <definedName name="SA_DATA">SA_DATA!$D$6:$BG$948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1" l="1"/>
  <c r="F46" i="21"/>
  <c r="F45" i="21"/>
  <c r="F44" i="21"/>
  <c r="F43" i="21"/>
  <c r="F42" i="21"/>
  <c r="F41" i="21"/>
  <c r="F40" i="21"/>
  <c r="F39" i="21"/>
  <c r="F38" i="21"/>
  <c r="E29" i="21"/>
  <c r="E28" i="21"/>
  <c r="E27" i="21"/>
  <c r="E26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M29" i="21"/>
  <c r="M28" i="21"/>
  <c r="M27" i="21"/>
  <c r="M26" i="21"/>
  <c r="M25" i="21"/>
  <c r="M24" i="21"/>
  <c r="M23" i="21"/>
  <c r="M22" i="21"/>
  <c r="M21" i="21"/>
  <c r="M20" i="21"/>
  <c r="M19" i="21"/>
  <c r="M18" i="21"/>
  <c r="M17" i="21"/>
  <c r="M16" i="21"/>
  <c r="M15" i="21"/>
  <c r="M14" i="21"/>
  <c r="M13" i="21"/>
  <c r="M12" i="21"/>
  <c r="M11" i="21"/>
  <c r="M1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D31" i="21" l="1"/>
  <c r="B25" i="21"/>
  <c r="B26" i="21" s="1"/>
  <c r="B27" i="21" s="1"/>
  <c r="B28" i="21" s="1"/>
  <c r="B29" i="21" s="1"/>
  <c r="B11" i="2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E23" i="20"/>
  <c r="AL955" i="13"/>
  <c r="AL954" i="13"/>
  <c r="AL953" i="13"/>
  <c r="AL952" i="13"/>
  <c r="Z955" i="13"/>
  <c r="Z954" i="13"/>
  <c r="Z953" i="13"/>
  <c r="Z952" i="13"/>
  <c r="V955" i="13"/>
  <c r="V954" i="13"/>
  <c r="V953" i="13"/>
  <c r="V952" i="13"/>
  <c r="Q955" i="13"/>
  <c r="Q954" i="13"/>
  <c r="Q953" i="13"/>
  <c r="Q952" i="13"/>
  <c r="P955" i="13"/>
  <c r="P954" i="13"/>
  <c r="P953" i="13"/>
  <c r="P952" i="13"/>
  <c r="R955" i="13"/>
  <c r="R954" i="13"/>
  <c r="R953" i="13"/>
  <c r="R952" i="13"/>
  <c r="O955" i="13"/>
  <c r="O954" i="13"/>
  <c r="O953" i="13"/>
  <c r="O952" i="13"/>
  <c r="L955" i="13"/>
  <c r="L954" i="13"/>
  <c r="L953" i="13"/>
  <c r="L952" i="13"/>
  <c r="I955" i="13"/>
  <c r="I954" i="13"/>
  <c r="I953" i="13"/>
  <c r="I952" i="13"/>
  <c r="BF945" i="13"/>
  <c r="BE945" i="13"/>
  <c r="BD945" i="13"/>
  <c r="BC945" i="13"/>
  <c r="BB945" i="13"/>
  <c r="BA945" i="13"/>
  <c r="AZ945" i="13"/>
  <c r="AY945" i="13"/>
  <c r="AX945" i="13"/>
  <c r="AW945" i="13"/>
  <c r="BF944" i="13"/>
  <c r="BE944" i="13"/>
  <c r="BD944" i="13"/>
  <c r="BC944" i="13"/>
  <c r="BB944" i="13"/>
  <c r="BA944" i="13"/>
  <c r="AZ944" i="13"/>
  <c r="AY944" i="13"/>
  <c r="AX944" i="13"/>
  <c r="AW944" i="13"/>
  <c r="BF943" i="13"/>
  <c r="BE943" i="13"/>
  <c r="BD943" i="13"/>
  <c r="BC943" i="13"/>
  <c r="BB943" i="13"/>
  <c r="BA943" i="13"/>
  <c r="AZ943" i="13"/>
  <c r="AY943" i="13"/>
  <c r="AX943" i="13"/>
  <c r="AW943" i="13"/>
  <c r="BF942" i="13"/>
  <c r="BE942" i="13"/>
  <c r="BD942" i="13"/>
  <c r="BC942" i="13"/>
  <c r="BB942" i="13"/>
  <c r="BA942" i="13"/>
  <c r="AZ942" i="13"/>
  <c r="AY942" i="13"/>
  <c r="AX942" i="13"/>
  <c r="AW942" i="13"/>
  <c r="BF941" i="13"/>
  <c r="BE941" i="13"/>
  <c r="BD941" i="13"/>
  <c r="BC941" i="13"/>
  <c r="BB941" i="13"/>
  <c r="BA941" i="13"/>
  <c r="AZ941" i="13"/>
  <c r="AY941" i="13"/>
  <c r="AX941" i="13"/>
  <c r="AW941" i="13"/>
  <c r="BF940" i="13"/>
  <c r="BE940" i="13"/>
  <c r="BD940" i="13"/>
  <c r="BC940" i="13"/>
  <c r="BB940" i="13"/>
  <c r="BA940" i="13"/>
  <c r="AZ940" i="13"/>
  <c r="AY940" i="13"/>
  <c r="AX940" i="13"/>
  <c r="AW940" i="13"/>
  <c r="BF939" i="13"/>
  <c r="BE939" i="13"/>
  <c r="BD939" i="13"/>
  <c r="BC939" i="13"/>
  <c r="BB939" i="13"/>
  <c r="BA939" i="13"/>
  <c r="AZ939" i="13"/>
  <c r="AY939" i="13"/>
  <c r="AX939" i="13"/>
  <c r="AW939" i="13"/>
  <c r="BF938" i="13"/>
  <c r="BE938" i="13"/>
  <c r="BD938" i="13"/>
  <c r="BC938" i="13"/>
  <c r="BB938" i="13"/>
  <c r="BA938" i="13"/>
  <c r="AZ938" i="13"/>
  <c r="AY938" i="13"/>
  <c r="AX938" i="13"/>
  <c r="AW938" i="13"/>
  <c r="BF937" i="13"/>
  <c r="BE937" i="13"/>
  <c r="BD937" i="13"/>
  <c r="BC937" i="13"/>
  <c r="BB937" i="13"/>
  <c r="BA937" i="13"/>
  <c r="AZ937" i="13"/>
  <c r="AY937" i="13"/>
  <c r="AX937" i="13"/>
  <c r="AW937" i="13"/>
  <c r="BF936" i="13"/>
  <c r="BE936" i="13"/>
  <c r="BD936" i="13"/>
  <c r="BC936" i="13"/>
  <c r="BB936" i="13"/>
  <c r="BA936" i="13"/>
  <c r="AZ936" i="13"/>
  <c r="AY936" i="13"/>
  <c r="AX936" i="13"/>
  <c r="AW936" i="13"/>
  <c r="BF935" i="13"/>
  <c r="BE935" i="13"/>
  <c r="BD935" i="13"/>
  <c r="BC935" i="13"/>
  <c r="BB935" i="13"/>
  <c r="BA935" i="13"/>
  <c r="AZ935" i="13"/>
  <c r="AY935" i="13"/>
  <c r="AX935" i="13"/>
  <c r="AW935" i="13"/>
  <c r="BF934" i="13"/>
  <c r="BE934" i="13"/>
  <c r="BD934" i="13"/>
  <c r="BC934" i="13"/>
  <c r="BB934" i="13"/>
  <c r="BA934" i="13"/>
  <c r="AZ934" i="13"/>
  <c r="AY934" i="13"/>
  <c r="AX934" i="13"/>
  <c r="AW934" i="13"/>
  <c r="BF933" i="13"/>
  <c r="BE933" i="13"/>
  <c r="BD933" i="13"/>
  <c r="BC933" i="13"/>
  <c r="BB933" i="13"/>
  <c r="BA933" i="13"/>
  <c r="AZ933" i="13"/>
  <c r="AY933" i="13"/>
  <c r="AX933" i="13"/>
  <c r="AW933" i="13"/>
  <c r="BF932" i="13"/>
  <c r="BE932" i="13"/>
  <c r="BD932" i="13"/>
  <c r="BC932" i="13"/>
  <c r="BB932" i="13"/>
  <c r="BA932" i="13"/>
  <c r="AZ932" i="13"/>
  <c r="AY932" i="13"/>
  <c r="AX932" i="13"/>
  <c r="AW932" i="13"/>
  <c r="BF931" i="13"/>
  <c r="BE931" i="13"/>
  <c r="BD931" i="13"/>
  <c r="BC931" i="13"/>
  <c r="BB931" i="13"/>
  <c r="BA931" i="13"/>
  <c r="AZ931" i="13"/>
  <c r="AY931" i="13"/>
  <c r="AX931" i="13"/>
  <c r="AW931" i="13"/>
  <c r="BF930" i="13"/>
  <c r="BE930" i="13"/>
  <c r="BD930" i="13"/>
  <c r="BC930" i="13"/>
  <c r="BB930" i="13"/>
  <c r="BA930" i="13"/>
  <c r="AZ930" i="13"/>
  <c r="AY930" i="13"/>
  <c r="AX930" i="13"/>
  <c r="AW930" i="13"/>
  <c r="BF929" i="13"/>
  <c r="BE929" i="13"/>
  <c r="BD929" i="13"/>
  <c r="BC929" i="13"/>
  <c r="BB929" i="13"/>
  <c r="BA929" i="13"/>
  <c r="AZ929" i="13"/>
  <c r="AY929" i="13"/>
  <c r="AX929" i="13"/>
  <c r="AW929" i="13"/>
  <c r="BF928" i="13"/>
  <c r="BE928" i="13"/>
  <c r="BD928" i="13"/>
  <c r="BC928" i="13"/>
  <c r="BB928" i="13"/>
  <c r="BA928" i="13"/>
  <c r="AZ928" i="13"/>
  <c r="AY928" i="13"/>
  <c r="AX928" i="13"/>
  <c r="AW928" i="13"/>
  <c r="BF927" i="13"/>
  <c r="BE927" i="13"/>
  <c r="BD927" i="13"/>
  <c r="BC927" i="13"/>
  <c r="BB927" i="13"/>
  <c r="BA927" i="13"/>
  <c r="AZ927" i="13"/>
  <c r="AY927" i="13"/>
  <c r="AX927" i="13"/>
  <c r="AW927" i="13"/>
  <c r="BF926" i="13"/>
  <c r="BE926" i="13"/>
  <c r="BD926" i="13"/>
  <c r="BC926" i="13"/>
  <c r="BB926" i="13"/>
  <c r="BA926" i="13"/>
  <c r="AZ926" i="13"/>
  <c r="AY926" i="13"/>
  <c r="AX926" i="13"/>
  <c r="AW926" i="13"/>
  <c r="BF925" i="13"/>
  <c r="BE925" i="13"/>
  <c r="BD925" i="13"/>
  <c r="BC925" i="13"/>
  <c r="BB925" i="13"/>
  <c r="BA925" i="13"/>
  <c r="AZ925" i="13"/>
  <c r="AY925" i="13"/>
  <c r="AX925" i="13"/>
  <c r="AW925" i="13"/>
  <c r="BF924" i="13"/>
  <c r="BE924" i="13"/>
  <c r="BD924" i="13"/>
  <c r="BC924" i="13"/>
  <c r="BB924" i="13"/>
  <c r="BA924" i="13"/>
  <c r="AZ924" i="13"/>
  <c r="AY924" i="13"/>
  <c r="AX924" i="13"/>
  <c r="AW924" i="13"/>
  <c r="BF923" i="13"/>
  <c r="BE923" i="13"/>
  <c r="BD923" i="13"/>
  <c r="BC923" i="13"/>
  <c r="BB923" i="13"/>
  <c r="BA923" i="13"/>
  <c r="AZ923" i="13"/>
  <c r="AY923" i="13"/>
  <c r="AX923" i="13"/>
  <c r="AW923" i="13"/>
  <c r="BF922" i="13"/>
  <c r="BE922" i="13"/>
  <c r="BD922" i="13"/>
  <c r="BC922" i="13"/>
  <c r="BB922" i="13"/>
  <c r="BA922" i="13"/>
  <c r="AZ922" i="13"/>
  <c r="AY922" i="13"/>
  <c r="AX922" i="13"/>
  <c r="AW922" i="13"/>
  <c r="BF921" i="13"/>
  <c r="BE921" i="13"/>
  <c r="BD921" i="13"/>
  <c r="BC921" i="13"/>
  <c r="BB921" i="13"/>
  <c r="BA921" i="13"/>
  <c r="AZ921" i="13"/>
  <c r="AY921" i="13"/>
  <c r="AX921" i="13"/>
  <c r="AW921" i="13"/>
  <c r="BF920" i="13"/>
  <c r="BE920" i="13"/>
  <c r="BD920" i="13"/>
  <c r="BC920" i="13"/>
  <c r="BB920" i="13"/>
  <c r="BA920" i="13"/>
  <c r="AZ920" i="13"/>
  <c r="AY920" i="13"/>
  <c r="AX920" i="13"/>
  <c r="AW920" i="13"/>
  <c r="BF919" i="13"/>
  <c r="BE919" i="13"/>
  <c r="BD919" i="13"/>
  <c r="BC919" i="13"/>
  <c r="BB919" i="13"/>
  <c r="BA919" i="13"/>
  <c r="AZ919" i="13"/>
  <c r="AY919" i="13"/>
  <c r="AX919" i="13"/>
  <c r="AW919" i="13"/>
  <c r="BF918" i="13"/>
  <c r="BE918" i="13"/>
  <c r="BD918" i="13"/>
  <c r="BC918" i="13"/>
  <c r="BB918" i="13"/>
  <c r="BA918" i="13"/>
  <c r="AZ918" i="13"/>
  <c r="AY918" i="13"/>
  <c r="AX918" i="13"/>
  <c r="AW918" i="13"/>
  <c r="BF917" i="13"/>
  <c r="BE917" i="13"/>
  <c r="BD917" i="13"/>
  <c r="BC917" i="13"/>
  <c r="BB917" i="13"/>
  <c r="BA917" i="13"/>
  <c r="AZ917" i="13"/>
  <c r="AY917" i="13"/>
  <c r="AX917" i="13"/>
  <c r="AW917" i="13"/>
  <c r="BF916" i="13"/>
  <c r="BE916" i="13"/>
  <c r="BD916" i="13"/>
  <c r="BC916" i="13"/>
  <c r="BB916" i="13"/>
  <c r="BA916" i="13"/>
  <c r="AZ916" i="13"/>
  <c r="AY916" i="13"/>
  <c r="AX916" i="13"/>
  <c r="AW916" i="13"/>
  <c r="BF915" i="13"/>
  <c r="BE915" i="13"/>
  <c r="BD915" i="13"/>
  <c r="BC915" i="13"/>
  <c r="BB915" i="13"/>
  <c r="BA915" i="13"/>
  <c r="AZ915" i="13"/>
  <c r="AY915" i="13"/>
  <c r="AX915" i="13"/>
  <c r="AW915" i="13"/>
  <c r="BF914" i="13"/>
  <c r="BE914" i="13"/>
  <c r="BD914" i="13"/>
  <c r="BC914" i="13"/>
  <c r="BB914" i="13"/>
  <c r="BA914" i="13"/>
  <c r="AZ914" i="13"/>
  <c r="AY914" i="13"/>
  <c r="AX914" i="13"/>
  <c r="AW914" i="13"/>
  <c r="BF913" i="13"/>
  <c r="BE913" i="13"/>
  <c r="BD913" i="13"/>
  <c r="BC913" i="13"/>
  <c r="BB913" i="13"/>
  <c r="BA913" i="13"/>
  <c r="AZ913" i="13"/>
  <c r="AY913" i="13"/>
  <c r="AX913" i="13"/>
  <c r="AW913" i="13"/>
  <c r="BF912" i="13"/>
  <c r="BE912" i="13"/>
  <c r="BD912" i="13"/>
  <c r="BC912" i="13"/>
  <c r="BB912" i="13"/>
  <c r="BA912" i="13"/>
  <c r="AZ912" i="13"/>
  <c r="AY912" i="13"/>
  <c r="AX912" i="13"/>
  <c r="AW912" i="13"/>
  <c r="BF911" i="13"/>
  <c r="BE911" i="13"/>
  <c r="BD911" i="13"/>
  <c r="BC911" i="13"/>
  <c r="BB911" i="13"/>
  <c r="BA911" i="13"/>
  <c r="AZ911" i="13"/>
  <c r="AY911" i="13"/>
  <c r="AX911" i="13"/>
  <c r="AW911" i="13"/>
  <c r="BF910" i="13"/>
  <c r="BE910" i="13"/>
  <c r="BD910" i="13"/>
  <c r="BC910" i="13"/>
  <c r="BB910" i="13"/>
  <c r="BA910" i="13"/>
  <c r="AZ910" i="13"/>
  <c r="AY910" i="13"/>
  <c r="AX910" i="13"/>
  <c r="AW910" i="13"/>
  <c r="BF909" i="13"/>
  <c r="BE909" i="13"/>
  <c r="BD909" i="13"/>
  <c r="BC909" i="13"/>
  <c r="BB909" i="13"/>
  <c r="BA909" i="13"/>
  <c r="AZ909" i="13"/>
  <c r="AY909" i="13"/>
  <c r="AX909" i="13"/>
  <c r="AW909" i="13"/>
  <c r="BF908" i="13"/>
  <c r="BE908" i="13"/>
  <c r="BD908" i="13"/>
  <c r="BC908" i="13"/>
  <c r="BB908" i="13"/>
  <c r="BA908" i="13"/>
  <c r="AZ908" i="13"/>
  <c r="AY908" i="13"/>
  <c r="AX908" i="13"/>
  <c r="AW908" i="13"/>
  <c r="BF907" i="13"/>
  <c r="BE907" i="13"/>
  <c r="BD907" i="13"/>
  <c r="BC907" i="13"/>
  <c r="BB907" i="13"/>
  <c r="BA907" i="13"/>
  <c r="AZ907" i="13"/>
  <c r="AY907" i="13"/>
  <c r="AX907" i="13"/>
  <c r="AW907" i="13"/>
  <c r="BF906" i="13"/>
  <c r="BE906" i="13"/>
  <c r="BD906" i="13"/>
  <c r="BC906" i="13"/>
  <c r="BB906" i="13"/>
  <c r="BA906" i="13"/>
  <c r="AZ906" i="13"/>
  <c r="AY906" i="13"/>
  <c r="AX906" i="13"/>
  <c r="AW906" i="13"/>
  <c r="BF905" i="13"/>
  <c r="BE905" i="13"/>
  <c r="BD905" i="13"/>
  <c r="BC905" i="13"/>
  <c r="BB905" i="13"/>
  <c r="BA905" i="13"/>
  <c r="AZ905" i="13"/>
  <c r="AY905" i="13"/>
  <c r="AX905" i="13"/>
  <c r="AW905" i="13"/>
  <c r="BF904" i="13"/>
  <c r="BE904" i="13"/>
  <c r="BD904" i="13"/>
  <c r="BC904" i="13"/>
  <c r="BB904" i="13"/>
  <c r="BA904" i="13"/>
  <c r="AZ904" i="13"/>
  <c r="AY904" i="13"/>
  <c r="AX904" i="13"/>
  <c r="AW904" i="13"/>
  <c r="BF903" i="13"/>
  <c r="BE903" i="13"/>
  <c r="BD903" i="13"/>
  <c r="BC903" i="13"/>
  <c r="BB903" i="13"/>
  <c r="BA903" i="13"/>
  <c r="AZ903" i="13"/>
  <c r="AY903" i="13"/>
  <c r="AX903" i="13"/>
  <c r="AW903" i="13"/>
  <c r="BF902" i="13"/>
  <c r="BE902" i="13"/>
  <c r="BD902" i="13"/>
  <c r="BC902" i="13"/>
  <c r="BB902" i="13"/>
  <c r="BA902" i="13"/>
  <c r="AZ902" i="13"/>
  <c r="AY902" i="13"/>
  <c r="AX902" i="13"/>
  <c r="AW902" i="13"/>
  <c r="BF901" i="13"/>
  <c r="BE901" i="13"/>
  <c r="BD901" i="13"/>
  <c r="BC901" i="13"/>
  <c r="BB901" i="13"/>
  <c r="BA901" i="13"/>
  <c r="AZ901" i="13"/>
  <c r="AY901" i="13"/>
  <c r="AX901" i="13"/>
  <c r="AW901" i="13"/>
  <c r="BF900" i="13"/>
  <c r="BE900" i="13"/>
  <c r="BD900" i="13"/>
  <c r="BC900" i="13"/>
  <c r="BB900" i="13"/>
  <c r="BA900" i="13"/>
  <c r="AZ900" i="13"/>
  <c r="AY900" i="13"/>
  <c r="AX900" i="13"/>
  <c r="AW900" i="13"/>
  <c r="BF899" i="13"/>
  <c r="BE899" i="13"/>
  <c r="BD899" i="13"/>
  <c r="BC899" i="13"/>
  <c r="BB899" i="13"/>
  <c r="BA899" i="13"/>
  <c r="AZ899" i="13"/>
  <c r="AY899" i="13"/>
  <c r="AX899" i="13"/>
  <c r="AW899" i="13"/>
  <c r="BF898" i="13"/>
  <c r="BE898" i="13"/>
  <c r="BD898" i="13"/>
  <c r="BC898" i="13"/>
  <c r="BB898" i="13"/>
  <c r="BA898" i="13"/>
  <c r="AZ898" i="13"/>
  <c r="AY898" i="13"/>
  <c r="AX898" i="13"/>
  <c r="AW898" i="13"/>
  <c r="BF897" i="13"/>
  <c r="BE897" i="13"/>
  <c r="BD897" i="13"/>
  <c r="BC897" i="13"/>
  <c r="BB897" i="13"/>
  <c r="BA897" i="13"/>
  <c r="AZ897" i="13"/>
  <c r="AY897" i="13"/>
  <c r="AX897" i="13"/>
  <c r="AW897" i="13"/>
  <c r="BF896" i="13"/>
  <c r="BE896" i="13"/>
  <c r="BD896" i="13"/>
  <c r="BC896" i="13"/>
  <c r="BB896" i="13"/>
  <c r="BA896" i="13"/>
  <c r="AZ896" i="13"/>
  <c r="AY896" i="13"/>
  <c r="AX896" i="13"/>
  <c r="AW896" i="13"/>
  <c r="BF895" i="13"/>
  <c r="BE895" i="13"/>
  <c r="BD895" i="13"/>
  <c r="BC895" i="13"/>
  <c r="BB895" i="13"/>
  <c r="BA895" i="13"/>
  <c r="AZ895" i="13"/>
  <c r="AY895" i="13"/>
  <c r="AX895" i="13"/>
  <c r="AW895" i="13"/>
  <c r="BF894" i="13"/>
  <c r="BE894" i="13"/>
  <c r="BD894" i="13"/>
  <c r="BC894" i="13"/>
  <c r="BB894" i="13"/>
  <c r="BA894" i="13"/>
  <c r="AZ894" i="13"/>
  <c r="AY894" i="13"/>
  <c r="AX894" i="13"/>
  <c r="AW894" i="13"/>
  <c r="BF893" i="13"/>
  <c r="BE893" i="13"/>
  <c r="BD893" i="13"/>
  <c r="BC893" i="13"/>
  <c r="BB893" i="13"/>
  <c r="BA893" i="13"/>
  <c r="AZ893" i="13"/>
  <c r="AY893" i="13"/>
  <c r="AX893" i="13"/>
  <c r="AW893" i="13"/>
  <c r="BF892" i="13"/>
  <c r="BE892" i="13"/>
  <c r="BD892" i="13"/>
  <c r="BC892" i="13"/>
  <c r="BB892" i="13"/>
  <c r="BA892" i="13"/>
  <c r="AZ892" i="13"/>
  <c r="AY892" i="13"/>
  <c r="AX892" i="13"/>
  <c r="AW892" i="13"/>
  <c r="BF891" i="13"/>
  <c r="BE891" i="13"/>
  <c r="BD891" i="13"/>
  <c r="BC891" i="13"/>
  <c r="BB891" i="13"/>
  <c r="BA891" i="13"/>
  <c r="AZ891" i="13"/>
  <c r="AY891" i="13"/>
  <c r="AX891" i="13"/>
  <c r="AW891" i="13"/>
  <c r="BF890" i="13"/>
  <c r="BE890" i="13"/>
  <c r="BD890" i="13"/>
  <c r="BC890" i="13"/>
  <c r="BB890" i="13"/>
  <c r="BA890" i="13"/>
  <c r="AZ890" i="13"/>
  <c r="AY890" i="13"/>
  <c r="AX890" i="13"/>
  <c r="AW890" i="13"/>
  <c r="BF889" i="13"/>
  <c r="BE889" i="13"/>
  <c r="BD889" i="13"/>
  <c r="BC889" i="13"/>
  <c r="BB889" i="13"/>
  <c r="BA889" i="13"/>
  <c r="AZ889" i="13"/>
  <c r="AY889" i="13"/>
  <c r="AX889" i="13"/>
  <c r="AW889" i="13"/>
  <c r="BF888" i="13"/>
  <c r="BE888" i="13"/>
  <c r="BD888" i="13"/>
  <c r="BC888" i="13"/>
  <c r="BB888" i="13"/>
  <c r="BA888" i="13"/>
  <c r="AZ888" i="13"/>
  <c r="AY888" i="13"/>
  <c r="AX888" i="13"/>
  <c r="AW888" i="13"/>
  <c r="BF887" i="13"/>
  <c r="BE887" i="13"/>
  <c r="BD887" i="13"/>
  <c r="BC887" i="13"/>
  <c r="BB887" i="13"/>
  <c r="BA887" i="13"/>
  <c r="AZ887" i="13"/>
  <c r="AY887" i="13"/>
  <c r="AX887" i="13"/>
  <c r="AW887" i="13"/>
  <c r="BF886" i="13"/>
  <c r="BE886" i="13"/>
  <c r="BD886" i="13"/>
  <c r="BC886" i="13"/>
  <c r="BB886" i="13"/>
  <c r="BA886" i="13"/>
  <c r="AZ886" i="13"/>
  <c r="AY886" i="13"/>
  <c r="AX886" i="13"/>
  <c r="AW886" i="13"/>
  <c r="BF885" i="13"/>
  <c r="BE885" i="13"/>
  <c r="BD885" i="13"/>
  <c r="BC885" i="13"/>
  <c r="BB885" i="13"/>
  <c r="BA885" i="13"/>
  <c r="AZ885" i="13"/>
  <c r="AY885" i="13"/>
  <c r="AX885" i="13"/>
  <c r="AW885" i="13"/>
  <c r="BF884" i="13"/>
  <c r="BE884" i="13"/>
  <c r="BD884" i="13"/>
  <c r="BC884" i="13"/>
  <c r="BB884" i="13"/>
  <c r="BA884" i="13"/>
  <c r="AZ884" i="13"/>
  <c r="AY884" i="13"/>
  <c r="AX884" i="13"/>
  <c r="AW884" i="13"/>
  <c r="BF883" i="13"/>
  <c r="BE883" i="13"/>
  <c r="BD883" i="13"/>
  <c r="BC883" i="13"/>
  <c r="BB883" i="13"/>
  <c r="BA883" i="13"/>
  <c r="AZ883" i="13"/>
  <c r="AY883" i="13"/>
  <c r="AX883" i="13"/>
  <c r="AW883" i="13"/>
  <c r="BF882" i="13"/>
  <c r="BE882" i="13"/>
  <c r="BD882" i="13"/>
  <c r="BC882" i="13"/>
  <c r="BB882" i="13"/>
  <c r="BA882" i="13"/>
  <c r="AZ882" i="13"/>
  <c r="AY882" i="13"/>
  <c r="AX882" i="13"/>
  <c r="AW882" i="13"/>
  <c r="BF881" i="13"/>
  <c r="BE881" i="13"/>
  <c r="BD881" i="13"/>
  <c r="BC881" i="13"/>
  <c r="BB881" i="13"/>
  <c r="BA881" i="13"/>
  <c r="AZ881" i="13"/>
  <c r="AY881" i="13"/>
  <c r="AX881" i="13"/>
  <c r="AW881" i="13"/>
  <c r="BF880" i="13"/>
  <c r="BE880" i="13"/>
  <c r="BD880" i="13"/>
  <c r="BC880" i="13"/>
  <c r="BB880" i="13"/>
  <c r="BA880" i="13"/>
  <c r="AZ880" i="13"/>
  <c r="AY880" i="13"/>
  <c r="AX880" i="13"/>
  <c r="AW880" i="13"/>
  <c r="BF879" i="13"/>
  <c r="BE879" i="13"/>
  <c r="BD879" i="13"/>
  <c r="BC879" i="13"/>
  <c r="BB879" i="13"/>
  <c r="BA879" i="13"/>
  <c r="AZ879" i="13"/>
  <c r="AY879" i="13"/>
  <c r="AX879" i="13"/>
  <c r="AW879" i="13"/>
  <c r="BF878" i="13"/>
  <c r="BE878" i="13"/>
  <c r="BD878" i="13"/>
  <c r="BC878" i="13"/>
  <c r="BB878" i="13"/>
  <c r="BA878" i="13"/>
  <c r="AZ878" i="13"/>
  <c r="AY878" i="13"/>
  <c r="AX878" i="13"/>
  <c r="AW878" i="13"/>
  <c r="BF877" i="13"/>
  <c r="BE877" i="13"/>
  <c r="BD877" i="13"/>
  <c r="BC877" i="13"/>
  <c r="BB877" i="13"/>
  <c r="BA877" i="13"/>
  <c r="AZ877" i="13"/>
  <c r="AY877" i="13"/>
  <c r="AX877" i="13"/>
  <c r="AW877" i="13"/>
  <c r="BF876" i="13"/>
  <c r="BE876" i="13"/>
  <c r="BD876" i="13"/>
  <c r="BC876" i="13"/>
  <c r="BB876" i="13"/>
  <c r="BA876" i="13"/>
  <c r="AZ876" i="13"/>
  <c r="AY876" i="13"/>
  <c r="AX876" i="13"/>
  <c r="AW876" i="13"/>
  <c r="BF875" i="13"/>
  <c r="BE875" i="13"/>
  <c r="BD875" i="13"/>
  <c r="BC875" i="13"/>
  <c r="BB875" i="13"/>
  <c r="BA875" i="13"/>
  <c r="AZ875" i="13"/>
  <c r="AY875" i="13"/>
  <c r="AX875" i="13"/>
  <c r="AW875" i="13"/>
  <c r="BF874" i="13"/>
  <c r="BE874" i="13"/>
  <c r="BD874" i="13"/>
  <c r="BC874" i="13"/>
  <c r="BB874" i="13"/>
  <c r="BA874" i="13"/>
  <c r="AZ874" i="13"/>
  <c r="AY874" i="13"/>
  <c r="AX874" i="13"/>
  <c r="AW874" i="13"/>
  <c r="BF873" i="13"/>
  <c r="BE873" i="13"/>
  <c r="BD873" i="13"/>
  <c r="BC873" i="13"/>
  <c r="BB873" i="13"/>
  <c r="BA873" i="13"/>
  <c r="AZ873" i="13"/>
  <c r="AY873" i="13"/>
  <c r="AX873" i="13"/>
  <c r="AW873" i="13"/>
  <c r="BF872" i="13"/>
  <c r="BE872" i="13"/>
  <c r="BD872" i="13"/>
  <c r="BC872" i="13"/>
  <c r="BB872" i="13"/>
  <c r="BA872" i="13"/>
  <c r="AZ872" i="13"/>
  <c r="AY872" i="13"/>
  <c r="AX872" i="13"/>
  <c r="AW872" i="13"/>
  <c r="BF871" i="13"/>
  <c r="BE871" i="13"/>
  <c r="BD871" i="13"/>
  <c r="BC871" i="13"/>
  <c r="BB871" i="13"/>
  <c r="BA871" i="13"/>
  <c r="AZ871" i="13"/>
  <c r="AY871" i="13"/>
  <c r="AX871" i="13"/>
  <c r="AW871" i="13"/>
  <c r="BF870" i="13"/>
  <c r="BE870" i="13"/>
  <c r="BD870" i="13"/>
  <c r="BC870" i="13"/>
  <c r="BB870" i="13"/>
  <c r="BA870" i="13"/>
  <c r="AZ870" i="13"/>
  <c r="AY870" i="13"/>
  <c r="AX870" i="13"/>
  <c r="AW870" i="13"/>
  <c r="BF869" i="13"/>
  <c r="BE869" i="13"/>
  <c r="BD869" i="13"/>
  <c r="BC869" i="13"/>
  <c r="BB869" i="13"/>
  <c r="BA869" i="13"/>
  <c r="AZ869" i="13"/>
  <c r="AY869" i="13"/>
  <c r="AX869" i="13"/>
  <c r="AW869" i="13"/>
  <c r="BF868" i="13"/>
  <c r="BE868" i="13"/>
  <c r="BD868" i="13"/>
  <c r="BC868" i="13"/>
  <c r="BB868" i="13"/>
  <c r="BA868" i="13"/>
  <c r="AZ868" i="13"/>
  <c r="AY868" i="13"/>
  <c r="AX868" i="13"/>
  <c r="AW868" i="13"/>
  <c r="BF867" i="13"/>
  <c r="BE867" i="13"/>
  <c r="BD867" i="13"/>
  <c r="BC867" i="13"/>
  <c r="BB867" i="13"/>
  <c r="BA867" i="13"/>
  <c r="AZ867" i="13"/>
  <c r="AY867" i="13"/>
  <c r="AX867" i="13"/>
  <c r="AW867" i="13"/>
  <c r="BF866" i="13"/>
  <c r="BE866" i="13"/>
  <c r="BD866" i="13"/>
  <c r="BC866" i="13"/>
  <c r="BB866" i="13"/>
  <c r="BA866" i="13"/>
  <c r="AZ866" i="13"/>
  <c r="AY866" i="13"/>
  <c r="AX866" i="13"/>
  <c r="AW866" i="13"/>
  <c r="BF865" i="13"/>
  <c r="BE865" i="13"/>
  <c r="BD865" i="13"/>
  <c r="BC865" i="13"/>
  <c r="BB865" i="13"/>
  <c r="BA865" i="13"/>
  <c r="AZ865" i="13"/>
  <c r="AY865" i="13"/>
  <c r="AX865" i="13"/>
  <c r="AW865" i="13"/>
  <c r="BF864" i="13"/>
  <c r="BE864" i="13"/>
  <c r="BD864" i="13"/>
  <c r="BC864" i="13"/>
  <c r="BB864" i="13"/>
  <c r="BA864" i="13"/>
  <c r="AZ864" i="13"/>
  <c r="AY864" i="13"/>
  <c r="AX864" i="13"/>
  <c r="AW864" i="13"/>
  <c r="BF863" i="13"/>
  <c r="BE863" i="13"/>
  <c r="BD863" i="13"/>
  <c r="BC863" i="13"/>
  <c r="BB863" i="13"/>
  <c r="BA863" i="13"/>
  <c r="AZ863" i="13"/>
  <c r="AY863" i="13"/>
  <c r="AX863" i="13"/>
  <c r="AW863" i="13"/>
  <c r="BF862" i="13"/>
  <c r="BE862" i="13"/>
  <c r="BD862" i="13"/>
  <c r="BC862" i="13"/>
  <c r="BB862" i="13"/>
  <c r="BA862" i="13"/>
  <c r="AZ862" i="13"/>
  <c r="AY862" i="13"/>
  <c r="AX862" i="13"/>
  <c r="AW862" i="13"/>
  <c r="BF861" i="13"/>
  <c r="BE861" i="13"/>
  <c r="BD861" i="13"/>
  <c r="BC861" i="13"/>
  <c r="BB861" i="13"/>
  <c r="BA861" i="13"/>
  <c r="AZ861" i="13"/>
  <c r="AY861" i="13"/>
  <c r="AX861" i="13"/>
  <c r="AW861" i="13"/>
  <c r="BF860" i="13"/>
  <c r="BE860" i="13"/>
  <c r="BD860" i="13"/>
  <c r="BC860" i="13"/>
  <c r="BB860" i="13"/>
  <c r="BA860" i="13"/>
  <c r="AZ860" i="13"/>
  <c r="AY860" i="13"/>
  <c r="AX860" i="13"/>
  <c r="AW860" i="13"/>
  <c r="BF859" i="13"/>
  <c r="BE859" i="13"/>
  <c r="BD859" i="13"/>
  <c r="BC859" i="13"/>
  <c r="BB859" i="13"/>
  <c r="BA859" i="13"/>
  <c r="AZ859" i="13"/>
  <c r="AY859" i="13"/>
  <c r="AX859" i="13"/>
  <c r="AW859" i="13"/>
  <c r="BF858" i="13"/>
  <c r="BE858" i="13"/>
  <c r="BD858" i="13"/>
  <c r="BC858" i="13"/>
  <c r="BB858" i="13"/>
  <c r="BA858" i="13"/>
  <c r="AZ858" i="13"/>
  <c r="AY858" i="13"/>
  <c r="AX858" i="13"/>
  <c r="AW858" i="13"/>
  <c r="BF857" i="13"/>
  <c r="BE857" i="13"/>
  <c r="BD857" i="13"/>
  <c r="BC857" i="13"/>
  <c r="BB857" i="13"/>
  <c r="BA857" i="13"/>
  <c r="AZ857" i="13"/>
  <c r="AY857" i="13"/>
  <c r="AX857" i="13"/>
  <c r="AW857" i="13"/>
  <c r="BF856" i="13"/>
  <c r="BE856" i="13"/>
  <c r="BD856" i="13"/>
  <c r="BC856" i="13"/>
  <c r="BB856" i="13"/>
  <c r="BA856" i="13"/>
  <c r="AZ856" i="13"/>
  <c r="AY856" i="13"/>
  <c r="AX856" i="13"/>
  <c r="AW856" i="13"/>
  <c r="BF855" i="13"/>
  <c r="BE855" i="13"/>
  <c r="BD855" i="13"/>
  <c r="BC855" i="13"/>
  <c r="BB855" i="13"/>
  <c r="BA855" i="13"/>
  <c r="AZ855" i="13"/>
  <c r="AY855" i="13"/>
  <c r="AX855" i="13"/>
  <c r="AW855" i="13"/>
  <c r="BF854" i="13"/>
  <c r="BE854" i="13"/>
  <c r="BD854" i="13"/>
  <c r="BC854" i="13"/>
  <c r="BB854" i="13"/>
  <c r="BA854" i="13"/>
  <c r="AZ854" i="13"/>
  <c r="AY854" i="13"/>
  <c r="AX854" i="13"/>
  <c r="AW854" i="13"/>
  <c r="BF853" i="13"/>
  <c r="BE853" i="13"/>
  <c r="BD853" i="13"/>
  <c r="BC853" i="13"/>
  <c r="BB853" i="13"/>
  <c r="BA853" i="13"/>
  <c r="AZ853" i="13"/>
  <c r="AY853" i="13"/>
  <c r="AX853" i="13"/>
  <c r="AW853" i="13"/>
  <c r="BF852" i="13"/>
  <c r="BE852" i="13"/>
  <c r="BD852" i="13"/>
  <c r="BC852" i="13"/>
  <c r="BB852" i="13"/>
  <c r="BA852" i="13"/>
  <c r="AZ852" i="13"/>
  <c r="AY852" i="13"/>
  <c r="AX852" i="13"/>
  <c r="AW852" i="13"/>
  <c r="BF851" i="13"/>
  <c r="BE851" i="13"/>
  <c r="BD851" i="13"/>
  <c r="BC851" i="13"/>
  <c r="BB851" i="13"/>
  <c r="BA851" i="13"/>
  <c r="AZ851" i="13"/>
  <c r="AY851" i="13"/>
  <c r="AX851" i="13"/>
  <c r="AW851" i="13"/>
  <c r="BF850" i="13"/>
  <c r="BE850" i="13"/>
  <c r="BD850" i="13"/>
  <c r="BC850" i="13"/>
  <c r="BB850" i="13"/>
  <c r="BA850" i="13"/>
  <c r="AZ850" i="13"/>
  <c r="AY850" i="13"/>
  <c r="AX850" i="13"/>
  <c r="AW850" i="13"/>
  <c r="BF849" i="13"/>
  <c r="BE849" i="13"/>
  <c r="BD849" i="13"/>
  <c r="BC849" i="13"/>
  <c r="BB849" i="13"/>
  <c r="BA849" i="13"/>
  <c r="AZ849" i="13"/>
  <c r="AY849" i="13"/>
  <c r="AX849" i="13"/>
  <c r="AW849" i="13"/>
  <c r="BF848" i="13"/>
  <c r="BE848" i="13"/>
  <c r="BD848" i="13"/>
  <c r="BC848" i="13"/>
  <c r="BB848" i="13"/>
  <c r="BA848" i="13"/>
  <c r="AZ848" i="13"/>
  <c r="AY848" i="13"/>
  <c r="AX848" i="13"/>
  <c r="AW848" i="13"/>
  <c r="BF847" i="13"/>
  <c r="BE847" i="13"/>
  <c r="BD847" i="13"/>
  <c r="BC847" i="13"/>
  <c r="BB847" i="13"/>
  <c r="BA847" i="13"/>
  <c r="AZ847" i="13"/>
  <c r="AY847" i="13"/>
  <c r="AX847" i="13"/>
  <c r="AW847" i="13"/>
  <c r="BF846" i="13"/>
  <c r="BE846" i="13"/>
  <c r="BD846" i="13"/>
  <c r="BC846" i="13"/>
  <c r="BB846" i="13"/>
  <c r="BA846" i="13"/>
  <c r="AZ846" i="13"/>
  <c r="AY846" i="13"/>
  <c r="AX846" i="13"/>
  <c r="AW846" i="13"/>
  <c r="BF845" i="13"/>
  <c r="BE845" i="13"/>
  <c r="BD845" i="13"/>
  <c r="BC845" i="13"/>
  <c r="BB845" i="13"/>
  <c r="BA845" i="13"/>
  <c r="AZ845" i="13"/>
  <c r="AY845" i="13"/>
  <c r="AX845" i="13"/>
  <c r="AW845" i="13"/>
  <c r="BF844" i="13"/>
  <c r="BE844" i="13"/>
  <c r="BD844" i="13"/>
  <c r="BC844" i="13"/>
  <c r="BB844" i="13"/>
  <c r="BA844" i="13"/>
  <c r="AZ844" i="13"/>
  <c r="AY844" i="13"/>
  <c r="AX844" i="13"/>
  <c r="AW844" i="13"/>
  <c r="BF843" i="13"/>
  <c r="BE843" i="13"/>
  <c r="BD843" i="13"/>
  <c r="BC843" i="13"/>
  <c r="BB843" i="13"/>
  <c r="BA843" i="13"/>
  <c r="AZ843" i="13"/>
  <c r="AY843" i="13"/>
  <c r="AX843" i="13"/>
  <c r="AW843" i="13"/>
  <c r="BF842" i="13"/>
  <c r="BE842" i="13"/>
  <c r="BD842" i="13"/>
  <c r="BC842" i="13"/>
  <c r="BB842" i="13"/>
  <c r="BA842" i="13"/>
  <c r="AZ842" i="13"/>
  <c r="AY842" i="13"/>
  <c r="AX842" i="13"/>
  <c r="AW842" i="13"/>
  <c r="BF841" i="13"/>
  <c r="BE841" i="13"/>
  <c r="BD841" i="13"/>
  <c r="BC841" i="13"/>
  <c r="BB841" i="13"/>
  <c r="BA841" i="13"/>
  <c r="AZ841" i="13"/>
  <c r="AY841" i="13"/>
  <c r="AX841" i="13"/>
  <c r="AW841" i="13"/>
  <c r="BF840" i="13"/>
  <c r="BE840" i="13"/>
  <c r="BD840" i="13"/>
  <c r="BC840" i="13"/>
  <c r="BB840" i="13"/>
  <c r="BA840" i="13"/>
  <c r="AZ840" i="13"/>
  <c r="AY840" i="13"/>
  <c r="AX840" i="13"/>
  <c r="AW840" i="13"/>
  <c r="BF839" i="13"/>
  <c r="BE839" i="13"/>
  <c r="BD839" i="13"/>
  <c r="BC839" i="13"/>
  <c r="BB839" i="13"/>
  <c r="BA839" i="13"/>
  <c r="AZ839" i="13"/>
  <c r="AY839" i="13"/>
  <c r="AX839" i="13"/>
  <c r="AW839" i="13"/>
  <c r="BF838" i="13"/>
  <c r="BE838" i="13"/>
  <c r="BD838" i="13"/>
  <c r="BC838" i="13"/>
  <c r="BB838" i="13"/>
  <c r="BA838" i="13"/>
  <c r="AZ838" i="13"/>
  <c r="AY838" i="13"/>
  <c r="AX838" i="13"/>
  <c r="AW838" i="13"/>
  <c r="BF837" i="13"/>
  <c r="BE837" i="13"/>
  <c r="BD837" i="13"/>
  <c r="BC837" i="13"/>
  <c r="BB837" i="13"/>
  <c r="BA837" i="13"/>
  <c r="AZ837" i="13"/>
  <c r="AY837" i="13"/>
  <c r="AX837" i="13"/>
  <c r="AW837" i="13"/>
  <c r="BF836" i="13"/>
  <c r="BE836" i="13"/>
  <c r="BD836" i="13"/>
  <c r="BC836" i="13"/>
  <c r="BB836" i="13"/>
  <c r="BA836" i="13"/>
  <c r="AZ836" i="13"/>
  <c r="AY836" i="13"/>
  <c r="AX836" i="13"/>
  <c r="AW836" i="13"/>
  <c r="BF835" i="13"/>
  <c r="BE835" i="13"/>
  <c r="BD835" i="13"/>
  <c r="BC835" i="13"/>
  <c r="BB835" i="13"/>
  <c r="BA835" i="13"/>
  <c r="AZ835" i="13"/>
  <c r="AY835" i="13"/>
  <c r="AX835" i="13"/>
  <c r="AW835" i="13"/>
  <c r="BF834" i="13"/>
  <c r="BE834" i="13"/>
  <c r="BD834" i="13"/>
  <c r="BC834" i="13"/>
  <c r="BB834" i="13"/>
  <c r="BA834" i="13"/>
  <c r="AZ834" i="13"/>
  <c r="AY834" i="13"/>
  <c r="AX834" i="13"/>
  <c r="AW834" i="13"/>
  <c r="BF833" i="13"/>
  <c r="BE833" i="13"/>
  <c r="BD833" i="13"/>
  <c r="BC833" i="13"/>
  <c r="BB833" i="13"/>
  <c r="BA833" i="13"/>
  <c r="AZ833" i="13"/>
  <c r="AY833" i="13"/>
  <c r="AX833" i="13"/>
  <c r="AW833" i="13"/>
  <c r="BF832" i="13"/>
  <c r="BE832" i="13"/>
  <c r="BD832" i="13"/>
  <c r="BC832" i="13"/>
  <c r="BB832" i="13"/>
  <c r="BA832" i="13"/>
  <c r="AZ832" i="13"/>
  <c r="AY832" i="13"/>
  <c r="AX832" i="13"/>
  <c r="AW832" i="13"/>
  <c r="BF831" i="13"/>
  <c r="BE831" i="13"/>
  <c r="BD831" i="13"/>
  <c r="BC831" i="13"/>
  <c r="BB831" i="13"/>
  <c r="BA831" i="13"/>
  <c r="AZ831" i="13"/>
  <c r="AY831" i="13"/>
  <c r="AX831" i="13"/>
  <c r="AW831" i="13"/>
  <c r="BF830" i="13"/>
  <c r="BE830" i="13"/>
  <c r="BD830" i="13"/>
  <c r="BC830" i="13"/>
  <c r="BB830" i="13"/>
  <c r="BA830" i="13"/>
  <c r="AZ830" i="13"/>
  <c r="AY830" i="13"/>
  <c r="AX830" i="13"/>
  <c r="AW830" i="13"/>
  <c r="BF829" i="13"/>
  <c r="BE829" i="13"/>
  <c r="BD829" i="13"/>
  <c r="BC829" i="13"/>
  <c r="BB829" i="13"/>
  <c r="BA829" i="13"/>
  <c r="AZ829" i="13"/>
  <c r="AY829" i="13"/>
  <c r="AX829" i="13"/>
  <c r="AW829" i="13"/>
  <c r="BF828" i="13"/>
  <c r="BE828" i="13"/>
  <c r="BD828" i="13"/>
  <c r="BC828" i="13"/>
  <c r="BB828" i="13"/>
  <c r="BA828" i="13"/>
  <c r="AZ828" i="13"/>
  <c r="AY828" i="13"/>
  <c r="AX828" i="13"/>
  <c r="AW828" i="13"/>
  <c r="BF827" i="13"/>
  <c r="BE827" i="13"/>
  <c r="BD827" i="13"/>
  <c r="BC827" i="13"/>
  <c r="BB827" i="13"/>
  <c r="BA827" i="13"/>
  <c r="AZ827" i="13"/>
  <c r="AY827" i="13"/>
  <c r="AX827" i="13"/>
  <c r="AW827" i="13"/>
  <c r="BF826" i="13"/>
  <c r="BE826" i="13"/>
  <c r="BD826" i="13"/>
  <c r="BC826" i="13"/>
  <c r="BB826" i="13"/>
  <c r="BA826" i="13"/>
  <c r="AZ826" i="13"/>
  <c r="AY826" i="13"/>
  <c r="AX826" i="13"/>
  <c r="AW826" i="13"/>
  <c r="BF825" i="13"/>
  <c r="BE825" i="13"/>
  <c r="BD825" i="13"/>
  <c r="BC825" i="13"/>
  <c r="BB825" i="13"/>
  <c r="BA825" i="13"/>
  <c r="AZ825" i="13"/>
  <c r="AY825" i="13"/>
  <c r="AX825" i="13"/>
  <c r="AW825" i="13"/>
  <c r="BF824" i="13"/>
  <c r="BE824" i="13"/>
  <c r="BD824" i="13"/>
  <c r="BC824" i="13"/>
  <c r="BB824" i="13"/>
  <c r="BA824" i="13"/>
  <c r="AZ824" i="13"/>
  <c r="AY824" i="13"/>
  <c r="AX824" i="13"/>
  <c r="AW824" i="13"/>
  <c r="BF823" i="13"/>
  <c r="BE823" i="13"/>
  <c r="BD823" i="13"/>
  <c r="BC823" i="13"/>
  <c r="BB823" i="13"/>
  <c r="BA823" i="13"/>
  <c r="AZ823" i="13"/>
  <c r="AY823" i="13"/>
  <c r="AX823" i="13"/>
  <c r="AW823" i="13"/>
  <c r="BF822" i="13"/>
  <c r="BE822" i="13"/>
  <c r="BD822" i="13"/>
  <c r="BC822" i="13"/>
  <c r="BB822" i="13"/>
  <c r="BA822" i="13"/>
  <c r="AZ822" i="13"/>
  <c r="AY822" i="13"/>
  <c r="AX822" i="13"/>
  <c r="AW822" i="13"/>
  <c r="BF821" i="13"/>
  <c r="BE821" i="13"/>
  <c r="BD821" i="13"/>
  <c r="BC821" i="13"/>
  <c r="BB821" i="13"/>
  <c r="BA821" i="13"/>
  <c r="AZ821" i="13"/>
  <c r="AY821" i="13"/>
  <c r="AX821" i="13"/>
  <c r="AW821" i="13"/>
  <c r="BF820" i="13"/>
  <c r="BE820" i="13"/>
  <c r="BD820" i="13"/>
  <c r="BC820" i="13"/>
  <c r="BB820" i="13"/>
  <c r="BA820" i="13"/>
  <c r="AZ820" i="13"/>
  <c r="AY820" i="13"/>
  <c r="AX820" i="13"/>
  <c r="AW820" i="13"/>
  <c r="BF819" i="13"/>
  <c r="BE819" i="13"/>
  <c r="BD819" i="13"/>
  <c r="BC819" i="13"/>
  <c r="BB819" i="13"/>
  <c r="BA819" i="13"/>
  <c r="AZ819" i="13"/>
  <c r="AY819" i="13"/>
  <c r="AX819" i="13"/>
  <c r="AW819" i="13"/>
  <c r="BF818" i="13"/>
  <c r="BE818" i="13"/>
  <c r="BD818" i="13"/>
  <c r="BC818" i="13"/>
  <c r="BB818" i="13"/>
  <c r="BA818" i="13"/>
  <c r="AZ818" i="13"/>
  <c r="AY818" i="13"/>
  <c r="AX818" i="13"/>
  <c r="AW818" i="13"/>
  <c r="BF817" i="13"/>
  <c r="BE817" i="13"/>
  <c r="BD817" i="13"/>
  <c r="BC817" i="13"/>
  <c r="BB817" i="13"/>
  <c r="BA817" i="13"/>
  <c r="AZ817" i="13"/>
  <c r="AY817" i="13"/>
  <c r="AX817" i="13"/>
  <c r="AW817" i="13"/>
  <c r="BF816" i="13"/>
  <c r="BE816" i="13"/>
  <c r="BD816" i="13"/>
  <c r="BC816" i="13"/>
  <c r="BB816" i="13"/>
  <c r="BA816" i="13"/>
  <c r="AZ816" i="13"/>
  <c r="AY816" i="13"/>
  <c r="AX816" i="13"/>
  <c r="AW816" i="13"/>
  <c r="BF815" i="13"/>
  <c r="BE815" i="13"/>
  <c r="BD815" i="13"/>
  <c r="BC815" i="13"/>
  <c r="BB815" i="13"/>
  <c r="BA815" i="13"/>
  <c r="AZ815" i="13"/>
  <c r="AY815" i="13"/>
  <c r="AX815" i="13"/>
  <c r="AW815" i="13"/>
  <c r="BF814" i="13"/>
  <c r="BE814" i="13"/>
  <c r="BD814" i="13"/>
  <c r="BC814" i="13"/>
  <c r="BB814" i="13"/>
  <c r="BA814" i="13"/>
  <c r="AZ814" i="13"/>
  <c r="AY814" i="13"/>
  <c r="AX814" i="13"/>
  <c r="AW814" i="13"/>
  <c r="BF813" i="13"/>
  <c r="BE813" i="13"/>
  <c r="BD813" i="13"/>
  <c r="BC813" i="13"/>
  <c r="BB813" i="13"/>
  <c r="BA813" i="13"/>
  <c r="AZ813" i="13"/>
  <c r="AY813" i="13"/>
  <c r="AX813" i="13"/>
  <c r="AW813" i="13"/>
  <c r="BF812" i="13"/>
  <c r="BE812" i="13"/>
  <c r="BD812" i="13"/>
  <c r="BC812" i="13"/>
  <c r="BB812" i="13"/>
  <c r="BA812" i="13"/>
  <c r="AZ812" i="13"/>
  <c r="AY812" i="13"/>
  <c r="AX812" i="13"/>
  <c r="AW812" i="13"/>
  <c r="BF811" i="13"/>
  <c r="BE811" i="13"/>
  <c r="BD811" i="13"/>
  <c r="BC811" i="13"/>
  <c r="BB811" i="13"/>
  <c r="BA811" i="13"/>
  <c r="AZ811" i="13"/>
  <c r="AY811" i="13"/>
  <c r="AX811" i="13"/>
  <c r="AW811" i="13"/>
  <c r="BF810" i="13"/>
  <c r="BE810" i="13"/>
  <c r="BD810" i="13"/>
  <c r="BC810" i="13"/>
  <c r="BB810" i="13"/>
  <c r="BA810" i="13"/>
  <c r="AZ810" i="13"/>
  <c r="AY810" i="13"/>
  <c r="AX810" i="13"/>
  <c r="AW810" i="13"/>
  <c r="BF809" i="13"/>
  <c r="BE809" i="13"/>
  <c r="BD809" i="13"/>
  <c r="BC809" i="13"/>
  <c r="BB809" i="13"/>
  <c r="BA809" i="13"/>
  <c r="AZ809" i="13"/>
  <c r="AY809" i="13"/>
  <c r="AX809" i="13"/>
  <c r="AW809" i="13"/>
  <c r="BF808" i="13"/>
  <c r="BE808" i="13"/>
  <c r="BD808" i="13"/>
  <c r="BC808" i="13"/>
  <c r="BB808" i="13"/>
  <c r="BA808" i="13"/>
  <c r="AZ808" i="13"/>
  <c r="AY808" i="13"/>
  <c r="AX808" i="13"/>
  <c r="AW808" i="13"/>
  <c r="BF807" i="13"/>
  <c r="BE807" i="13"/>
  <c r="BD807" i="13"/>
  <c r="BC807" i="13"/>
  <c r="BB807" i="13"/>
  <c r="BA807" i="13"/>
  <c r="AZ807" i="13"/>
  <c r="AY807" i="13"/>
  <c r="AX807" i="13"/>
  <c r="AW807" i="13"/>
  <c r="BF806" i="13"/>
  <c r="BE806" i="13"/>
  <c r="BD806" i="13"/>
  <c r="BC806" i="13"/>
  <c r="BB806" i="13"/>
  <c r="BA806" i="13"/>
  <c r="AZ806" i="13"/>
  <c r="AY806" i="13"/>
  <c r="AX806" i="13"/>
  <c r="AW806" i="13"/>
  <c r="BF805" i="13"/>
  <c r="BE805" i="13"/>
  <c r="BD805" i="13"/>
  <c r="BC805" i="13"/>
  <c r="BB805" i="13"/>
  <c r="BA805" i="13"/>
  <c r="AZ805" i="13"/>
  <c r="AY805" i="13"/>
  <c r="AX805" i="13"/>
  <c r="AW805" i="13"/>
  <c r="BF804" i="13"/>
  <c r="BE804" i="13"/>
  <c r="BD804" i="13"/>
  <c r="BC804" i="13"/>
  <c r="BB804" i="13"/>
  <c r="BA804" i="13"/>
  <c r="AZ804" i="13"/>
  <c r="AY804" i="13"/>
  <c r="AX804" i="13"/>
  <c r="AW804" i="13"/>
  <c r="BF803" i="13"/>
  <c r="BE803" i="13"/>
  <c r="BD803" i="13"/>
  <c r="BC803" i="13"/>
  <c r="BB803" i="13"/>
  <c r="BA803" i="13"/>
  <c r="AZ803" i="13"/>
  <c r="AY803" i="13"/>
  <c r="AX803" i="13"/>
  <c r="AW803" i="13"/>
  <c r="BF802" i="13"/>
  <c r="BE802" i="13"/>
  <c r="BD802" i="13"/>
  <c r="BC802" i="13"/>
  <c r="BB802" i="13"/>
  <c r="BA802" i="13"/>
  <c r="AZ802" i="13"/>
  <c r="AY802" i="13"/>
  <c r="AX802" i="13"/>
  <c r="AW802" i="13"/>
  <c r="BF801" i="13"/>
  <c r="BE801" i="13"/>
  <c r="BD801" i="13"/>
  <c r="BC801" i="13"/>
  <c r="BB801" i="13"/>
  <c r="BA801" i="13"/>
  <c r="AZ801" i="13"/>
  <c r="AY801" i="13"/>
  <c r="AX801" i="13"/>
  <c r="AW801" i="13"/>
  <c r="BF800" i="13"/>
  <c r="BE800" i="13"/>
  <c r="BD800" i="13"/>
  <c r="BC800" i="13"/>
  <c r="BB800" i="13"/>
  <c r="BA800" i="13"/>
  <c r="AZ800" i="13"/>
  <c r="AY800" i="13"/>
  <c r="AX800" i="13"/>
  <c r="AW800" i="13"/>
  <c r="BF799" i="13"/>
  <c r="BE799" i="13"/>
  <c r="BD799" i="13"/>
  <c r="BC799" i="13"/>
  <c r="BB799" i="13"/>
  <c r="BA799" i="13"/>
  <c r="AZ799" i="13"/>
  <c r="AY799" i="13"/>
  <c r="AX799" i="13"/>
  <c r="AW799" i="13"/>
  <c r="BF798" i="13"/>
  <c r="BE798" i="13"/>
  <c r="BD798" i="13"/>
  <c r="BC798" i="13"/>
  <c r="BB798" i="13"/>
  <c r="BA798" i="13"/>
  <c r="AZ798" i="13"/>
  <c r="AY798" i="13"/>
  <c r="AX798" i="13"/>
  <c r="AW798" i="13"/>
  <c r="BF797" i="13"/>
  <c r="BE797" i="13"/>
  <c r="BD797" i="13"/>
  <c r="BC797" i="13"/>
  <c r="BB797" i="13"/>
  <c r="BA797" i="13"/>
  <c r="AZ797" i="13"/>
  <c r="AY797" i="13"/>
  <c r="AX797" i="13"/>
  <c r="AW797" i="13"/>
  <c r="BF796" i="13"/>
  <c r="BE796" i="13"/>
  <c r="BD796" i="13"/>
  <c r="BC796" i="13"/>
  <c r="BB796" i="13"/>
  <c r="BA796" i="13"/>
  <c r="AZ796" i="13"/>
  <c r="AY796" i="13"/>
  <c r="AX796" i="13"/>
  <c r="AW796" i="13"/>
  <c r="BF795" i="13"/>
  <c r="BE795" i="13"/>
  <c r="BD795" i="13"/>
  <c r="BC795" i="13"/>
  <c r="BB795" i="13"/>
  <c r="BA795" i="13"/>
  <c r="AZ795" i="13"/>
  <c r="AY795" i="13"/>
  <c r="AX795" i="13"/>
  <c r="AW795" i="13"/>
  <c r="BF794" i="13"/>
  <c r="BE794" i="13"/>
  <c r="BD794" i="13"/>
  <c r="BC794" i="13"/>
  <c r="BB794" i="13"/>
  <c r="BA794" i="13"/>
  <c r="AZ794" i="13"/>
  <c r="AY794" i="13"/>
  <c r="AX794" i="13"/>
  <c r="AW794" i="13"/>
  <c r="BF793" i="13"/>
  <c r="BE793" i="13"/>
  <c r="BD793" i="13"/>
  <c r="BC793" i="13"/>
  <c r="BB793" i="13"/>
  <c r="BA793" i="13"/>
  <c r="AZ793" i="13"/>
  <c r="AY793" i="13"/>
  <c r="AX793" i="13"/>
  <c r="AW793" i="13"/>
  <c r="BF792" i="13"/>
  <c r="BE792" i="13"/>
  <c r="BD792" i="13"/>
  <c r="BC792" i="13"/>
  <c r="BB792" i="13"/>
  <c r="BA792" i="13"/>
  <c r="AZ792" i="13"/>
  <c r="AY792" i="13"/>
  <c r="AX792" i="13"/>
  <c r="AW792" i="13"/>
  <c r="BF791" i="13"/>
  <c r="BE791" i="13"/>
  <c r="BD791" i="13"/>
  <c r="BC791" i="13"/>
  <c r="BB791" i="13"/>
  <c r="BA791" i="13"/>
  <c r="AZ791" i="13"/>
  <c r="AY791" i="13"/>
  <c r="AX791" i="13"/>
  <c r="AW791" i="13"/>
  <c r="BF790" i="13"/>
  <c r="BE790" i="13"/>
  <c r="BD790" i="13"/>
  <c r="BC790" i="13"/>
  <c r="BB790" i="13"/>
  <c r="BA790" i="13"/>
  <c r="AZ790" i="13"/>
  <c r="AY790" i="13"/>
  <c r="AX790" i="13"/>
  <c r="AW790" i="13"/>
  <c r="BF789" i="13"/>
  <c r="BE789" i="13"/>
  <c r="BD789" i="13"/>
  <c r="BC789" i="13"/>
  <c r="BB789" i="13"/>
  <c r="BA789" i="13"/>
  <c r="AZ789" i="13"/>
  <c r="AY789" i="13"/>
  <c r="AX789" i="13"/>
  <c r="AW789" i="13"/>
  <c r="BF788" i="13"/>
  <c r="BE788" i="13"/>
  <c r="BD788" i="13"/>
  <c r="BC788" i="13"/>
  <c r="BB788" i="13"/>
  <c r="BA788" i="13"/>
  <c r="AZ788" i="13"/>
  <c r="AY788" i="13"/>
  <c r="AX788" i="13"/>
  <c r="AW788" i="13"/>
  <c r="BF787" i="13"/>
  <c r="BE787" i="13"/>
  <c r="BD787" i="13"/>
  <c r="BC787" i="13"/>
  <c r="BB787" i="13"/>
  <c r="BA787" i="13"/>
  <c r="AZ787" i="13"/>
  <c r="AY787" i="13"/>
  <c r="AX787" i="13"/>
  <c r="AW787" i="13"/>
  <c r="BF786" i="13"/>
  <c r="BE786" i="13"/>
  <c r="BD786" i="13"/>
  <c r="BC786" i="13"/>
  <c r="BB786" i="13"/>
  <c r="BA786" i="13"/>
  <c r="AZ786" i="13"/>
  <c r="AY786" i="13"/>
  <c r="AX786" i="13"/>
  <c r="AW786" i="13"/>
  <c r="BF785" i="13"/>
  <c r="BE785" i="13"/>
  <c r="BD785" i="13"/>
  <c r="BC785" i="13"/>
  <c r="BB785" i="13"/>
  <c r="BA785" i="13"/>
  <c r="AZ785" i="13"/>
  <c r="AY785" i="13"/>
  <c r="AX785" i="13"/>
  <c r="AW785" i="13"/>
  <c r="BF784" i="13"/>
  <c r="BE784" i="13"/>
  <c r="BD784" i="13"/>
  <c r="BC784" i="13"/>
  <c r="BB784" i="13"/>
  <c r="BA784" i="13"/>
  <c r="AZ784" i="13"/>
  <c r="AY784" i="13"/>
  <c r="AX784" i="13"/>
  <c r="AW784" i="13"/>
  <c r="BF783" i="13"/>
  <c r="BE783" i="13"/>
  <c r="BD783" i="13"/>
  <c r="BC783" i="13"/>
  <c r="BB783" i="13"/>
  <c r="BA783" i="13"/>
  <c r="AZ783" i="13"/>
  <c r="AY783" i="13"/>
  <c r="AX783" i="13"/>
  <c r="AW783" i="13"/>
  <c r="BF782" i="13"/>
  <c r="BE782" i="13"/>
  <c r="BD782" i="13"/>
  <c r="BC782" i="13"/>
  <c r="BB782" i="13"/>
  <c r="BA782" i="13"/>
  <c r="AZ782" i="13"/>
  <c r="AY782" i="13"/>
  <c r="AX782" i="13"/>
  <c r="AW782" i="13"/>
  <c r="BF781" i="13"/>
  <c r="BE781" i="13"/>
  <c r="BD781" i="13"/>
  <c r="BC781" i="13"/>
  <c r="BB781" i="13"/>
  <c r="BA781" i="13"/>
  <c r="AZ781" i="13"/>
  <c r="AY781" i="13"/>
  <c r="AX781" i="13"/>
  <c r="AW781" i="13"/>
  <c r="BF780" i="13"/>
  <c r="BE780" i="13"/>
  <c r="BD780" i="13"/>
  <c r="BC780" i="13"/>
  <c r="BB780" i="13"/>
  <c r="BA780" i="13"/>
  <c r="AZ780" i="13"/>
  <c r="AY780" i="13"/>
  <c r="AX780" i="13"/>
  <c r="AW780" i="13"/>
  <c r="BF779" i="13"/>
  <c r="BE779" i="13"/>
  <c r="BD779" i="13"/>
  <c r="BC779" i="13"/>
  <c r="BB779" i="13"/>
  <c r="BA779" i="13"/>
  <c r="AZ779" i="13"/>
  <c r="AY779" i="13"/>
  <c r="AX779" i="13"/>
  <c r="AW779" i="13"/>
  <c r="BF778" i="13"/>
  <c r="BE778" i="13"/>
  <c r="BD778" i="13"/>
  <c r="BC778" i="13"/>
  <c r="BB778" i="13"/>
  <c r="BA778" i="13"/>
  <c r="AZ778" i="13"/>
  <c r="AY778" i="13"/>
  <c r="AX778" i="13"/>
  <c r="AW778" i="13"/>
  <c r="BF777" i="13"/>
  <c r="BE777" i="13"/>
  <c r="BD777" i="13"/>
  <c r="BC777" i="13"/>
  <c r="BB777" i="13"/>
  <c r="BA777" i="13"/>
  <c r="AZ777" i="13"/>
  <c r="AY777" i="13"/>
  <c r="AX777" i="13"/>
  <c r="AW777" i="13"/>
  <c r="BF776" i="13"/>
  <c r="BE776" i="13"/>
  <c r="BD776" i="13"/>
  <c r="BC776" i="13"/>
  <c r="BB776" i="13"/>
  <c r="BA776" i="13"/>
  <c r="AZ776" i="13"/>
  <c r="AY776" i="13"/>
  <c r="AX776" i="13"/>
  <c r="AW776" i="13"/>
  <c r="BF775" i="13"/>
  <c r="BE775" i="13"/>
  <c r="BD775" i="13"/>
  <c r="BC775" i="13"/>
  <c r="BB775" i="13"/>
  <c r="BA775" i="13"/>
  <c r="AZ775" i="13"/>
  <c r="AY775" i="13"/>
  <c r="AX775" i="13"/>
  <c r="AW775" i="13"/>
  <c r="BF774" i="13"/>
  <c r="BE774" i="13"/>
  <c r="BD774" i="13"/>
  <c r="BC774" i="13"/>
  <c r="BB774" i="13"/>
  <c r="BA774" i="13"/>
  <c r="AZ774" i="13"/>
  <c r="AY774" i="13"/>
  <c r="AX774" i="13"/>
  <c r="AW774" i="13"/>
  <c r="BF773" i="13"/>
  <c r="BE773" i="13"/>
  <c r="BD773" i="13"/>
  <c r="BC773" i="13"/>
  <c r="BB773" i="13"/>
  <c r="BA773" i="13"/>
  <c r="AZ773" i="13"/>
  <c r="AY773" i="13"/>
  <c r="AX773" i="13"/>
  <c r="AW773" i="13"/>
  <c r="BF772" i="13"/>
  <c r="BE772" i="13"/>
  <c r="BD772" i="13"/>
  <c r="BC772" i="13"/>
  <c r="BB772" i="13"/>
  <c r="BA772" i="13"/>
  <c r="AZ772" i="13"/>
  <c r="AY772" i="13"/>
  <c r="AX772" i="13"/>
  <c r="AW772" i="13"/>
  <c r="BF771" i="13"/>
  <c r="BE771" i="13"/>
  <c r="BD771" i="13"/>
  <c r="BC771" i="13"/>
  <c r="BB771" i="13"/>
  <c r="BA771" i="13"/>
  <c r="AZ771" i="13"/>
  <c r="AY771" i="13"/>
  <c r="AX771" i="13"/>
  <c r="AW771" i="13"/>
  <c r="BF770" i="13"/>
  <c r="BE770" i="13"/>
  <c r="BD770" i="13"/>
  <c r="BC770" i="13"/>
  <c r="BB770" i="13"/>
  <c r="BA770" i="13"/>
  <c r="AZ770" i="13"/>
  <c r="AY770" i="13"/>
  <c r="AX770" i="13"/>
  <c r="AW770" i="13"/>
  <c r="BF769" i="13"/>
  <c r="BE769" i="13"/>
  <c r="BD769" i="13"/>
  <c r="BC769" i="13"/>
  <c r="BB769" i="13"/>
  <c r="BA769" i="13"/>
  <c r="AZ769" i="13"/>
  <c r="AY769" i="13"/>
  <c r="AX769" i="13"/>
  <c r="AW769" i="13"/>
  <c r="BF768" i="13"/>
  <c r="BE768" i="13"/>
  <c r="BD768" i="13"/>
  <c r="BC768" i="13"/>
  <c r="BB768" i="13"/>
  <c r="BA768" i="13"/>
  <c r="AZ768" i="13"/>
  <c r="AY768" i="13"/>
  <c r="AX768" i="13"/>
  <c r="AW768" i="13"/>
  <c r="BF767" i="13"/>
  <c r="BE767" i="13"/>
  <c r="BD767" i="13"/>
  <c r="BC767" i="13"/>
  <c r="BB767" i="13"/>
  <c r="BA767" i="13"/>
  <c r="AZ767" i="13"/>
  <c r="AY767" i="13"/>
  <c r="AX767" i="13"/>
  <c r="AW767" i="13"/>
  <c r="BF766" i="13"/>
  <c r="BE766" i="13"/>
  <c r="BD766" i="13"/>
  <c r="BC766" i="13"/>
  <c r="BB766" i="13"/>
  <c r="BA766" i="13"/>
  <c r="AZ766" i="13"/>
  <c r="AY766" i="13"/>
  <c r="AX766" i="13"/>
  <c r="AW766" i="13"/>
  <c r="BF765" i="13"/>
  <c r="BE765" i="13"/>
  <c r="BD765" i="13"/>
  <c r="BC765" i="13"/>
  <c r="BB765" i="13"/>
  <c r="BA765" i="13"/>
  <c r="AZ765" i="13"/>
  <c r="AY765" i="13"/>
  <c r="AX765" i="13"/>
  <c r="AW765" i="13"/>
  <c r="BF764" i="13"/>
  <c r="BE764" i="13"/>
  <c r="BD764" i="13"/>
  <c r="BC764" i="13"/>
  <c r="BB764" i="13"/>
  <c r="BA764" i="13"/>
  <c r="AZ764" i="13"/>
  <c r="AY764" i="13"/>
  <c r="AX764" i="13"/>
  <c r="AW764" i="13"/>
  <c r="BF763" i="13"/>
  <c r="BE763" i="13"/>
  <c r="BD763" i="13"/>
  <c r="BC763" i="13"/>
  <c r="BB763" i="13"/>
  <c r="BA763" i="13"/>
  <c r="AZ763" i="13"/>
  <c r="AY763" i="13"/>
  <c r="AX763" i="13"/>
  <c r="AW763" i="13"/>
  <c r="BF762" i="13"/>
  <c r="BE762" i="13"/>
  <c r="BD762" i="13"/>
  <c r="BC762" i="13"/>
  <c r="BB762" i="13"/>
  <c r="BA762" i="13"/>
  <c r="AZ762" i="13"/>
  <c r="AY762" i="13"/>
  <c r="AX762" i="13"/>
  <c r="AW762" i="13"/>
  <c r="BF761" i="13"/>
  <c r="BE761" i="13"/>
  <c r="BD761" i="13"/>
  <c r="BC761" i="13"/>
  <c r="BB761" i="13"/>
  <c r="BA761" i="13"/>
  <c r="AZ761" i="13"/>
  <c r="AY761" i="13"/>
  <c r="AX761" i="13"/>
  <c r="AW761" i="13"/>
  <c r="BF760" i="13"/>
  <c r="BE760" i="13"/>
  <c r="BD760" i="13"/>
  <c r="BC760" i="13"/>
  <c r="BB760" i="13"/>
  <c r="BA760" i="13"/>
  <c r="AZ760" i="13"/>
  <c r="AY760" i="13"/>
  <c r="AX760" i="13"/>
  <c r="AW760" i="13"/>
  <c r="BF759" i="13"/>
  <c r="BE759" i="13"/>
  <c r="BD759" i="13"/>
  <c r="BC759" i="13"/>
  <c r="BB759" i="13"/>
  <c r="BA759" i="13"/>
  <c r="AZ759" i="13"/>
  <c r="AY759" i="13"/>
  <c r="AX759" i="13"/>
  <c r="AW759" i="13"/>
  <c r="BF758" i="13"/>
  <c r="BE758" i="13"/>
  <c r="BD758" i="13"/>
  <c r="BC758" i="13"/>
  <c r="BB758" i="13"/>
  <c r="BA758" i="13"/>
  <c r="AZ758" i="13"/>
  <c r="AY758" i="13"/>
  <c r="AX758" i="13"/>
  <c r="AW758" i="13"/>
  <c r="BF757" i="13"/>
  <c r="BE757" i="13"/>
  <c r="BD757" i="13"/>
  <c r="BC757" i="13"/>
  <c r="BB757" i="13"/>
  <c r="BA757" i="13"/>
  <c r="AZ757" i="13"/>
  <c r="AY757" i="13"/>
  <c r="AX757" i="13"/>
  <c r="AW757" i="13"/>
  <c r="BF756" i="13"/>
  <c r="BE756" i="13"/>
  <c r="BD756" i="13"/>
  <c r="BC756" i="13"/>
  <c r="BB756" i="13"/>
  <c r="BA756" i="13"/>
  <c r="AZ756" i="13"/>
  <c r="AY756" i="13"/>
  <c r="AX756" i="13"/>
  <c r="AW756" i="13"/>
  <c r="BF755" i="13"/>
  <c r="BE755" i="13"/>
  <c r="BD755" i="13"/>
  <c r="BC755" i="13"/>
  <c r="BB755" i="13"/>
  <c r="BA755" i="13"/>
  <c r="AZ755" i="13"/>
  <c r="AY755" i="13"/>
  <c r="AX755" i="13"/>
  <c r="AW755" i="13"/>
  <c r="BF754" i="13"/>
  <c r="BE754" i="13"/>
  <c r="BD754" i="13"/>
  <c r="BC754" i="13"/>
  <c r="BB754" i="13"/>
  <c r="BA754" i="13"/>
  <c r="AZ754" i="13"/>
  <c r="AY754" i="13"/>
  <c r="AX754" i="13"/>
  <c r="AW754" i="13"/>
  <c r="BF753" i="13"/>
  <c r="BE753" i="13"/>
  <c r="BD753" i="13"/>
  <c r="BC753" i="13"/>
  <c r="BB753" i="13"/>
  <c r="BA753" i="13"/>
  <c r="AZ753" i="13"/>
  <c r="AY753" i="13"/>
  <c r="AX753" i="13"/>
  <c r="AW753" i="13"/>
  <c r="BF752" i="13"/>
  <c r="BE752" i="13"/>
  <c r="BD752" i="13"/>
  <c r="BC752" i="13"/>
  <c r="BB752" i="13"/>
  <c r="BA752" i="13"/>
  <c r="AZ752" i="13"/>
  <c r="AY752" i="13"/>
  <c r="AX752" i="13"/>
  <c r="AW752" i="13"/>
  <c r="BF751" i="13"/>
  <c r="BE751" i="13"/>
  <c r="BD751" i="13"/>
  <c r="BC751" i="13"/>
  <c r="BB751" i="13"/>
  <c r="BA751" i="13"/>
  <c r="AZ751" i="13"/>
  <c r="AY751" i="13"/>
  <c r="AX751" i="13"/>
  <c r="AW751" i="13"/>
  <c r="BF750" i="13"/>
  <c r="BE750" i="13"/>
  <c r="BD750" i="13"/>
  <c r="BC750" i="13"/>
  <c r="BB750" i="13"/>
  <c r="BA750" i="13"/>
  <c r="AZ750" i="13"/>
  <c r="AY750" i="13"/>
  <c r="AX750" i="13"/>
  <c r="AW750" i="13"/>
  <c r="BF749" i="13"/>
  <c r="BE749" i="13"/>
  <c r="BD749" i="13"/>
  <c r="BC749" i="13"/>
  <c r="BB749" i="13"/>
  <c r="BA749" i="13"/>
  <c r="AZ749" i="13"/>
  <c r="AY749" i="13"/>
  <c r="AX749" i="13"/>
  <c r="AW749" i="13"/>
  <c r="BF748" i="13"/>
  <c r="BE748" i="13"/>
  <c r="BD748" i="13"/>
  <c r="BC748" i="13"/>
  <c r="BB748" i="13"/>
  <c r="BA748" i="13"/>
  <c r="AZ748" i="13"/>
  <c r="AY748" i="13"/>
  <c r="AX748" i="13"/>
  <c r="AW748" i="13"/>
  <c r="BF747" i="13"/>
  <c r="BE747" i="13"/>
  <c r="BD747" i="13"/>
  <c r="BC747" i="13"/>
  <c r="BB747" i="13"/>
  <c r="BA747" i="13"/>
  <c r="AZ747" i="13"/>
  <c r="AY747" i="13"/>
  <c r="AX747" i="13"/>
  <c r="AW747" i="13"/>
  <c r="BF746" i="13"/>
  <c r="BE746" i="13"/>
  <c r="BD746" i="13"/>
  <c r="BC746" i="13"/>
  <c r="BB746" i="13"/>
  <c r="BA746" i="13"/>
  <c r="AZ746" i="13"/>
  <c r="AY746" i="13"/>
  <c r="AX746" i="13"/>
  <c r="AW746" i="13"/>
  <c r="BF745" i="13"/>
  <c r="BE745" i="13"/>
  <c r="BD745" i="13"/>
  <c r="BC745" i="13"/>
  <c r="BB745" i="13"/>
  <c r="BA745" i="13"/>
  <c r="AZ745" i="13"/>
  <c r="AY745" i="13"/>
  <c r="AX745" i="13"/>
  <c r="AW745" i="13"/>
  <c r="BF744" i="13"/>
  <c r="BE744" i="13"/>
  <c r="BD744" i="13"/>
  <c r="BC744" i="13"/>
  <c r="BB744" i="13"/>
  <c r="BA744" i="13"/>
  <c r="AZ744" i="13"/>
  <c r="AY744" i="13"/>
  <c r="AX744" i="13"/>
  <c r="AW744" i="13"/>
  <c r="BF743" i="13"/>
  <c r="BE743" i="13"/>
  <c r="BD743" i="13"/>
  <c r="BC743" i="13"/>
  <c r="BB743" i="13"/>
  <c r="BA743" i="13"/>
  <c r="AZ743" i="13"/>
  <c r="AY743" i="13"/>
  <c r="AX743" i="13"/>
  <c r="AW743" i="13"/>
  <c r="BF742" i="13"/>
  <c r="BE742" i="13"/>
  <c r="BD742" i="13"/>
  <c r="BC742" i="13"/>
  <c r="BB742" i="13"/>
  <c r="BA742" i="13"/>
  <c r="AZ742" i="13"/>
  <c r="AY742" i="13"/>
  <c r="AX742" i="13"/>
  <c r="AW742" i="13"/>
  <c r="BF741" i="13"/>
  <c r="BE741" i="13"/>
  <c r="BD741" i="13"/>
  <c r="BC741" i="13"/>
  <c r="BB741" i="13"/>
  <c r="BA741" i="13"/>
  <c r="AZ741" i="13"/>
  <c r="AY741" i="13"/>
  <c r="AX741" i="13"/>
  <c r="AW741" i="13"/>
  <c r="BF740" i="13"/>
  <c r="BE740" i="13"/>
  <c r="BD740" i="13"/>
  <c r="BC740" i="13"/>
  <c r="BB740" i="13"/>
  <c r="BA740" i="13"/>
  <c r="AZ740" i="13"/>
  <c r="AY740" i="13"/>
  <c r="AX740" i="13"/>
  <c r="AW740" i="13"/>
  <c r="BF739" i="13"/>
  <c r="BE739" i="13"/>
  <c r="BD739" i="13"/>
  <c r="BC739" i="13"/>
  <c r="BB739" i="13"/>
  <c r="BA739" i="13"/>
  <c r="AZ739" i="13"/>
  <c r="AY739" i="13"/>
  <c r="AX739" i="13"/>
  <c r="AW739" i="13"/>
  <c r="BF738" i="13"/>
  <c r="BE738" i="13"/>
  <c r="BD738" i="13"/>
  <c r="BC738" i="13"/>
  <c r="BB738" i="13"/>
  <c r="BA738" i="13"/>
  <c r="AZ738" i="13"/>
  <c r="AY738" i="13"/>
  <c r="AX738" i="13"/>
  <c r="AW738" i="13"/>
  <c r="BF737" i="13"/>
  <c r="BE737" i="13"/>
  <c r="BD737" i="13"/>
  <c r="BC737" i="13"/>
  <c r="BB737" i="13"/>
  <c r="BA737" i="13"/>
  <c r="AZ737" i="13"/>
  <c r="AY737" i="13"/>
  <c r="AX737" i="13"/>
  <c r="AW737" i="13"/>
  <c r="BF736" i="13"/>
  <c r="BE736" i="13"/>
  <c r="BD736" i="13"/>
  <c r="BC736" i="13"/>
  <c r="BB736" i="13"/>
  <c r="BA736" i="13"/>
  <c r="AZ736" i="13"/>
  <c r="AY736" i="13"/>
  <c r="AX736" i="13"/>
  <c r="AW736" i="13"/>
  <c r="BF735" i="13"/>
  <c r="BE735" i="13"/>
  <c r="BD735" i="13"/>
  <c r="BC735" i="13"/>
  <c r="BB735" i="13"/>
  <c r="BA735" i="13"/>
  <c r="AZ735" i="13"/>
  <c r="AY735" i="13"/>
  <c r="AX735" i="13"/>
  <c r="AW735" i="13"/>
  <c r="BF734" i="13"/>
  <c r="BE734" i="13"/>
  <c r="BD734" i="13"/>
  <c r="BC734" i="13"/>
  <c r="BB734" i="13"/>
  <c r="BA734" i="13"/>
  <c r="AZ734" i="13"/>
  <c r="AY734" i="13"/>
  <c r="AX734" i="13"/>
  <c r="AW734" i="13"/>
  <c r="BF733" i="13"/>
  <c r="BE733" i="13"/>
  <c r="BD733" i="13"/>
  <c r="BC733" i="13"/>
  <c r="BB733" i="13"/>
  <c r="BA733" i="13"/>
  <c r="AZ733" i="13"/>
  <c r="AY733" i="13"/>
  <c r="AX733" i="13"/>
  <c r="AW733" i="13"/>
  <c r="BF732" i="13"/>
  <c r="BE732" i="13"/>
  <c r="BD732" i="13"/>
  <c r="BC732" i="13"/>
  <c r="BB732" i="13"/>
  <c r="BA732" i="13"/>
  <c r="AZ732" i="13"/>
  <c r="AY732" i="13"/>
  <c r="AX732" i="13"/>
  <c r="AW732" i="13"/>
  <c r="BF731" i="13"/>
  <c r="BE731" i="13"/>
  <c r="BD731" i="13"/>
  <c r="BC731" i="13"/>
  <c r="BB731" i="13"/>
  <c r="BA731" i="13"/>
  <c r="AZ731" i="13"/>
  <c r="AY731" i="13"/>
  <c r="AX731" i="13"/>
  <c r="AW731" i="13"/>
  <c r="BF730" i="13"/>
  <c r="BE730" i="13"/>
  <c r="BD730" i="13"/>
  <c r="BC730" i="13"/>
  <c r="BB730" i="13"/>
  <c r="BA730" i="13"/>
  <c r="AZ730" i="13"/>
  <c r="AY730" i="13"/>
  <c r="AX730" i="13"/>
  <c r="AW730" i="13"/>
  <c r="BF729" i="13"/>
  <c r="BE729" i="13"/>
  <c r="BD729" i="13"/>
  <c r="BC729" i="13"/>
  <c r="BB729" i="13"/>
  <c r="BA729" i="13"/>
  <c r="AZ729" i="13"/>
  <c r="AY729" i="13"/>
  <c r="AX729" i="13"/>
  <c r="AW729" i="13"/>
  <c r="BF728" i="13"/>
  <c r="BE728" i="13"/>
  <c r="BD728" i="13"/>
  <c r="BC728" i="13"/>
  <c r="BB728" i="13"/>
  <c r="BA728" i="13"/>
  <c r="AZ728" i="13"/>
  <c r="AY728" i="13"/>
  <c r="AX728" i="13"/>
  <c r="AW728" i="13"/>
  <c r="BF727" i="13"/>
  <c r="BE727" i="13"/>
  <c r="BD727" i="13"/>
  <c r="BC727" i="13"/>
  <c r="BB727" i="13"/>
  <c r="BA727" i="13"/>
  <c r="AZ727" i="13"/>
  <c r="AY727" i="13"/>
  <c r="AX727" i="13"/>
  <c r="AW727" i="13"/>
  <c r="BF726" i="13"/>
  <c r="BE726" i="13"/>
  <c r="BD726" i="13"/>
  <c r="BC726" i="13"/>
  <c r="BB726" i="13"/>
  <c r="BA726" i="13"/>
  <c r="AZ726" i="13"/>
  <c r="AY726" i="13"/>
  <c r="AX726" i="13"/>
  <c r="AW726" i="13"/>
  <c r="BF725" i="13"/>
  <c r="BE725" i="13"/>
  <c r="BD725" i="13"/>
  <c r="BC725" i="13"/>
  <c r="BB725" i="13"/>
  <c r="BA725" i="13"/>
  <c r="AZ725" i="13"/>
  <c r="AY725" i="13"/>
  <c r="AX725" i="13"/>
  <c r="AW725" i="13"/>
  <c r="BF724" i="13"/>
  <c r="BE724" i="13"/>
  <c r="BD724" i="13"/>
  <c r="BC724" i="13"/>
  <c r="BB724" i="13"/>
  <c r="BA724" i="13"/>
  <c r="AZ724" i="13"/>
  <c r="AY724" i="13"/>
  <c r="AX724" i="13"/>
  <c r="AW724" i="13"/>
  <c r="BF723" i="13"/>
  <c r="BE723" i="13"/>
  <c r="BD723" i="13"/>
  <c r="BC723" i="13"/>
  <c r="BB723" i="13"/>
  <c r="BA723" i="13"/>
  <c r="AZ723" i="13"/>
  <c r="AY723" i="13"/>
  <c r="AX723" i="13"/>
  <c r="AW723" i="13"/>
  <c r="BF722" i="13"/>
  <c r="BE722" i="13"/>
  <c r="BD722" i="13"/>
  <c r="BC722" i="13"/>
  <c r="BB722" i="13"/>
  <c r="BA722" i="13"/>
  <c r="AZ722" i="13"/>
  <c r="AY722" i="13"/>
  <c r="AX722" i="13"/>
  <c r="AW722" i="13"/>
  <c r="BF721" i="13"/>
  <c r="BE721" i="13"/>
  <c r="BD721" i="13"/>
  <c r="BC721" i="13"/>
  <c r="BB721" i="13"/>
  <c r="BA721" i="13"/>
  <c r="AZ721" i="13"/>
  <c r="AY721" i="13"/>
  <c r="AX721" i="13"/>
  <c r="AW721" i="13"/>
  <c r="BF720" i="13"/>
  <c r="BE720" i="13"/>
  <c r="BD720" i="13"/>
  <c r="BC720" i="13"/>
  <c r="BB720" i="13"/>
  <c r="BA720" i="13"/>
  <c r="AZ720" i="13"/>
  <c r="AY720" i="13"/>
  <c r="AX720" i="13"/>
  <c r="AW720" i="13"/>
  <c r="BF719" i="13"/>
  <c r="BE719" i="13"/>
  <c r="BD719" i="13"/>
  <c r="BC719" i="13"/>
  <c r="BB719" i="13"/>
  <c r="BA719" i="13"/>
  <c r="AZ719" i="13"/>
  <c r="AY719" i="13"/>
  <c r="AX719" i="13"/>
  <c r="AW719" i="13"/>
  <c r="BF718" i="13"/>
  <c r="BE718" i="13"/>
  <c r="BD718" i="13"/>
  <c r="BC718" i="13"/>
  <c r="BB718" i="13"/>
  <c r="BA718" i="13"/>
  <c r="AZ718" i="13"/>
  <c r="AY718" i="13"/>
  <c r="AX718" i="13"/>
  <c r="AW718" i="13"/>
  <c r="BF717" i="13"/>
  <c r="BE717" i="13"/>
  <c r="BD717" i="13"/>
  <c r="BC717" i="13"/>
  <c r="BB717" i="13"/>
  <c r="BA717" i="13"/>
  <c r="AZ717" i="13"/>
  <c r="AY717" i="13"/>
  <c r="AX717" i="13"/>
  <c r="AW717" i="13"/>
  <c r="BF716" i="13"/>
  <c r="BE716" i="13"/>
  <c r="BD716" i="13"/>
  <c r="BC716" i="13"/>
  <c r="BB716" i="13"/>
  <c r="BA716" i="13"/>
  <c r="AZ716" i="13"/>
  <c r="AY716" i="13"/>
  <c r="AX716" i="13"/>
  <c r="AW716" i="13"/>
  <c r="BF715" i="13"/>
  <c r="BE715" i="13"/>
  <c r="BD715" i="13"/>
  <c r="BC715" i="13"/>
  <c r="BB715" i="13"/>
  <c r="BA715" i="13"/>
  <c r="AZ715" i="13"/>
  <c r="AY715" i="13"/>
  <c r="AX715" i="13"/>
  <c r="AW715" i="13"/>
  <c r="BF714" i="13"/>
  <c r="BE714" i="13"/>
  <c r="BD714" i="13"/>
  <c r="BC714" i="13"/>
  <c r="BB714" i="13"/>
  <c r="BA714" i="13"/>
  <c r="AZ714" i="13"/>
  <c r="AY714" i="13"/>
  <c r="AX714" i="13"/>
  <c r="AW714" i="13"/>
  <c r="BF713" i="13"/>
  <c r="BE713" i="13"/>
  <c r="BD713" i="13"/>
  <c r="BC713" i="13"/>
  <c r="BB713" i="13"/>
  <c r="BA713" i="13"/>
  <c r="AZ713" i="13"/>
  <c r="AY713" i="13"/>
  <c r="AX713" i="13"/>
  <c r="AW713" i="13"/>
  <c r="BF712" i="13"/>
  <c r="BE712" i="13"/>
  <c r="BD712" i="13"/>
  <c r="BC712" i="13"/>
  <c r="BB712" i="13"/>
  <c r="BA712" i="13"/>
  <c r="AZ712" i="13"/>
  <c r="AY712" i="13"/>
  <c r="AX712" i="13"/>
  <c r="AW712" i="13"/>
  <c r="BF711" i="13"/>
  <c r="BE711" i="13"/>
  <c r="BD711" i="13"/>
  <c r="BC711" i="13"/>
  <c r="BB711" i="13"/>
  <c r="BA711" i="13"/>
  <c r="AZ711" i="13"/>
  <c r="AY711" i="13"/>
  <c r="AX711" i="13"/>
  <c r="AW711" i="13"/>
  <c r="BF710" i="13"/>
  <c r="BE710" i="13"/>
  <c r="BD710" i="13"/>
  <c r="BC710" i="13"/>
  <c r="BB710" i="13"/>
  <c r="BA710" i="13"/>
  <c r="AZ710" i="13"/>
  <c r="AY710" i="13"/>
  <c r="AX710" i="13"/>
  <c r="AW710" i="13"/>
  <c r="BF709" i="13"/>
  <c r="BE709" i="13"/>
  <c r="BD709" i="13"/>
  <c r="BC709" i="13"/>
  <c r="BB709" i="13"/>
  <c r="BA709" i="13"/>
  <c r="AZ709" i="13"/>
  <c r="AY709" i="13"/>
  <c r="AX709" i="13"/>
  <c r="AW709" i="13"/>
  <c r="BF708" i="13"/>
  <c r="BE708" i="13"/>
  <c r="BD708" i="13"/>
  <c r="BC708" i="13"/>
  <c r="BB708" i="13"/>
  <c r="BA708" i="13"/>
  <c r="AZ708" i="13"/>
  <c r="AY708" i="13"/>
  <c r="AX708" i="13"/>
  <c r="AW708" i="13"/>
  <c r="BF707" i="13"/>
  <c r="BE707" i="13"/>
  <c r="BD707" i="13"/>
  <c r="BC707" i="13"/>
  <c r="BB707" i="13"/>
  <c r="BA707" i="13"/>
  <c r="AZ707" i="13"/>
  <c r="AY707" i="13"/>
  <c r="AX707" i="13"/>
  <c r="AW707" i="13"/>
  <c r="BF706" i="13"/>
  <c r="BE706" i="13"/>
  <c r="BD706" i="13"/>
  <c r="BC706" i="13"/>
  <c r="BB706" i="13"/>
  <c r="BA706" i="13"/>
  <c r="AZ706" i="13"/>
  <c r="AY706" i="13"/>
  <c r="AX706" i="13"/>
  <c r="AW706" i="13"/>
  <c r="BF705" i="13"/>
  <c r="BE705" i="13"/>
  <c r="BD705" i="13"/>
  <c r="BC705" i="13"/>
  <c r="BB705" i="13"/>
  <c r="BA705" i="13"/>
  <c r="AZ705" i="13"/>
  <c r="AY705" i="13"/>
  <c r="AX705" i="13"/>
  <c r="AW705" i="13"/>
  <c r="BF704" i="13"/>
  <c r="BE704" i="13"/>
  <c r="BD704" i="13"/>
  <c r="BC704" i="13"/>
  <c r="BB704" i="13"/>
  <c r="BA704" i="13"/>
  <c r="AZ704" i="13"/>
  <c r="AY704" i="13"/>
  <c r="AX704" i="13"/>
  <c r="AW704" i="13"/>
  <c r="BF703" i="13"/>
  <c r="BE703" i="13"/>
  <c r="BD703" i="13"/>
  <c r="BC703" i="13"/>
  <c r="BB703" i="13"/>
  <c r="BA703" i="13"/>
  <c r="AZ703" i="13"/>
  <c r="AY703" i="13"/>
  <c r="AX703" i="13"/>
  <c r="AW703" i="13"/>
  <c r="BF702" i="13"/>
  <c r="BE702" i="13"/>
  <c r="BD702" i="13"/>
  <c r="BC702" i="13"/>
  <c r="BB702" i="13"/>
  <c r="BA702" i="13"/>
  <c r="AZ702" i="13"/>
  <c r="AY702" i="13"/>
  <c r="AX702" i="13"/>
  <c r="AW702" i="13"/>
  <c r="BF701" i="13"/>
  <c r="BE701" i="13"/>
  <c r="BD701" i="13"/>
  <c r="BC701" i="13"/>
  <c r="BB701" i="13"/>
  <c r="BA701" i="13"/>
  <c r="AZ701" i="13"/>
  <c r="AY701" i="13"/>
  <c r="AX701" i="13"/>
  <c r="AW701" i="13"/>
  <c r="BF700" i="13"/>
  <c r="BE700" i="13"/>
  <c r="BD700" i="13"/>
  <c r="BC700" i="13"/>
  <c r="BB700" i="13"/>
  <c r="BA700" i="13"/>
  <c r="AZ700" i="13"/>
  <c r="AY700" i="13"/>
  <c r="AX700" i="13"/>
  <c r="AW700" i="13"/>
  <c r="BF699" i="13"/>
  <c r="BE699" i="13"/>
  <c r="BD699" i="13"/>
  <c r="BC699" i="13"/>
  <c r="BB699" i="13"/>
  <c r="BA699" i="13"/>
  <c r="AZ699" i="13"/>
  <c r="AY699" i="13"/>
  <c r="AX699" i="13"/>
  <c r="AW699" i="13"/>
  <c r="BF698" i="13"/>
  <c r="BE698" i="13"/>
  <c r="BD698" i="13"/>
  <c r="BC698" i="13"/>
  <c r="BB698" i="13"/>
  <c r="BA698" i="13"/>
  <c r="AZ698" i="13"/>
  <c r="AY698" i="13"/>
  <c r="AX698" i="13"/>
  <c r="AW698" i="13"/>
  <c r="BF697" i="13"/>
  <c r="BE697" i="13"/>
  <c r="BD697" i="13"/>
  <c r="BC697" i="13"/>
  <c r="BB697" i="13"/>
  <c r="BA697" i="13"/>
  <c r="AZ697" i="13"/>
  <c r="AY697" i="13"/>
  <c r="AX697" i="13"/>
  <c r="AW697" i="13"/>
  <c r="BF696" i="13"/>
  <c r="BE696" i="13"/>
  <c r="BD696" i="13"/>
  <c r="BC696" i="13"/>
  <c r="BB696" i="13"/>
  <c r="BA696" i="13"/>
  <c r="AZ696" i="13"/>
  <c r="AY696" i="13"/>
  <c r="AX696" i="13"/>
  <c r="AW696" i="13"/>
  <c r="BF695" i="13"/>
  <c r="BE695" i="13"/>
  <c r="BD695" i="13"/>
  <c r="BC695" i="13"/>
  <c r="BB695" i="13"/>
  <c r="BA695" i="13"/>
  <c r="AZ695" i="13"/>
  <c r="AY695" i="13"/>
  <c r="AX695" i="13"/>
  <c r="AW695" i="13"/>
  <c r="BF694" i="13"/>
  <c r="BE694" i="13"/>
  <c r="BD694" i="13"/>
  <c r="BC694" i="13"/>
  <c r="BB694" i="13"/>
  <c r="BA694" i="13"/>
  <c r="AZ694" i="13"/>
  <c r="AY694" i="13"/>
  <c r="AX694" i="13"/>
  <c r="AW694" i="13"/>
  <c r="BF693" i="13"/>
  <c r="BE693" i="13"/>
  <c r="BD693" i="13"/>
  <c r="BC693" i="13"/>
  <c r="BB693" i="13"/>
  <c r="BA693" i="13"/>
  <c r="AZ693" i="13"/>
  <c r="AY693" i="13"/>
  <c r="AX693" i="13"/>
  <c r="AW693" i="13"/>
  <c r="BF692" i="13"/>
  <c r="BE692" i="13"/>
  <c r="BD692" i="13"/>
  <c r="BC692" i="13"/>
  <c r="BB692" i="13"/>
  <c r="BA692" i="13"/>
  <c r="AZ692" i="13"/>
  <c r="AY692" i="13"/>
  <c r="AX692" i="13"/>
  <c r="AW692" i="13"/>
  <c r="BF691" i="13"/>
  <c r="BE691" i="13"/>
  <c r="BD691" i="13"/>
  <c r="BC691" i="13"/>
  <c r="BB691" i="13"/>
  <c r="BA691" i="13"/>
  <c r="AZ691" i="13"/>
  <c r="AY691" i="13"/>
  <c r="AX691" i="13"/>
  <c r="AW691" i="13"/>
  <c r="BF690" i="13"/>
  <c r="BE690" i="13"/>
  <c r="BD690" i="13"/>
  <c r="BC690" i="13"/>
  <c r="BB690" i="13"/>
  <c r="BA690" i="13"/>
  <c r="AZ690" i="13"/>
  <c r="AY690" i="13"/>
  <c r="AX690" i="13"/>
  <c r="AW690" i="13"/>
  <c r="BF689" i="13"/>
  <c r="BE689" i="13"/>
  <c r="BD689" i="13"/>
  <c r="BC689" i="13"/>
  <c r="BB689" i="13"/>
  <c r="BA689" i="13"/>
  <c r="AZ689" i="13"/>
  <c r="AY689" i="13"/>
  <c r="AX689" i="13"/>
  <c r="AW689" i="13"/>
  <c r="BF688" i="13"/>
  <c r="BE688" i="13"/>
  <c r="BD688" i="13"/>
  <c r="BC688" i="13"/>
  <c r="BB688" i="13"/>
  <c r="BA688" i="13"/>
  <c r="AZ688" i="13"/>
  <c r="AY688" i="13"/>
  <c r="AX688" i="13"/>
  <c r="AW688" i="13"/>
  <c r="BF687" i="13"/>
  <c r="BE687" i="13"/>
  <c r="BD687" i="13"/>
  <c r="BC687" i="13"/>
  <c r="BB687" i="13"/>
  <c r="BA687" i="13"/>
  <c r="AZ687" i="13"/>
  <c r="AY687" i="13"/>
  <c r="AX687" i="13"/>
  <c r="AW687" i="13"/>
  <c r="BF686" i="13"/>
  <c r="BE686" i="13"/>
  <c r="BD686" i="13"/>
  <c r="BC686" i="13"/>
  <c r="BB686" i="13"/>
  <c r="BA686" i="13"/>
  <c r="AZ686" i="13"/>
  <c r="AY686" i="13"/>
  <c r="AX686" i="13"/>
  <c r="AW686" i="13"/>
  <c r="BF685" i="13"/>
  <c r="BE685" i="13"/>
  <c r="BD685" i="13"/>
  <c r="BC685" i="13"/>
  <c r="BB685" i="13"/>
  <c r="BA685" i="13"/>
  <c r="AZ685" i="13"/>
  <c r="AY685" i="13"/>
  <c r="AX685" i="13"/>
  <c r="AW685" i="13"/>
  <c r="BF684" i="13"/>
  <c r="BE684" i="13"/>
  <c r="BD684" i="13"/>
  <c r="BC684" i="13"/>
  <c r="BB684" i="13"/>
  <c r="BA684" i="13"/>
  <c r="AZ684" i="13"/>
  <c r="AY684" i="13"/>
  <c r="AX684" i="13"/>
  <c r="AW684" i="13"/>
  <c r="BF683" i="13"/>
  <c r="BE683" i="13"/>
  <c r="BD683" i="13"/>
  <c r="BC683" i="13"/>
  <c r="BB683" i="13"/>
  <c r="BA683" i="13"/>
  <c r="AZ683" i="13"/>
  <c r="AY683" i="13"/>
  <c r="AX683" i="13"/>
  <c r="AW683" i="13"/>
  <c r="BF682" i="13"/>
  <c r="BE682" i="13"/>
  <c r="BD682" i="13"/>
  <c r="BC682" i="13"/>
  <c r="BB682" i="13"/>
  <c r="BA682" i="13"/>
  <c r="AZ682" i="13"/>
  <c r="AY682" i="13"/>
  <c r="AX682" i="13"/>
  <c r="AW682" i="13"/>
  <c r="BF681" i="13"/>
  <c r="BE681" i="13"/>
  <c r="BD681" i="13"/>
  <c r="BC681" i="13"/>
  <c r="BB681" i="13"/>
  <c r="BA681" i="13"/>
  <c r="AZ681" i="13"/>
  <c r="AY681" i="13"/>
  <c r="AX681" i="13"/>
  <c r="AW681" i="13"/>
  <c r="BF680" i="13"/>
  <c r="BE680" i="13"/>
  <c r="BD680" i="13"/>
  <c r="BC680" i="13"/>
  <c r="BB680" i="13"/>
  <c r="BA680" i="13"/>
  <c r="AZ680" i="13"/>
  <c r="AY680" i="13"/>
  <c r="AX680" i="13"/>
  <c r="AW680" i="13"/>
  <c r="BF679" i="13"/>
  <c r="BE679" i="13"/>
  <c r="BD679" i="13"/>
  <c r="BC679" i="13"/>
  <c r="BB679" i="13"/>
  <c r="BA679" i="13"/>
  <c r="AZ679" i="13"/>
  <c r="AY679" i="13"/>
  <c r="AX679" i="13"/>
  <c r="AW679" i="13"/>
  <c r="BF678" i="13"/>
  <c r="BE678" i="13"/>
  <c r="BD678" i="13"/>
  <c r="BC678" i="13"/>
  <c r="BB678" i="13"/>
  <c r="BA678" i="13"/>
  <c r="AZ678" i="13"/>
  <c r="AY678" i="13"/>
  <c r="AX678" i="13"/>
  <c r="AW678" i="13"/>
  <c r="BF677" i="13"/>
  <c r="BE677" i="13"/>
  <c r="BD677" i="13"/>
  <c r="BC677" i="13"/>
  <c r="BB677" i="13"/>
  <c r="BA677" i="13"/>
  <c r="AZ677" i="13"/>
  <c r="AY677" i="13"/>
  <c r="AX677" i="13"/>
  <c r="AW677" i="13"/>
  <c r="BF676" i="13"/>
  <c r="BE676" i="13"/>
  <c r="BD676" i="13"/>
  <c r="BC676" i="13"/>
  <c r="BB676" i="13"/>
  <c r="BA676" i="13"/>
  <c r="AZ676" i="13"/>
  <c r="AY676" i="13"/>
  <c r="AX676" i="13"/>
  <c r="AW676" i="13"/>
  <c r="BF675" i="13"/>
  <c r="BE675" i="13"/>
  <c r="BD675" i="13"/>
  <c r="BC675" i="13"/>
  <c r="BB675" i="13"/>
  <c r="BA675" i="13"/>
  <c r="AZ675" i="13"/>
  <c r="AY675" i="13"/>
  <c r="AX675" i="13"/>
  <c r="AW675" i="13"/>
  <c r="BF674" i="13"/>
  <c r="BE674" i="13"/>
  <c r="BD674" i="13"/>
  <c r="BC674" i="13"/>
  <c r="BB674" i="13"/>
  <c r="BA674" i="13"/>
  <c r="AZ674" i="13"/>
  <c r="AY674" i="13"/>
  <c r="AX674" i="13"/>
  <c r="AW674" i="13"/>
  <c r="BF673" i="13"/>
  <c r="BE673" i="13"/>
  <c r="BD673" i="13"/>
  <c r="BC673" i="13"/>
  <c r="BB673" i="13"/>
  <c r="BA673" i="13"/>
  <c r="AZ673" i="13"/>
  <c r="AY673" i="13"/>
  <c r="AX673" i="13"/>
  <c r="AW673" i="13"/>
  <c r="BF672" i="13"/>
  <c r="BE672" i="13"/>
  <c r="BD672" i="13"/>
  <c r="BC672" i="13"/>
  <c r="BB672" i="13"/>
  <c r="BA672" i="13"/>
  <c r="AZ672" i="13"/>
  <c r="AY672" i="13"/>
  <c r="AX672" i="13"/>
  <c r="AW672" i="13"/>
  <c r="BF671" i="13"/>
  <c r="BE671" i="13"/>
  <c r="BD671" i="13"/>
  <c r="BC671" i="13"/>
  <c r="BB671" i="13"/>
  <c r="BA671" i="13"/>
  <c r="AZ671" i="13"/>
  <c r="AY671" i="13"/>
  <c r="AX671" i="13"/>
  <c r="AW671" i="13"/>
  <c r="BF670" i="13"/>
  <c r="BE670" i="13"/>
  <c r="BD670" i="13"/>
  <c r="BC670" i="13"/>
  <c r="BB670" i="13"/>
  <c r="BA670" i="13"/>
  <c r="AZ670" i="13"/>
  <c r="AY670" i="13"/>
  <c r="AX670" i="13"/>
  <c r="AW670" i="13"/>
  <c r="BF669" i="13"/>
  <c r="BE669" i="13"/>
  <c r="BD669" i="13"/>
  <c r="BC669" i="13"/>
  <c r="BB669" i="13"/>
  <c r="BA669" i="13"/>
  <c r="AZ669" i="13"/>
  <c r="AY669" i="13"/>
  <c r="AX669" i="13"/>
  <c r="AW669" i="13"/>
  <c r="BF668" i="13"/>
  <c r="BE668" i="13"/>
  <c r="BD668" i="13"/>
  <c r="BC668" i="13"/>
  <c r="BB668" i="13"/>
  <c r="BA668" i="13"/>
  <c r="AZ668" i="13"/>
  <c r="AY668" i="13"/>
  <c r="AX668" i="13"/>
  <c r="AW668" i="13"/>
  <c r="BF667" i="13"/>
  <c r="BE667" i="13"/>
  <c r="BD667" i="13"/>
  <c r="BC667" i="13"/>
  <c r="BB667" i="13"/>
  <c r="BA667" i="13"/>
  <c r="AZ667" i="13"/>
  <c r="AY667" i="13"/>
  <c r="AX667" i="13"/>
  <c r="AW667" i="13"/>
  <c r="BF666" i="13"/>
  <c r="BE666" i="13"/>
  <c r="BD666" i="13"/>
  <c r="BC666" i="13"/>
  <c r="BB666" i="13"/>
  <c r="BA666" i="13"/>
  <c r="AZ666" i="13"/>
  <c r="AY666" i="13"/>
  <c r="AX666" i="13"/>
  <c r="AW666" i="13"/>
  <c r="BF665" i="13"/>
  <c r="BE665" i="13"/>
  <c r="BD665" i="13"/>
  <c r="BC665" i="13"/>
  <c r="BB665" i="13"/>
  <c r="BA665" i="13"/>
  <c r="AZ665" i="13"/>
  <c r="AY665" i="13"/>
  <c r="AX665" i="13"/>
  <c r="AW665" i="13"/>
  <c r="BF664" i="13"/>
  <c r="BE664" i="13"/>
  <c r="BD664" i="13"/>
  <c r="BC664" i="13"/>
  <c r="BB664" i="13"/>
  <c r="BA664" i="13"/>
  <c r="AZ664" i="13"/>
  <c r="AY664" i="13"/>
  <c r="AX664" i="13"/>
  <c r="AW664" i="13"/>
  <c r="BF663" i="13"/>
  <c r="BE663" i="13"/>
  <c r="BD663" i="13"/>
  <c r="BC663" i="13"/>
  <c r="BB663" i="13"/>
  <c r="BA663" i="13"/>
  <c r="AZ663" i="13"/>
  <c r="AY663" i="13"/>
  <c r="AX663" i="13"/>
  <c r="AW663" i="13"/>
  <c r="BF662" i="13"/>
  <c r="BE662" i="13"/>
  <c r="BD662" i="13"/>
  <c r="BC662" i="13"/>
  <c r="BB662" i="13"/>
  <c r="BA662" i="13"/>
  <c r="AZ662" i="13"/>
  <c r="AY662" i="13"/>
  <c r="AX662" i="13"/>
  <c r="AW662" i="13"/>
  <c r="BF661" i="13"/>
  <c r="BE661" i="13"/>
  <c r="BD661" i="13"/>
  <c r="BC661" i="13"/>
  <c r="BB661" i="13"/>
  <c r="BA661" i="13"/>
  <c r="AZ661" i="13"/>
  <c r="AY661" i="13"/>
  <c r="AX661" i="13"/>
  <c r="AW661" i="13"/>
  <c r="BF660" i="13"/>
  <c r="BE660" i="13"/>
  <c r="BD660" i="13"/>
  <c r="BC660" i="13"/>
  <c r="BB660" i="13"/>
  <c r="BA660" i="13"/>
  <c r="AZ660" i="13"/>
  <c r="AY660" i="13"/>
  <c r="AX660" i="13"/>
  <c r="AW660" i="13"/>
  <c r="BF659" i="13"/>
  <c r="BE659" i="13"/>
  <c r="BD659" i="13"/>
  <c r="BC659" i="13"/>
  <c r="BB659" i="13"/>
  <c r="BA659" i="13"/>
  <c r="AZ659" i="13"/>
  <c r="AY659" i="13"/>
  <c r="AX659" i="13"/>
  <c r="AW659" i="13"/>
  <c r="BF658" i="13"/>
  <c r="BE658" i="13"/>
  <c r="BD658" i="13"/>
  <c r="BC658" i="13"/>
  <c r="BB658" i="13"/>
  <c r="BA658" i="13"/>
  <c r="AZ658" i="13"/>
  <c r="AY658" i="13"/>
  <c r="AX658" i="13"/>
  <c r="AW658" i="13"/>
  <c r="BF657" i="13"/>
  <c r="BE657" i="13"/>
  <c r="BD657" i="13"/>
  <c r="BC657" i="13"/>
  <c r="BB657" i="13"/>
  <c r="BA657" i="13"/>
  <c r="AZ657" i="13"/>
  <c r="AY657" i="13"/>
  <c r="AX657" i="13"/>
  <c r="AW657" i="13"/>
  <c r="BF656" i="13"/>
  <c r="BE656" i="13"/>
  <c r="BD656" i="13"/>
  <c r="BC656" i="13"/>
  <c r="BB656" i="13"/>
  <c r="BA656" i="13"/>
  <c r="AZ656" i="13"/>
  <c r="AY656" i="13"/>
  <c r="AX656" i="13"/>
  <c r="AW656" i="13"/>
  <c r="BF655" i="13"/>
  <c r="BE655" i="13"/>
  <c r="BD655" i="13"/>
  <c r="BC655" i="13"/>
  <c r="BB655" i="13"/>
  <c r="BA655" i="13"/>
  <c r="AZ655" i="13"/>
  <c r="AY655" i="13"/>
  <c r="AX655" i="13"/>
  <c r="AW655" i="13"/>
  <c r="BF654" i="13"/>
  <c r="BE654" i="13"/>
  <c r="BD654" i="13"/>
  <c r="BC654" i="13"/>
  <c r="BB654" i="13"/>
  <c r="BA654" i="13"/>
  <c r="AZ654" i="13"/>
  <c r="AY654" i="13"/>
  <c r="AX654" i="13"/>
  <c r="AW654" i="13"/>
  <c r="BF653" i="13"/>
  <c r="BE653" i="13"/>
  <c r="BD653" i="13"/>
  <c r="BC653" i="13"/>
  <c r="BB653" i="13"/>
  <c r="BA653" i="13"/>
  <c r="AZ653" i="13"/>
  <c r="AY653" i="13"/>
  <c r="AX653" i="13"/>
  <c r="AW653" i="13"/>
  <c r="BF652" i="13"/>
  <c r="BE652" i="13"/>
  <c r="BD652" i="13"/>
  <c r="BC652" i="13"/>
  <c r="BB652" i="13"/>
  <c r="BA652" i="13"/>
  <c r="AZ652" i="13"/>
  <c r="AY652" i="13"/>
  <c r="AX652" i="13"/>
  <c r="AW652" i="13"/>
  <c r="BF651" i="13"/>
  <c r="BE651" i="13"/>
  <c r="BD651" i="13"/>
  <c r="BC651" i="13"/>
  <c r="BB651" i="13"/>
  <c r="BA651" i="13"/>
  <c r="AZ651" i="13"/>
  <c r="AY651" i="13"/>
  <c r="AX651" i="13"/>
  <c r="AW651" i="13"/>
  <c r="BF650" i="13"/>
  <c r="BE650" i="13"/>
  <c r="BD650" i="13"/>
  <c r="BC650" i="13"/>
  <c r="BB650" i="13"/>
  <c r="BA650" i="13"/>
  <c r="AZ650" i="13"/>
  <c r="AY650" i="13"/>
  <c r="AX650" i="13"/>
  <c r="AW650" i="13"/>
  <c r="BF649" i="13"/>
  <c r="BE649" i="13"/>
  <c r="BD649" i="13"/>
  <c r="BC649" i="13"/>
  <c r="BB649" i="13"/>
  <c r="BA649" i="13"/>
  <c r="AZ649" i="13"/>
  <c r="AY649" i="13"/>
  <c r="AX649" i="13"/>
  <c r="AW649" i="13"/>
  <c r="BF648" i="13"/>
  <c r="BE648" i="13"/>
  <c r="BD648" i="13"/>
  <c r="BC648" i="13"/>
  <c r="BB648" i="13"/>
  <c r="BA648" i="13"/>
  <c r="AZ648" i="13"/>
  <c r="AY648" i="13"/>
  <c r="AX648" i="13"/>
  <c r="AW648" i="13"/>
  <c r="BF647" i="13"/>
  <c r="BE647" i="13"/>
  <c r="BD647" i="13"/>
  <c r="BC647" i="13"/>
  <c r="BB647" i="13"/>
  <c r="BA647" i="13"/>
  <c r="AZ647" i="13"/>
  <c r="AY647" i="13"/>
  <c r="AX647" i="13"/>
  <c r="AW647" i="13"/>
  <c r="BF646" i="13"/>
  <c r="BE646" i="13"/>
  <c r="BD646" i="13"/>
  <c r="BC646" i="13"/>
  <c r="BB646" i="13"/>
  <c r="BA646" i="13"/>
  <c r="AZ646" i="13"/>
  <c r="AY646" i="13"/>
  <c r="AX646" i="13"/>
  <c r="AW646" i="13"/>
  <c r="BF645" i="13"/>
  <c r="BE645" i="13"/>
  <c r="BD645" i="13"/>
  <c r="BC645" i="13"/>
  <c r="BB645" i="13"/>
  <c r="BA645" i="13"/>
  <c r="AZ645" i="13"/>
  <c r="AY645" i="13"/>
  <c r="AX645" i="13"/>
  <c r="AW645" i="13"/>
  <c r="BF644" i="13"/>
  <c r="BE644" i="13"/>
  <c r="BD644" i="13"/>
  <c r="BC644" i="13"/>
  <c r="BB644" i="13"/>
  <c r="BA644" i="13"/>
  <c r="AZ644" i="13"/>
  <c r="AY644" i="13"/>
  <c r="AX644" i="13"/>
  <c r="AW644" i="13"/>
  <c r="BF643" i="13"/>
  <c r="BE643" i="13"/>
  <c r="BD643" i="13"/>
  <c r="BC643" i="13"/>
  <c r="BB643" i="13"/>
  <c r="BA643" i="13"/>
  <c r="AZ643" i="13"/>
  <c r="AY643" i="13"/>
  <c r="AX643" i="13"/>
  <c r="AW643" i="13"/>
  <c r="BF642" i="13"/>
  <c r="BE642" i="13"/>
  <c r="BD642" i="13"/>
  <c r="BC642" i="13"/>
  <c r="BB642" i="13"/>
  <c r="BA642" i="13"/>
  <c r="AZ642" i="13"/>
  <c r="AY642" i="13"/>
  <c r="AX642" i="13"/>
  <c r="AW642" i="13"/>
  <c r="BF641" i="13"/>
  <c r="BE641" i="13"/>
  <c r="BD641" i="13"/>
  <c r="BC641" i="13"/>
  <c r="BB641" i="13"/>
  <c r="BA641" i="13"/>
  <c r="AZ641" i="13"/>
  <c r="AY641" i="13"/>
  <c r="AX641" i="13"/>
  <c r="AW641" i="13"/>
  <c r="BF640" i="13"/>
  <c r="BE640" i="13"/>
  <c r="BD640" i="13"/>
  <c r="BC640" i="13"/>
  <c r="BB640" i="13"/>
  <c r="BA640" i="13"/>
  <c r="AZ640" i="13"/>
  <c r="AY640" i="13"/>
  <c r="AX640" i="13"/>
  <c r="AW640" i="13"/>
  <c r="BF639" i="13"/>
  <c r="BE639" i="13"/>
  <c r="BD639" i="13"/>
  <c r="BC639" i="13"/>
  <c r="BB639" i="13"/>
  <c r="BA639" i="13"/>
  <c r="AZ639" i="13"/>
  <c r="AY639" i="13"/>
  <c r="AX639" i="13"/>
  <c r="AW639" i="13"/>
  <c r="BF638" i="13"/>
  <c r="BE638" i="13"/>
  <c r="BD638" i="13"/>
  <c r="BC638" i="13"/>
  <c r="BB638" i="13"/>
  <c r="BA638" i="13"/>
  <c r="AZ638" i="13"/>
  <c r="AY638" i="13"/>
  <c r="AX638" i="13"/>
  <c r="AW638" i="13"/>
  <c r="BF637" i="13"/>
  <c r="BE637" i="13"/>
  <c r="BD637" i="13"/>
  <c r="BC637" i="13"/>
  <c r="BB637" i="13"/>
  <c r="BA637" i="13"/>
  <c r="AZ637" i="13"/>
  <c r="AY637" i="13"/>
  <c r="AX637" i="13"/>
  <c r="AW637" i="13"/>
  <c r="BF636" i="13"/>
  <c r="BE636" i="13"/>
  <c r="BD636" i="13"/>
  <c r="BC636" i="13"/>
  <c r="BB636" i="13"/>
  <c r="BA636" i="13"/>
  <c r="AZ636" i="13"/>
  <c r="AY636" i="13"/>
  <c r="AX636" i="13"/>
  <c r="AW636" i="13"/>
  <c r="BF635" i="13"/>
  <c r="BE635" i="13"/>
  <c r="BD635" i="13"/>
  <c r="BC635" i="13"/>
  <c r="BB635" i="13"/>
  <c r="BA635" i="13"/>
  <c r="AZ635" i="13"/>
  <c r="AY635" i="13"/>
  <c r="AX635" i="13"/>
  <c r="AW635" i="13"/>
  <c r="BF634" i="13"/>
  <c r="BE634" i="13"/>
  <c r="BD634" i="13"/>
  <c r="BC634" i="13"/>
  <c r="BB634" i="13"/>
  <c r="BA634" i="13"/>
  <c r="AZ634" i="13"/>
  <c r="AY634" i="13"/>
  <c r="AX634" i="13"/>
  <c r="AW634" i="13"/>
  <c r="BF633" i="13"/>
  <c r="BE633" i="13"/>
  <c r="BD633" i="13"/>
  <c r="BC633" i="13"/>
  <c r="BB633" i="13"/>
  <c r="BA633" i="13"/>
  <c r="AZ633" i="13"/>
  <c r="AY633" i="13"/>
  <c r="AX633" i="13"/>
  <c r="AW633" i="13"/>
  <c r="BF632" i="13"/>
  <c r="BE632" i="13"/>
  <c r="BD632" i="13"/>
  <c r="BC632" i="13"/>
  <c r="BB632" i="13"/>
  <c r="BA632" i="13"/>
  <c r="AZ632" i="13"/>
  <c r="AY632" i="13"/>
  <c r="AX632" i="13"/>
  <c r="AW632" i="13"/>
  <c r="BF631" i="13"/>
  <c r="BE631" i="13"/>
  <c r="BD631" i="13"/>
  <c r="BC631" i="13"/>
  <c r="BB631" i="13"/>
  <c r="BA631" i="13"/>
  <c r="AZ631" i="13"/>
  <c r="AY631" i="13"/>
  <c r="AX631" i="13"/>
  <c r="AW631" i="13"/>
  <c r="BF630" i="13"/>
  <c r="BE630" i="13"/>
  <c r="BD630" i="13"/>
  <c r="BC630" i="13"/>
  <c r="BB630" i="13"/>
  <c r="BA630" i="13"/>
  <c r="AZ630" i="13"/>
  <c r="AY630" i="13"/>
  <c r="AX630" i="13"/>
  <c r="AW630" i="13"/>
  <c r="BF629" i="13"/>
  <c r="BE629" i="13"/>
  <c r="BD629" i="13"/>
  <c r="BC629" i="13"/>
  <c r="BB629" i="13"/>
  <c r="BA629" i="13"/>
  <c r="AZ629" i="13"/>
  <c r="AY629" i="13"/>
  <c r="AX629" i="13"/>
  <c r="AW629" i="13"/>
  <c r="BF628" i="13"/>
  <c r="BE628" i="13"/>
  <c r="BD628" i="13"/>
  <c r="BC628" i="13"/>
  <c r="BB628" i="13"/>
  <c r="BA628" i="13"/>
  <c r="AZ628" i="13"/>
  <c r="AY628" i="13"/>
  <c r="AX628" i="13"/>
  <c r="AW628" i="13"/>
  <c r="BF627" i="13"/>
  <c r="BE627" i="13"/>
  <c r="BD627" i="13"/>
  <c r="BC627" i="13"/>
  <c r="BB627" i="13"/>
  <c r="BA627" i="13"/>
  <c r="AZ627" i="13"/>
  <c r="AY627" i="13"/>
  <c r="AX627" i="13"/>
  <c r="AW627" i="13"/>
  <c r="BF626" i="13"/>
  <c r="BE626" i="13"/>
  <c r="BD626" i="13"/>
  <c r="BC626" i="13"/>
  <c r="BB626" i="13"/>
  <c r="BA626" i="13"/>
  <c r="AZ626" i="13"/>
  <c r="AY626" i="13"/>
  <c r="AX626" i="13"/>
  <c r="AW626" i="13"/>
  <c r="BF625" i="13"/>
  <c r="BE625" i="13"/>
  <c r="BD625" i="13"/>
  <c r="BC625" i="13"/>
  <c r="BB625" i="13"/>
  <c r="BA625" i="13"/>
  <c r="AZ625" i="13"/>
  <c r="AY625" i="13"/>
  <c r="AX625" i="13"/>
  <c r="AW625" i="13"/>
  <c r="BF624" i="13"/>
  <c r="BE624" i="13"/>
  <c r="BD624" i="13"/>
  <c r="BC624" i="13"/>
  <c r="BB624" i="13"/>
  <c r="BA624" i="13"/>
  <c r="AZ624" i="13"/>
  <c r="AY624" i="13"/>
  <c r="AX624" i="13"/>
  <c r="AW624" i="13"/>
  <c r="BF623" i="13"/>
  <c r="BE623" i="13"/>
  <c r="BD623" i="13"/>
  <c r="BC623" i="13"/>
  <c r="BB623" i="13"/>
  <c r="BA623" i="13"/>
  <c r="AZ623" i="13"/>
  <c r="AY623" i="13"/>
  <c r="AX623" i="13"/>
  <c r="AW623" i="13"/>
  <c r="BF622" i="13"/>
  <c r="BE622" i="13"/>
  <c r="BD622" i="13"/>
  <c r="BC622" i="13"/>
  <c r="BB622" i="13"/>
  <c r="BA622" i="13"/>
  <c r="AZ622" i="13"/>
  <c r="AY622" i="13"/>
  <c r="AX622" i="13"/>
  <c r="AW622" i="13"/>
  <c r="BF621" i="13"/>
  <c r="BE621" i="13"/>
  <c r="BD621" i="13"/>
  <c r="BC621" i="13"/>
  <c r="BB621" i="13"/>
  <c r="BA621" i="13"/>
  <c r="AZ621" i="13"/>
  <c r="AY621" i="13"/>
  <c r="AX621" i="13"/>
  <c r="AW621" i="13"/>
  <c r="BF620" i="13"/>
  <c r="BE620" i="13"/>
  <c r="BD620" i="13"/>
  <c r="BC620" i="13"/>
  <c r="BB620" i="13"/>
  <c r="BA620" i="13"/>
  <c r="AZ620" i="13"/>
  <c r="AY620" i="13"/>
  <c r="AX620" i="13"/>
  <c r="AW620" i="13"/>
  <c r="BF619" i="13"/>
  <c r="BE619" i="13"/>
  <c r="BD619" i="13"/>
  <c r="BC619" i="13"/>
  <c r="BB619" i="13"/>
  <c r="BA619" i="13"/>
  <c r="AZ619" i="13"/>
  <c r="AY619" i="13"/>
  <c r="AX619" i="13"/>
  <c r="AW619" i="13"/>
  <c r="BF618" i="13"/>
  <c r="BE618" i="13"/>
  <c r="BD618" i="13"/>
  <c r="BC618" i="13"/>
  <c r="BB618" i="13"/>
  <c r="BA618" i="13"/>
  <c r="AZ618" i="13"/>
  <c r="AY618" i="13"/>
  <c r="AX618" i="13"/>
  <c r="AW618" i="13"/>
  <c r="BF617" i="13"/>
  <c r="BE617" i="13"/>
  <c r="BD617" i="13"/>
  <c r="BC617" i="13"/>
  <c r="BB617" i="13"/>
  <c r="BA617" i="13"/>
  <c r="AZ617" i="13"/>
  <c r="AY617" i="13"/>
  <c r="AX617" i="13"/>
  <c r="AW617" i="13"/>
  <c r="BF616" i="13"/>
  <c r="BE616" i="13"/>
  <c r="BD616" i="13"/>
  <c r="BC616" i="13"/>
  <c r="BB616" i="13"/>
  <c r="BA616" i="13"/>
  <c r="AZ616" i="13"/>
  <c r="AY616" i="13"/>
  <c r="AX616" i="13"/>
  <c r="AW616" i="13"/>
  <c r="BF615" i="13"/>
  <c r="BE615" i="13"/>
  <c r="BD615" i="13"/>
  <c r="BC615" i="13"/>
  <c r="BB615" i="13"/>
  <c r="BA615" i="13"/>
  <c r="AZ615" i="13"/>
  <c r="AY615" i="13"/>
  <c r="AX615" i="13"/>
  <c r="AW615" i="13"/>
  <c r="BF614" i="13"/>
  <c r="BE614" i="13"/>
  <c r="BD614" i="13"/>
  <c r="BC614" i="13"/>
  <c r="BB614" i="13"/>
  <c r="BA614" i="13"/>
  <c r="AZ614" i="13"/>
  <c r="AY614" i="13"/>
  <c r="AX614" i="13"/>
  <c r="AW614" i="13"/>
  <c r="BF613" i="13"/>
  <c r="BE613" i="13"/>
  <c r="BD613" i="13"/>
  <c r="BC613" i="13"/>
  <c r="BB613" i="13"/>
  <c r="BA613" i="13"/>
  <c r="AZ613" i="13"/>
  <c r="AY613" i="13"/>
  <c r="AX613" i="13"/>
  <c r="AW613" i="13"/>
  <c r="BF612" i="13"/>
  <c r="BE612" i="13"/>
  <c r="BD612" i="13"/>
  <c r="BC612" i="13"/>
  <c r="BB612" i="13"/>
  <c r="BA612" i="13"/>
  <c r="AZ612" i="13"/>
  <c r="AY612" i="13"/>
  <c r="AX612" i="13"/>
  <c r="AW612" i="13"/>
  <c r="BF611" i="13"/>
  <c r="BE611" i="13"/>
  <c r="BD611" i="13"/>
  <c r="BC611" i="13"/>
  <c r="BB611" i="13"/>
  <c r="BA611" i="13"/>
  <c r="AZ611" i="13"/>
  <c r="AY611" i="13"/>
  <c r="AX611" i="13"/>
  <c r="AW611" i="13"/>
  <c r="BF610" i="13"/>
  <c r="BE610" i="13"/>
  <c r="BD610" i="13"/>
  <c r="BC610" i="13"/>
  <c r="BB610" i="13"/>
  <c r="BA610" i="13"/>
  <c r="AZ610" i="13"/>
  <c r="AY610" i="13"/>
  <c r="AX610" i="13"/>
  <c r="AW610" i="13"/>
  <c r="BF609" i="13"/>
  <c r="BE609" i="13"/>
  <c r="BD609" i="13"/>
  <c r="BC609" i="13"/>
  <c r="BB609" i="13"/>
  <c r="BA609" i="13"/>
  <c r="AZ609" i="13"/>
  <c r="AY609" i="13"/>
  <c r="AX609" i="13"/>
  <c r="AW609" i="13"/>
  <c r="BF608" i="13"/>
  <c r="BE608" i="13"/>
  <c r="BD608" i="13"/>
  <c r="BC608" i="13"/>
  <c r="BB608" i="13"/>
  <c r="BA608" i="13"/>
  <c r="AZ608" i="13"/>
  <c r="AY608" i="13"/>
  <c r="AX608" i="13"/>
  <c r="AW608" i="13"/>
  <c r="BF607" i="13"/>
  <c r="BE607" i="13"/>
  <c r="BD607" i="13"/>
  <c r="BC607" i="13"/>
  <c r="BB607" i="13"/>
  <c r="BA607" i="13"/>
  <c r="AZ607" i="13"/>
  <c r="AY607" i="13"/>
  <c r="AX607" i="13"/>
  <c r="AW607" i="13"/>
  <c r="BF606" i="13"/>
  <c r="BE606" i="13"/>
  <c r="BD606" i="13"/>
  <c r="BC606" i="13"/>
  <c r="BB606" i="13"/>
  <c r="BA606" i="13"/>
  <c r="AZ606" i="13"/>
  <c r="AY606" i="13"/>
  <c r="AX606" i="13"/>
  <c r="AW606" i="13"/>
  <c r="BF605" i="13"/>
  <c r="BE605" i="13"/>
  <c r="BD605" i="13"/>
  <c r="BC605" i="13"/>
  <c r="BB605" i="13"/>
  <c r="BA605" i="13"/>
  <c r="AZ605" i="13"/>
  <c r="AY605" i="13"/>
  <c r="AX605" i="13"/>
  <c r="AW605" i="13"/>
  <c r="BF604" i="13"/>
  <c r="BE604" i="13"/>
  <c r="BD604" i="13"/>
  <c r="BC604" i="13"/>
  <c r="BB604" i="13"/>
  <c r="BA604" i="13"/>
  <c r="AZ604" i="13"/>
  <c r="AY604" i="13"/>
  <c r="AX604" i="13"/>
  <c r="AW604" i="13"/>
  <c r="BF603" i="13"/>
  <c r="BE603" i="13"/>
  <c r="BD603" i="13"/>
  <c r="BC603" i="13"/>
  <c r="BB603" i="13"/>
  <c r="BA603" i="13"/>
  <c r="AZ603" i="13"/>
  <c r="AY603" i="13"/>
  <c r="AX603" i="13"/>
  <c r="AW603" i="13"/>
  <c r="BF602" i="13"/>
  <c r="BE602" i="13"/>
  <c r="BD602" i="13"/>
  <c r="BC602" i="13"/>
  <c r="BB602" i="13"/>
  <c r="BA602" i="13"/>
  <c r="AZ602" i="13"/>
  <c r="AY602" i="13"/>
  <c r="AX602" i="13"/>
  <c r="AW602" i="13"/>
  <c r="BF601" i="13"/>
  <c r="BE601" i="13"/>
  <c r="BD601" i="13"/>
  <c r="BC601" i="13"/>
  <c r="BB601" i="13"/>
  <c r="BA601" i="13"/>
  <c r="AZ601" i="13"/>
  <c r="AY601" i="13"/>
  <c r="AX601" i="13"/>
  <c r="AW601" i="13"/>
  <c r="BF600" i="13"/>
  <c r="BE600" i="13"/>
  <c r="BD600" i="13"/>
  <c r="BC600" i="13"/>
  <c r="BB600" i="13"/>
  <c r="BA600" i="13"/>
  <c r="AZ600" i="13"/>
  <c r="AY600" i="13"/>
  <c r="AX600" i="13"/>
  <c r="AW600" i="13"/>
  <c r="BF599" i="13"/>
  <c r="BE599" i="13"/>
  <c r="BD599" i="13"/>
  <c r="BC599" i="13"/>
  <c r="BB599" i="13"/>
  <c r="BA599" i="13"/>
  <c r="AZ599" i="13"/>
  <c r="AY599" i="13"/>
  <c r="AX599" i="13"/>
  <c r="AW599" i="13"/>
  <c r="BF598" i="13"/>
  <c r="BE598" i="13"/>
  <c r="BD598" i="13"/>
  <c r="BC598" i="13"/>
  <c r="BB598" i="13"/>
  <c r="BA598" i="13"/>
  <c r="AZ598" i="13"/>
  <c r="AY598" i="13"/>
  <c r="AX598" i="13"/>
  <c r="AW598" i="13"/>
  <c r="BF597" i="13"/>
  <c r="BE597" i="13"/>
  <c r="BD597" i="13"/>
  <c r="BC597" i="13"/>
  <c r="BB597" i="13"/>
  <c r="BA597" i="13"/>
  <c r="AZ597" i="13"/>
  <c r="AY597" i="13"/>
  <c r="AX597" i="13"/>
  <c r="AW597" i="13"/>
  <c r="BF596" i="13"/>
  <c r="BE596" i="13"/>
  <c r="BD596" i="13"/>
  <c r="BC596" i="13"/>
  <c r="BB596" i="13"/>
  <c r="BA596" i="13"/>
  <c r="AZ596" i="13"/>
  <c r="AY596" i="13"/>
  <c r="AX596" i="13"/>
  <c r="AW596" i="13"/>
  <c r="BF595" i="13"/>
  <c r="BE595" i="13"/>
  <c r="BD595" i="13"/>
  <c r="BC595" i="13"/>
  <c r="BB595" i="13"/>
  <c r="BA595" i="13"/>
  <c r="AZ595" i="13"/>
  <c r="AY595" i="13"/>
  <c r="AX595" i="13"/>
  <c r="AW595" i="13"/>
  <c r="BF594" i="13"/>
  <c r="BE594" i="13"/>
  <c r="BD594" i="13"/>
  <c r="BC594" i="13"/>
  <c r="BB594" i="13"/>
  <c r="BA594" i="13"/>
  <c r="AZ594" i="13"/>
  <c r="AY594" i="13"/>
  <c r="AX594" i="13"/>
  <c r="AW594" i="13"/>
  <c r="BF593" i="13"/>
  <c r="BE593" i="13"/>
  <c r="BD593" i="13"/>
  <c r="BC593" i="13"/>
  <c r="BB593" i="13"/>
  <c r="BA593" i="13"/>
  <c r="AZ593" i="13"/>
  <c r="AY593" i="13"/>
  <c r="AX593" i="13"/>
  <c r="AW593" i="13"/>
  <c r="BF592" i="13"/>
  <c r="BE592" i="13"/>
  <c r="BD592" i="13"/>
  <c r="BC592" i="13"/>
  <c r="BB592" i="13"/>
  <c r="BA592" i="13"/>
  <c r="AZ592" i="13"/>
  <c r="AY592" i="13"/>
  <c r="AX592" i="13"/>
  <c r="AW592" i="13"/>
  <c r="BF591" i="13"/>
  <c r="BE591" i="13"/>
  <c r="BD591" i="13"/>
  <c r="BC591" i="13"/>
  <c r="BB591" i="13"/>
  <c r="BA591" i="13"/>
  <c r="AZ591" i="13"/>
  <c r="AY591" i="13"/>
  <c r="AX591" i="13"/>
  <c r="AW591" i="13"/>
  <c r="BF590" i="13"/>
  <c r="BE590" i="13"/>
  <c r="BD590" i="13"/>
  <c r="BC590" i="13"/>
  <c r="BB590" i="13"/>
  <c r="BA590" i="13"/>
  <c r="AZ590" i="13"/>
  <c r="AY590" i="13"/>
  <c r="AX590" i="13"/>
  <c r="AW590" i="13"/>
  <c r="BF589" i="13"/>
  <c r="BE589" i="13"/>
  <c r="BD589" i="13"/>
  <c r="BC589" i="13"/>
  <c r="BB589" i="13"/>
  <c r="BA589" i="13"/>
  <c r="AZ589" i="13"/>
  <c r="AY589" i="13"/>
  <c r="AX589" i="13"/>
  <c r="AW589" i="13"/>
  <c r="BF588" i="13"/>
  <c r="BE588" i="13"/>
  <c r="BD588" i="13"/>
  <c r="BC588" i="13"/>
  <c r="BB588" i="13"/>
  <c r="BA588" i="13"/>
  <c r="AZ588" i="13"/>
  <c r="AY588" i="13"/>
  <c r="AX588" i="13"/>
  <c r="AW588" i="13"/>
  <c r="BF587" i="13"/>
  <c r="BE587" i="13"/>
  <c r="BD587" i="13"/>
  <c r="BC587" i="13"/>
  <c r="BB587" i="13"/>
  <c r="BA587" i="13"/>
  <c r="AZ587" i="13"/>
  <c r="AY587" i="13"/>
  <c r="AX587" i="13"/>
  <c r="AW587" i="13"/>
  <c r="BF586" i="13"/>
  <c r="BE586" i="13"/>
  <c r="BD586" i="13"/>
  <c r="BC586" i="13"/>
  <c r="BB586" i="13"/>
  <c r="BA586" i="13"/>
  <c r="AZ586" i="13"/>
  <c r="AY586" i="13"/>
  <c r="AX586" i="13"/>
  <c r="AW586" i="13"/>
  <c r="BF585" i="13"/>
  <c r="BE585" i="13"/>
  <c r="BD585" i="13"/>
  <c r="BC585" i="13"/>
  <c r="BB585" i="13"/>
  <c r="BA585" i="13"/>
  <c r="AZ585" i="13"/>
  <c r="AY585" i="13"/>
  <c r="AX585" i="13"/>
  <c r="AW585" i="13"/>
  <c r="BF584" i="13"/>
  <c r="BE584" i="13"/>
  <c r="BD584" i="13"/>
  <c r="BC584" i="13"/>
  <c r="BB584" i="13"/>
  <c r="BA584" i="13"/>
  <c r="AZ584" i="13"/>
  <c r="AY584" i="13"/>
  <c r="AX584" i="13"/>
  <c r="AW584" i="13"/>
  <c r="BF583" i="13"/>
  <c r="BE583" i="13"/>
  <c r="BD583" i="13"/>
  <c r="BC583" i="13"/>
  <c r="BB583" i="13"/>
  <c r="BA583" i="13"/>
  <c r="AZ583" i="13"/>
  <c r="AY583" i="13"/>
  <c r="AX583" i="13"/>
  <c r="AW583" i="13"/>
  <c r="BF582" i="13"/>
  <c r="BE582" i="13"/>
  <c r="BD582" i="13"/>
  <c r="BC582" i="13"/>
  <c r="BB582" i="13"/>
  <c r="BA582" i="13"/>
  <c r="AZ582" i="13"/>
  <c r="AY582" i="13"/>
  <c r="AX582" i="13"/>
  <c r="AW582" i="13"/>
  <c r="BF581" i="13"/>
  <c r="BE581" i="13"/>
  <c r="BD581" i="13"/>
  <c r="BC581" i="13"/>
  <c r="BB581" i="13"/>
  <c r="BA581" i="13"/>
  <c r="AZ581" i="13"/>
  <c r="AY581" i="13"/>
  <c r="AX581" i="13"/>
  <c r="AW581" i="13"/>
  <c r="BF580" i="13"/>
  <c r="BE580" i="13"/>
  <c r="BD580" i="13"/>
  <c r="BC580" i="13"/>
  <c r="BB580" i="13"/>
  <c r="BA580" i="13"/>
  <c r="AZ580" i="13"/>
  <c r="AY580" i="13"/>
  <c r="AX580" i="13"/>
  <c r="AW580" i="13"/>
  <c r="BF579" i="13"/>
  <c r="BE579" i="13"/>
  <c r="BD579" i="13"/>
  <c r="BC579" i="13"/>
  <c r="BB579" i="13"/>
  <c r="BA579" i="13"/>
  <c r="AZ579" i="13"/>
  <c r="AY579" i="13"/>
  <c r="AX579" i="13"/>
  <c r="AW579" i="13"/>
  <c r="BF578" i="13"/>
  <c r="BE578" i="13"/>
  <c r="BD578" i="13"/>
  <c r="BC578" i="13"/>
  <c r="BB578" i="13"/>
  <c r="BA578" i="13"/>
  <c r="AZ578" i="13"/>
  <c r="AY578" i="13"/>
  <c r="AX578" i="13"/>
  <c r="AW578" i="13"/>
  <c r="BF577" i="13"/>
  <c r="BE577" i="13"/>
  <c r="BD577" i="13"/>
  <c r="BC577" i="13"/>
  <c r="BB577" i="13"/>
  <c r="BA577" i="13"/>
  <c r="AZ577" i="13"/>
  <c r="AY577" i="13"/>
  <c r="AX577" i="13"/>
  <c r="AW577" i="13"/>
  <c r="BF576" i="13"/>
  <c r="BE576" i="13"/>
  <c r="BD576" i="13"/>
  <c r="BC576" i="13"/>
  <c r="BB576" i="13"/>
  <c r="BA576" i="13"/>
  <c r="AZ576" i="13"/>
  <c r="AY576" i="13"/>
  <c r="AX576" i="13"/>
  <c r="AW576" i="13"/>
  <c r="BF575" i="13"/>
  <c r="BE575" i="13"/>
  <c r="BD575" i="13"/>
  <c r="BC575" i="13"/>
  <c r="BB575" i="13"/>
  <c r="BA575" i="13"/>
  <c r="AZ575" i="13"/>
  <c r="AY575" i="13"/>
  <c r="AX575" i="13"/>
  <c r="AW575" i="13"/>
  <c r="BF574" i="13"/>
  <c r="BE574" i="13"/>
  <c r="BD574" i="13"/>
  <c r="BC574" i="13"/>
  <c r="BB574" i="13"/>
  <c r="BA574" i="13"/>
  <c r="AZ574" i="13"/>
  <c r="AY574" i="13"/>
  <c r="AX574" i="13"/>
  <c r="AW574" i="13"/>
  <c r="BF573" i="13"/>
  <c r="BE573" i="13"/>
  <c r="BD573" i="13"/>
  <c r="BC573" i="13"/>
  <c r="BB573" i="13"/>
  <c r="BA573" i="13"/>
  <c r="AZ573" i="13"/>
  <c r="AY573" i="13"/>
  <c r="AX573" i="13"/>
  <c r="AW573" i="13"/>
  <c r="BF572" i="13"/>
  <c r="BE572" i="13"/>
  <c r="BD572" i="13"/>
  <c r="BC572" i="13"/>
  <c r="BB572" i="13"/>
  <c r="BA572" i="13"/>
  <c r="AZ572" i="13"/>
  <c r="AY572" i="13"/>
  <c r="AX572" i="13"/>
  <c r="AW572" i="13"/>
  <c r="BF571" i="13"/>
  <c r="BE571" i="13"/>
  <c r="BD571" i="13"/>
  <c r="BC571" i="13"/>
  <c r="BB571" i="13"/>
  <c r="BA571" i="13"/>
  <c r="AZ571" i="13"/>
  <c r="AY571" i="13"/>
  <c r="AX571" i="13"/>
  <c r="AW571" i="13"/>
  <c r="BF570" i="13"/>
  <c r="BE570" i="13"/>
  <c r="BD570" i="13"/>
  <c r="BC570" i="13"/>
  <c r="BB570" i="13"/>
  <c r="BA570" i="13"/>
  <c r="AZ570" i="13"/>
  <c r="AY570" i="13"/>
  <c r="AX570" i="13"/>
  <c r="AW570" i="13"/>
  <c r="BF569" i="13"/>
  <c r="BE569" i="13"/>
  <c r="BD569" i="13"/>
  <c r="BC569" i="13"/>
  <c r="BB569" i="13"/>
  <c r="BA569" i="13"/>
  <c r="AZ569" i="13"/>
  <c r="AY569" i="13"/>
  <c r="AX569" i="13"/>
  <c r="AW569" i="13"/>
  <c r="BF568" i="13"/>
  <c r="BE568" i="13"/>
  <c r="BD568" i="13"/>
  <c r="BC568" i="13"/>
  <c r="BB568" i="13"/>
  <c r="BA568" i="13"/>
  <c r="AZ568" i="13"/>
  <c r="AY568" i="13"/>
  <c r="AX568" i="13"/>
  <c r="AW568" i="13"/>
  <c r="BF567" i="13"/>
  <c r="BE567" i="13"/>
  <c r="BD567" i="13"/>
  <c r="BC567" i="13"/>
  <c r="BB567" i="13"/>
  <c r="BA567" i="13"/>
  <c r="AZ567" i="13"/>
  <c r="AY567" i="13"/>
  <c r="AX567" i="13"/>
  <c r="AW567" i="13"/>
  <c r="BF566" i="13"/>
  <c r="BE566" i="13"/>
  <c r="BD566" i="13"/>
  <c r="BC566" i="13"/>
  <c r="BB566" i="13"/>
  <c r="BA566" i="13"/>
  <c r="AZ566" i="13"/>
  <c r="AY566" i="13"/>
  <c r="AX566" i="13"/>
  <c r="AW566" i="13"/>
  <c r="BF565" i="13"/>
  <c r="BE565" i="13"/>
  <c r="BD565" i="13"/>
  <c r="BC565" i="13"/>
  <c r="BB565" i="13"/>
  <c r="BA565" i="13"/>
  <c r="AZ565" i="13"/>
  <c r="AY565" i="13"/>
  <c r="AX565" i="13"/>
  <c r="AW565" i="13"/>
  <c r="BF564" i="13"/>
  <c r="BE564" i="13"/>
  <c r="BD564" i="13"/>
  <c r="BC564" i="13"/>
  <c r="BB564" i="13"/>
  <c r="BA564" i="13"/>
  <c r="AZ564" i="13"/>
  <c r="AY564" i="13"/>
  <c r="AX564" i="13"/>
  <c r="AW564" i="13"/>
  <c r="BF563" i="13"/>
  <c r="BE563" i="13"/>
  <c r="BD563" i="13"/>
  <c r="BC563" i="13"/>
  <c r="BB563" i="13"/>
  <c r="BA563" i="13"/>
  <c r="AZ563" i="13"/>
  <c r="AY563" i="13"/>
  <c r="AX563" i="13"/>
  <c r="AW563" i="13"/>
  <c r="BF562" i="13"/>
  <c r="BE562" i="13"/>
  <c r="BD562" i="13"/>
  <c r="BC562" i="13"/>
  <c r="BB562" i="13"/>
  <c r="BA562" i="13"/>
  <c r="AZ562" i="13"/>
  <c r="AY562" i="13"/>
  <c r="AX562" i="13"/>
  <c r="AW562" i="13"/>
  <c r="BF561" i="13"/>
  <c r="BE561" i="13"/>
  <c r="BD561" i="13"/>
  <c r="BC561" i="13"/>
  <c r="BB561" i="13"/>
  <c r="BA561" i="13"/>
  <c r="AZ561" i="13"/>
  <c r="AY561" i="13"/>
  <c r="AX561" i="13"/>
  <c r="AW561" i="13"/>
  <c r="BF560" i="13"/>
  <c r="BE560" i="13"/>
  <c r="BD560" i="13"/>
  <c r="BC560" i="13"/>
  <c r="BB560" i="13"/>
  <c r="BA560" i="13"/>
  <c r="AZ560" i="13"/>
  <c r="AY560" i="13"/>
  <c r="AX560" i="13"/>
  <c r="AW560" i="13"/>
  <c r="BF559" i="13"/>
  <c r="BE559" i="13"/>
  <c r="BD559" i="13"/>
  <c r="BC559" i="13"/>
  <c r="BB559" i="13"/>
  <c r="BA559" i="13"/>
  <c r="AZ559" i="13"/>
  <c r="AY559" i="13"/>
  <c r="AX559" i="13"/>
  <c r="AW559" i="13"/>
  <c r="BF558" i="13"/>
  <c r="BE558" i="13"/>
  <c r="BD558" i="13"/>
  <c r="BC558" i="13"/>
  <c r="BB558" i="13"/>
  <c r="BA558" i="13"/>
  <c r="AZ558" i="13"/>
  <c r="AY558" i="13"/>
  <c r="AX558" i="13"/>
  <c r="AW558" i="13"/>
  <c r="BF557" i="13"/>
  <c r="BE557" i="13"/>
  <c r="BD557" i="13"/>
  <c r="BC557" i="13"/>
  <c r="BB557" i="13"/>
  <c r="BA557" i="13"/>
  <c r="AZ557" i="13"/>
  <c r="AY557" i="13"/>
  <c r="AX557" i="13"/>
  <c r="AW557" i="13"/>
  <c r="BF556" i="13"/>
  <c r="BE556" i="13"/>
  <c r="BD556" i="13"/>
  <c r="BC556" i="13"/>
  <c r="BB556" i="13"/>
  <c r="BA556" i="13"/>
  <c r="AZ556" i="13"/>
  <c r="AY556" i="13"/>
  <c r="AX556" i="13"/>
  <c r="AW556" i="13"/>
  <c r="BF555" i="13"/>
  <c r="BE555" i="13"/>
  <c r="BD555" i="13"/>
  <c r="BC555" i="13"/>
  <c r="BB555" i="13"/>
  <c r="BA555" i="13"/>
  <c r="AZ555" i="13"/>
  <c r="AY555" i="13"/>
  <c r="AX555" i="13"/>
  <c r="AW555" i="13"/>
  <c r="BF554" i="13"/>
  <c r="BE554" i="13"/>
  <c r="BD554" i="13"/>
  <c r="BC554" i="13"/>
  <c r="BB554" i="13"/>
  <c r="BA554" i="13"/>
  <c r="AZ554" i="13"/>
  <c r="AY554" i="13"/>
  <c r="AX554" i="13"/>
  <c r="AW554" i="13"/>
  <c r="BF553" i="13"/>
  <c r="BE553" i="13"/>
  <c r="BD553" i="13"/>
  <c r="BC553" i="13"/>
  <c r="BB553" i="13"/>
  <c r="BA553" i="13"/>
  <c r="AZ553" i="13"/>
  <c r="AY553" i="13"/>
  <c r="AX553" i="13"/>
  <c r="AW553" i="13"/>
  <c r="BF552" i="13"/>
  <c r="BE552" i="13"/>
  <c r="BD552" i="13"/>
  <c r="BC552" i="13"/>
  <c r="BB552" i="13"/>
  <c r="BA552" i="13"/>
  <c r="AZ552" i="13"/>
  <c r="AY552" i="13"/>
  <c r="AX552" i="13"/>
  <c r="AW552" i="13"/>
  <c r="BF551" i="13"/>
  <c r="BE551" i="13"/>
  <c r="BD551" i="13"/>
  <c r="BC551" i="13"/>
  <c r="BB551" i="13"/>
  <c r="BA551" i="13"/>
  <c r="AZ551" i="13"/>
  <c r="AY551" i="13"/>
  <c r="AX551" i="13"/>
  <c r="AW551" i="13"/>
  <c r="BF550" i="13"/>
  <c r="BE550" i="13"/>
  <c r="BD550" i="13"/>
  <c r="BC550" i="13"/>
  <c r="BB550" i="13"/>
  <c r="BA550" i="13"/>
  <c r="AZ550" i="13"/>
  <c r="AY550" i="13"/>
  <c r="AX550" i="13"/>
  <c r="AW550" i="13"/>
  <c r="BF549" i="13"/>
  <c r="BE549" i="13"/>
  <c r="BD549" i="13"/>
  <c r="BC549" i="13"/>
  <c r="BB549" i="13"/>
  <c r="BA549" i="13"/>
  <c r="AZ549" i="13"/>
  <c r="AY549" i="13"/>
  <c r="AX549" i="13"/>
  <c r="AW549" i="13"/>
  <c r="BF548" i="13"/>
  <c r="BE548" i="13"/>
  <c r="BD548" i="13"/>
  <c r="BC548" i="13"/>
  <c r="BB548" i="13"/>
  <c r="BA548" i="13"/>
  <c r="AZ548" i="13"/>
  <c r="AY548" i="13"/>
  <c r="AX548" i="13"/>
  <c r="AW548" i="13"/>
  <c r="BF547" i="13"/>
  <c r="BE547" i="13"/>
  <c r="BD547" i="13"/>
  <c r="BC547" i="13"/>
  <c r="BB547" i="13"/>
  <c r="BA547" i="13"/>
  <c r="AZ547" i="13"/>
  <c r="AY547" i="13"/>
  <c r="AX547" i="13"/>
  <c r="AW547" i="13"/>
  <c r="BF546" i="13"/>
  <c r="BE546" i="13"/>
  <c r="BD546" i="13"/>
  <c r="BC546" i="13"/>
  <c r="BB546" i="13"/>
  <c r="BA546" i="13"/>
  <c r="AZ546" i="13"/>
  <c r="AY546" i="13"/>
  <c r="AX546" i="13"/>
  <c r="AW546" i="13"/>
  <c r="BF545" i="13"/>
  <c r="BE545" i="13"/>
  <c r="BD545" i="13"/>
  <c r="BC545" i="13"/>
  <c r="BB545" i="13"/>
  <c r="BA545" i="13"/>
  <c r="AZ545" i="13"/>
  <c r="AY545" i="13"/>
  <c r="AX545" i="13"/>
  <c r="AW545" i="13"/>
  <c r="BF544" i="13"/>
  <c r="BE544" i="13"/>
  <c r="BD544" i="13"/>
  <c r="BC544" i="13"/>
  <c r="BB544" i="13"/>
  <c r="BA544" i="13"/>
  <c r="AZ544" i="13"/>
  <c r="AY544" i="13"/>
  <c r="AX544" i="13"/>
  <c r="AW544" i="13"/>
  <c r="BF543" i="13"/>
  <c r="BE543" i="13"/>
  <c r="BD543" i="13"/>
  <c r="BC543" i="13"/>
  <c r="BB543" i="13"/>
  <c r="BA543" i="13"/>
  <c r="AZ543" i="13"/>
  <c r="AY543" i="13"/>
  <c r="AX543" i="13"/>
  <c r="AW543" i="13"/>
  <c r="BF542" i="13"/>
  <c r="BE542" i="13"/>
  <c r="BD542" i="13"/>
  <c r="BC542" i="13"/>
  <c r="BB542" i="13"/>
  <c r="BA542" i="13"/>
  <c r="AZ542" i="13"/>
  <c r="AY542" i="13"/>
  <c r="AX542" i="13"/>
  <c r="AW542" i="13"/>
  <c r="BF541" i="13"/>
  <c r="BE541" i="13"/>
  <c r="BD541" i="13"/>
  <c r="BC541" i="13"/>
  <c r="BB541" i="13"/>
  <c r="BA541" i="13"/>
  <c r="AZ541" i="13"/>
  <c r="AY541" i="13"/>
  <c r="AX541" i="13"/>
  <c r="AW541" i="13"/>
  <c r="BF540" i="13"/>
  <c r="BE540" i="13"/>
  <c r="BD540" i="13"/>
  <c r="BC540" i="13"/>
  <c r="BB540" i="13"/>
  <c r="BA540" i="13"/>
  <c r="AZ540" i="13"/>
  <c r="AY540" i="13"/>
  <c r="AX540" i="13"/>
  <c r="AW540" i="13"/>
  <c r="BF539" i="13"/>
  <c r="BE539" i="13"/>
  <c r="BD539" i="13"/>
  <c r="BC539" i="13"/>
  <c r="BB539" i="13"/>
  <c r="BA539" i="13"/>
  <c r="AZ539" i="13"/>
  <c r="AY539" i="13"/>
  <c r="AX539" i="13"/>
  <c r="AW539" i="13"/>
  <c r="BF538" i="13"/>
  <c r="BE538" i="13"/>
  <c r="BD538" i="13"/>
  <c r="BC538" i="13"/>
  <c r="BB538" i="13"/>
  <c r="BA538" i="13"/>
  <c r="AZ538" i="13"/>
  <c r="AY538" i="13"/>
  <c r="AX538" i="13"/>
  <c r="AW538" i="13"/>
  <c r="BF537" i="13"/>
  <c r="BE537" i="13"/>
  <c r="BD537" i="13"/>
  <c r="BC537" i="13"/>
  <c r="BB537" i="13"/>
  <c r="BA537" i="13"/>
  <c r="AZ537" i="13"/>
  <c r="AY537" i="13"/>
  <c r="AX537" i="13"/>
  <c r="AW537" i="13"/>
  <c r="BF536" i="13"/>
  <c r="BE536" i="13"/>
  <c r="BD536" i="13"/>
  <c r="BC536" i="13"/>
  <c r="BB536" i="13"/>
  <c r="BA536" i="13"/>
  <c r="AZ536" i="13"/>
  <c r="AY536" i="13"/>
  <c r="AX536" i="13"/>
  <c r="AW536" i="13"/>
  <c r="BF535" i="13"/>
  <c r="BE535" i="13"/>
  <c r="BD535" i="13"/>
  <c r="BC535" i="13"/>
  <c r="BB535" i="13"/>
  <c r="BA535" i="13"/>
  <c r="AZ535" i="13"/>
  <c r="AY535" i="13"/>
  <c r="AX535" i="13"/>
  <c r="AW535" i="13"/>
  <c r="BF534" i="13"/>
  <c r="BE534" i="13"/>
  <c r="BD534" i="13"/>
  <c r="BC534" i="13"/>
  <c r="BB534" i="13"/>
  <c r="BA534" i="13"/>
  <c r="AZ534" i="13"/>
  <c r="AY534" i="13"/>
  <c r="AX534" i="13"/>
  <c r="AW534" i="13"/>
  <c r="BF533" i="13"/>
  <c r="BE533" i="13"/>
  <c r="BD533" i="13"/>
  <c r="BC533" i="13"/>
  <c r="BB533" i="13"/>
  <c r="BA533" i="13"/>
  <c r="AZ533" i="13"/>
  <c r="AY533" i="13"/>
  <c r="AX533" i="13"/>
  <c r="AW533" i="13"/>
  <c r="BF532" i="13"/>
  <c r="BE532" i="13"/>
  <c r="BD532" i="13"/>
  <c r="BC532" i="13"/>
  <c r="BB532" i="13"/>
  <c r="BA532" i="13"/>
  <c r="AZ532" i="13"/>
  <c r="AY532" i="13"/>
  <c r="AX532" i="13"/>
  <c r="AW532" i="13"/>
  <c r="BF531" i="13"/>
  <c r="BE531" i="13"/>
  <c r="BD531" i="13"/>
  <c r="BC531" i="13"/>
  <c r="BB531" i="13"/>
  <c r="BA531" i="13"/>
  <c r="AZ531" i="13"/>
  <c r="AY531" i="13"/>
  <c r="AX531" i="13"/>
  <c r="AW531" i="13"/>
  <c r="BF530" i="13"/>
  <c r="BE530" i="13"/>
  <c r="BD530" i="13"/>
  <c r="BC530" i="13"/>
  <c r="BB530" i="13"/>
  <c r="BA530" i="13"/>
  <c r="AZ530" i="13"/>
  <c r="AY530" i="13"/>
  <c r="AX530" i="13"/>
  <c r="AW530" i="13"/>
  <c r="BF529" i="13"/>
  <c r="BE529" i="13"/>
  <c r="BD529" i="13"/>
  <c r="BC529" i="13"/>
  <c r="BB529" i="13"/>
  <c r="BA529" i="13"/>
  <c r="AZ529" i="13"/>
  <c r="AY529" i="13"/>
  <c r="AX529" i="13"/>
  <c r="AW529" i="13"/>
  <c r="BF528" i="13"/>
  <c r="BE528" i="13"/>
  <c r="BD528" i="13"/>
  <c r="BC528" i="13"/>
  <c r="BB528" i="13"/>
  <c r="BA528" i="13"/>
  <c r="AZ528" i="13"/>
  <c r="AY528" i="13"/>
  <c r="AX528" i="13"/>
  <c r="AW528" i="13"/>
  <c r="BF527" i="13"/>
  <c r="BE527" i="13"/>
  <c r="BD527" i="13"/>
  <c r="BC527" i="13"/>
  <c r="BB527" i="13"/>
  <c r="BA527" i="13"/>
  <c r="AZ527" i="13"/>
  <c r="AY527" i="13"/>
  <c r="AX527" i="13"/>
  <c r="AW527" i="13"/>
  <c r="BF526" i="13"/>
  <c r="BE526" i="13"/>
  <c r="BD526" i="13"/>
  <c r="BC526" i="13"/>
  <c r="BB526" i="13"/>
  <c r="BA526" i="13"/>
  <c r="AZ526" i="13"/>
  <c r="AY526" i="13"/>
  <c r="AX526" i="13"/>
  <c r="AW526" i="13"/>
  <c r="BF525" i="13"/>
  <c r="BE525" i="13"/>
  <c r="BD525" i="13"/>
  <c r="BC525" i="13"/>
  <c r="BB525" i="13"/>
  <c r="BA525" i="13"/>
  <c r="AZ525" i="13"/>
  <c r="AY525" i="13"/>
  <c r="AX525" i="13"/>
  <c r="AW525" i="13"/>
  <c r="BF524" i="13"/>
  <c r="BE524" i="13"/>
  <c r="BD524" i="13"/>
  <c r="BC524" i="13"/>
  <c r="BB524" i="13"/>
  <c r="BA524" i="13"/>
  <c r="AZ524" i="13"/>
  <c r="AY524" i="13"/>
  <c r="AX524" i="13"/>
  <c r="AW524" i="13"/>
  <c r="BF523" i="13"/>
  <c r="BE523" i="13"/>
  <c r="BD523" i="13"/>
  <c r="BC523" i="13"/>
  <c r="BB523" i="13"/>
  <c r="BA523" i="13"/>
  <c r="AZ523" i="13"/>
  <c r="AY523" i="13"/>
  <c r="AX523" i="13"/>
  <c r="AW523" i="13"/>
  <c r="BF522" i="13"/>
  <c r="BE522" i="13"/>
  <c r="BD522" i="13"/>
  <c r="BC522" i="13"/>
  <c r="BB522" i="13"/>
  <c r="BA522" i="13"/>
  <c r="AZ522" i="13"/>
  <c r="AY522" i="13"/>
  <c r="AX522" i="13"/>
  <c r="AW522" i="13"/>
  <c r="BF521" i="13"/>
  <c r="BE521" i="13"/>
  <c r="BD521" i="13"/>
  <c r="BC521" i="13"/>
  <c r="BB521" i="13"/>
  <c r="BA521" i="13"/>
  <c r="AZ521" i="13"/>
  <c r="AY521" i="13"/>
  <c r="AX521" i="13"/>
  <c r="AW521" i="13"/>
  <c r="BF520" i="13"/>
  <c r="BE520" i="13"/>
  <c r="BD520" i="13"/>
  <c r="BC520" i="13"/>
  <c r="BB520" i="13"/>
  <c r="BA520" i="13"/>
  <c r="AZ520" i="13"/>
  <c r="AY520" i="13"/>
  <c r="AX520" i="13"/>
  <c r="AW520" i="13"/>
  <c r="BF519" i="13"/>
  <c r="BE519" i="13"/>
  <c r="BD519" i="13"/>
  <c r="BC519" i="13"/>
  <c r="BB519" i="13"/>
  <c r="BA519" i="13"/>
  <c r="AZ519" i="13"/>
  <c r="AY519" i="13"/>
  <c r="AX519" i="13"/>
  <c r="AW519" i="13"/>
  <c r="BF518" i="13"/>
  <c r="BE518" i="13"/>
  <c r="BD518" i="13"/>
  <c r="BC518" i="13"/>
  <c r="BB518" i="13"/>
  <c r="BA518" i="13"/>
  <c r="AZ518" i="13"/>
  <c r="AY518" i="13"/>
  <c r="AX518" i="13"/>
  <c r="AW518" i="13"/>
  <c r="BF517" i="13"/>
  <c r="BE517" i="13"/>
  <c r="BD517" i="13"/>
  <c r="BC517" i="13"/>
  <c r="BB517" i="13"/>
  <c r="BA517" i="13"/>
  <c r="AZ517" i="13"/>
  <c r="AY517" i="13"/>
  <c r="AX517" i="13"/>
  <c r="AW517" i="13"/>
  <c r="BF516" i="13"/>
  <c r="BE516" i="13"/>
  <c r="BD516" i="13"/>
  <c r="BC516" i="13"/>
  <c r="BB516" i="13"/>
  <c r="BA516" i="13"/>
  <c r="AZ516" i="13"/>
  <c r="AY516" i="13"/>
  <c r="AX516" i="13"/>
  <c r="AW516" i="13"/>
  <c r="BF515" i="13"/>
  <c r="BE515" i="13"/>
  <c r="BD515" i="13"/>
  <c r="BC515" i="13"/>
  <c r="BB515" i="13"/>
  <c r="BA515" i="13"/>
  <c r="AZ515" i="13"/>
  <c r="AY515" i="13"/>
  <c r="AX515" i="13"/>
  <c r="AW515" i="13"/>
  <c r="BF514" i="13"/>
  <c r="BE514" i="13"/>
  <c r="BD514" i="13"/>
  <c r="BC514" i="13"/>
  <c r="BB514" i="13"/>
  <c r="BA514" i="13"/>
  <c r="AZ514" i="13"/>
  <c r="AY514" i="13"/>
  <c r="AX514" i="13"/>
  <c r="AW514" i="13"/>
  <c r="BF513" i="13"/>
  <c r="BE513" i="13"/>
  <c r="BD513" i="13"/>
  <c r="BC513" i="13"/>
  <c r="BB513" i="13"/>
  <c r="BA513" i="13"/>
  <c r="AZ513" i="13"/>
  <c r="AY513" i="13"/>
  <c r="AX513" i="13"/>
  <c r="AW513" i="13"/>
  <c r="BF512" i="13"/>
  <c r="BE512" i="13"/>
  <c r="BD512" i="13"/>
  <c r="BC512" i="13"/>
  <c r="BB512" i="13"/>
  <c r="BA512" i="13"/>
  <c r="AZ512" i="13"/>
  <c r="AY512" i="13"/>
  <c r="AX512" i="13"/>
  <c r="AW512" i="13"/>
  <c r="BF511" i="13"/>
  <c r="BE511" i="13"/>
  <c r="BD511" i="13"/>
  <c r="BC511" i="13"/>
  <c r="BB511" i="13"/>
  <c r="BA511" i="13"/>
  <c r="AZ511" i="13"/>
  <c r="AY511" i="13"/>
  <c r="AX511" i="13"/>
  <c r="AW511" i="13"/>
  <c r="BF510" i="13"/>
  <c r="BE510" i="13"/>
  <c r="BD510" i="13"/>
  <c r="BC510" i="13"/>
  <c r="BB510" i="13"/>
  <c r="BA510" i="13"/>
  <c r="AZ510" i="13"/>
  <c r="AY510" i="13"/>
  <c r="AX510" i="13"/>
  <c r="AW510" i="13"/>
  <c r="BF509" i="13"/>
  <c r="BE509" i="13"/>
  <c r="BD509" i="13"/>
  <c r="BC509" i="13"/>
  <c r="BB509" i="13"/>
  <c r="BA509" i="13"/>
  <c r="AZ509" i="13"/>
  <c r="AY509" i="13"/>
  <c r="AX509" i="13"/>
  <c r="AW509" i="13"/>
  <c r="BF508" i="13"/>
  <c r="BE508" i="13"/>
  <c r="BD508" i="13"/>
  <c r="BC508" i="13"/>
  <c r="BB508" i="13"/>
  <c r="BA508" i="13"/>
  <c r="AZ508" i="13"/>
  <c r="AY508" i="13"/>
  <c r="AX508" i="13"/>
  <c r="AW508" i="13"/>
  <c r="BF507" i="13"/>
  <c r="BE507" i="13"/>
  <c r="BD507" i="13"/>
  <c r="BC507" i="13"/>
  <c r="BB507" i="13"/>
  <c r="BA507" i="13"/>
  <c r="AZ507" i="13"/>
  <c r="AY507" i="13"/>
  <c r="AX507" i="13"/>
  <c r="AW507" i="13"/>
  <c r="BF506" i="13"/>
  <c r="BE506" i="13"/>
  <c r="BD506" i="13"/>
  <c r="BC506" i="13"/>
  <c r="BB506" i="13"/>
  <c r="BA506" i="13"/>
  <c r="AZ506" i="13"/>
  <c r="AY506" i="13"/>
  <c r="AX506" i="13"/>
  <c r="AW506" i="13"/>
  <c r="BF505" i="13"/>
  <c r="BE505" i="13"/>
  <c r="BD505" i="13"/>
  <c r="BC505" i="13"/>
  <c r="BB505" i="13"/>
  <c r="BA505" i="13"/>
  <c r="AZ505" i="13"/>
  <c r="AY505" i="13"/>
  <c r="AX505" i="13"/>
  <c r="AW505" i="13"/>
  <c r="BF504" i="13"/>
  <c r="BE504" i="13"/>
  <c r="BD504" i="13"/>
  <c r="BC504" i="13"/>
  <c r="BB504" i="13"/>
  <c r="BA504" i="13"/>
  <c r="AZ504" i="13"/>
  <c r="AY504" i="13"/>
  <c r="AX504" i="13"/>
  <c r="AW504" i="13"/>
  <c r="BF503" i="13"/>
  <c r="BE503" i="13"/>
  <c r="BD503" i="13"/>
  <c r="BC503" i="13"/>
  <c r="BB503" i="13"/>
  <c r="BA503" i="13"/>
  <c r="AZ503" i="13"/>
  <c r="AY503" i="13"/>
  <c r="AX503" i="13"/>
  <c r="AW503" i="13"/>
  <c r="BF502" i="13"/>
  <c r="BE502" i="13"/>
  <c r="BD502" i="13"/>
  <c r="BC502" i="13"/>
  <c r="BB502" i="13"/>
  <c r="BA502" i="13"/>
  <c r="AZ502" i="13"/>
  <c r="AY502" i="13"/>
  <c r="AX502" i="13"/>
  <c r="AW502" i="13"/>
  <c r="BF501" i="13"/>
  <c r="BE501" i="13"/>
  <c r="BD501" i="13"/>
  <c r="BC501" i="13"/>
  <c r="BB501" i="13"/>
  <c r="BA501" i="13"/>
  <c r="AZ501" i="13"/>
  <c r="AY501" i="13"/>
  <c r="AX501" i="13"/>
  <c r="AW501" i="13"/>
  <c r="BF500" i="13"/>
  <c r="BE500" i="13"/>
  <c r="BD500" i="13"/>
  <c r="BC500" i="13"/>
  <c r="BB500" i="13"/>
  <c r="BA500" i="13"/>
  <c r="AZ500" i="13"/>
  <c r="AY500" i="13"/>
  <c r="AX500" i="13"/>
  <c r="AW500" i="13"/>
  <c r="BF499" i="13"/>
  <c r="BE499" i="13"/>
  <c r="BD499" i="13"/>
  <c r="BC499" i="13"/>
  <c r="BB499" i="13"/>
  <c r="BA499" i="13"/>
  <c r="AZ499" i="13"/>
  <c r="AY499" i="13"/>
  <c r="AX499" i="13"/>
  <c r="AW499" i="13"/>
  <c r="BF498" i="13"/>
  <c r="BE498" i="13"/>
  <c r="BD498" i="13"/>
  <c r="BC498" i="13"/>
  <c r="BB498" i="13"/>
  <c r="BA498" i="13"/>
  <c r="AZ498" i="13"/>
  <c r="AY498" i="13"/>
  <c r="AX498" i="13"/>
  <c r="AW498" i="13"/>
  <c r="BF497" i="13"/>
  <c r="BE497" i="13"/>
  <c r="BD497" i="13"/>
  <c r="BC497" i="13"/>
  <c r="BB497" i="13"/>
  <c r="BA497" i="13"/>
  <c r="AZ497" i="13"/>
  <c r="AY497" i="13"/>
  <c r="AX497" i="13"/>
  <c r="AW497" i="13"/>
  <c r="BF496" i="13"/>
  <c r="BE496" i="13"/>
  <c r="BD496" i="13"/>
  <c r="BC496" i="13"/>
  <c r="BB496" i="13"/>
  <c r="BA496" i="13"/>
  <c r="AZ496" i="13"/>
  <c r="AY496" i="13"/>
  <c r="AX496" i="13"/>
  <c r="AW496" i="13"/>
  <c r="BF495" i="13"/>
  <c r="BE495" i="13"/>
  <c r="BD495" i="13"/>
  <c r="BC495" i="13"/>
  <c r="BB495" i="13"/>
  <c r="BA495" i="13"/>
  <c r="AZ495" i="13"/>
  <c r="AY495" i="13"/>
  <c r="AX495" i="13"/>
  <c r="AW495" i="13"/>
  <c r="BF494" i="13"/>
  <c r="BE494" i="13"/>
  <c r="BD494" i="13"/>
  <c r="BC494" i="13"/>
  <c r="BB494" i="13"/>
  <c r="BA494" i="13"/>
  <c r="AZ494" i="13"/>
  <c r="AY494" i="13"/>
  <c r="AX494" i="13"/>
  <c r="AW494" i="13"/>
  <c r="BF493" i="13"/>
  <c r="BE493" i="13"/>
  <c r="BD493" i="13"/>
  <c r="BC493" i="13"/>
  <c r="BB493" i="13"/>
  <c r="BA493" i="13"/>
  <c r="AZ493" i="13"/>
  <c r="AY493" i="13"/>
  <c r="AX493" i="13"/>
  <c r="AW493" i="13"/>
  <c r="BF492" i="13"/>
  <c r="BE492" i="13"/>
  <c r="BD492" i="13"/>
  <c r="BC492" i="13"/>
  <c r="BB492" i="13"/>
  <c r="BA492" i="13"/>
  <c r="AZ492" i="13"/>
  <c r="AY492" i="13"/>
  <c r="AX492" i="13"/>
  <c r="AW492" i="13"/>
  <c r="BF491" i="13"/>
  <c r="BE491" i="13"/>
  <c r="BD491" i="13"/>
  <c r="BC491" i="13"/>
  <c r="BB491" i="13"/>
  <c r="BA491" i="13"/>
  <c r="AZ491" i="13"/>
  <c r="AY491" i="13"/>
  <c r="AX491" i="13"/>
  <c r="AW491" i="13"/>
  <c r="BF490" i="13"/>
  <c r="BE490" i="13"/>
  <c r="BD490" i="13"/>
  <c r="BC490" i="13"/>
  <c r="BB490" i="13"/>
  <c r="BA490" i="13"/>
  <c r="AZ490" i="13"/>
  <c r="AY490" i="13"/>
  <c r="AX490" i="13"/>
  <c r="AW490" i="13"/>
  <c r="BF489" i="13"/>
  <c r="BE489" i="13"/>
  <c r="BD489" i="13"/>
  <c r="BC489" i="13"/>
  <c r="BB489" i="13"/>
  <c r="BA489" i="13"/>
  <c r="AZ489" i="13"/>
  <c r="AY489" i="13"/>
  <c r="AX489" i="13"/>
  <c r="AW489" i="13"/>
  <c r="BF488" i="13"/>
  <c r="BE488" i="13"/>
  <c r="BD488" i="13"/>
  <c r="BC488" i="13"/>
  <c r="BB488" i="13"/>
  <c r="BA488" i="13"/>
  <c r="AZ488" i="13"/>
  <c r="AY488" i="13"/>
  <c r="AX488" i="13"/>
  <c r="AW488" i="13"/>
  <c r="BF487" i="13"/>
  <c r="BE487" i="13"/>
  <c r="BD487" i="13"/>
  <c r="BC487" i="13"/>
  <c r="BB487" i="13"/>
  <c r="BA487" i="13"/>
  <c r="AZ487" i="13"/>
  <c r="AY487" i="13"/>
  <c r="AX487" i="13"/>
  <c r="AW487" i="13"/>
  <c r="BF486" i="13"/>
  <c r="BE486" i="13"/>
  <c r="BD486" i="13"/>
  <c r="BC486" i="13"/>
  <c r="BB486" i="13"/>
  <c r="BA486" i="13"/>
  <c r="AZ486" i="13"/>
  <c r="AY486" i="13"/>
  <c r="AX486" i="13"/>
  <c r="AW486" i="13"/>
  <c r="BF485" i="13"/>
  <c r="BE485" i="13"/>
  <c r="BD485" i="13"/>
  <c r="BC485" i="13"/>
  <c r="BB485" i="13"/>
  <c r="BA485" i="13"/>
  <c r="AZ485" i="13"/>
  <c r="AY485" i="13"/>
  <c r="AX485" i="13"/>
  <c r="AW485" i="13"/>
  <c r="BF484" i="13"/>
  <c r="BE484" i="13"/>
  <c r="BD484" i="13"/>
  <c r="BC484" i="13"/>
  <c r="BB484" i="13"/>
  <c r="BA484" i="13"/>
  <c r="AZ484" i="13"/>
  <c r="AY484" i="13"/>
  <c r="AX484" i="13"/>
  <c r="AW484" i="13"/>
  <c r="BF483" i="13"/>
  <c r="BE483" i="13"/>
  <c r="BD483" i="13"/>
  <c r="BC483" i="13"/>
  <c r="BB483" i="13"/>
  <c r="BA483" i="13"/>
  <c r="AZ483" i="13"/>
  <c r="AY483" i="13"/>
  <c r="AX483" i="13"/>
  <c r="AW483" i="13"/>
  <c r="BF482" i="13"/>
  <c r="BE482" i="13"/>
  <c r="BD482" i="13"/>
  <c r="BC482" i="13"/>
  <c r="BB482" i="13"/>
  <c r="BA482" i="13"/>
  <c r="AZ482" i="13"/>
  <c r="AY482" i="13"/>
  <c r="AX482" i="13"/>
  <c r="AW482" i="13"/>
  <c r="BF481" i="13"/>
  <c r="BE481" i="13"/>
  <c r="BD481" i="13"/>
  <c r="BC481" i="13"/>
  <c r="BB481" i="13"/>
  <c r="BA481" i="13"/>
  <c r="AZ481" i="13"/>
  <c r="AY481" i="13"/>
  <c r="AX481" i="13"/>
  <c r="AW481" i="13"/>
  <c r="BF480" i="13"/>
  <c r="BE480" i="13"/>
  <c r="BD480" i="13"/>
  <c r="BC480" i="13"/>
  <c r="BB480" i="13"/>
  <c r="BA480" i="13"/>
  <c r="AZ480" i="13"/>
  <c r="AY480" i="13"/>
  <c r="AX480" i="13"/>
  <c r="AW480" i="13"/>
  <c r="BF479" i="13"/>
  <c r="BE479" i="13"/>
  <c r="BD479" i="13"/>
  <c r="BC479" i="13"/>
  <c r="BB479" i="13"/>
  <c r="BA479" i="13"/>
  <c r="AZ479" i="13"/>
  <c r="AY479" i="13"/>
  <c r="AX479" i="13"/>
  <c r="AW479" i="13"/>
  <c r="BF478" i="13"/>
  <c r="BE478" i="13"/>
  <c r="BD478" i="13"/>
  <c r="BC478" i="13"/>
  <c r="BB478" i="13"/>
  <c r="BA478" i="13"/>
  <c r="AZ478" i="13"/>
  <c r="AY478" i="13"/>
  <c r="AX478" i="13"/>
  <c r="AW478" i="13"/>
  <c r="BF477" i="13"/>
  <c r="BE477" i="13"/>
  <c r="BD477" i="13"/>
  <c r="BC477" i="13"/>
  <c r="BB477" i="13"/>
  <c r="BA477" i="13"/>
  <c r="AZ477" i="13"/>
  <c r="AY477" i="13"/>
  <c r="AX477" i="13"/>
  <c r="AW477" i="13"/>
  <c r="BF476" i="13"/>
  <c r="BE476" i="13"/>
  <c r="BD476" i="13"/>
  <c r="BC476" i="13"/>
  <c r="BB476" i="13"/>
  <c r="BA476" i="13"/>
  <c r="AZ476" i="13"/>
  <c r="AY476" i="13"/>
  <c r="AX476" i="13"/>
  <c r="AW476" i="13"/>
  <c r="BF475" i="13"/>
  <c r="BE475" i="13"/>
  <c r="BD475" i="13"/>
  <c r="BC475" i="13"/>
  <c r="BB475" i="13"/>
  <c r="BA475" i="13"/>
  <c r="AZ475" i="13"/>
  <c r="AY475" i="13"/>
  <c r="AX475" i="13"/>
  <c r="AW475" i="13"/>
  <c r="BF474" i="13"/>
  <c r="BE474" i="13"/>
  <c r="BD474" i="13"/>
  <c r="BC474" i="13"/>
  <c r="BB474" i="13"/>
  <c r="BA474" i="13"/>
  <c r="AZ474" i="13"/>
  <c r="AY474" i="13"/>
  <c r="AX474" i="13"/>
  <c r="AW474" i="13"/>
  <c r="BF473" i="13"/>
  <c r="BE473" i="13"/>
  <c r="BD473" i="13"/>
  <c r="BC473" i="13"/>
  <c r="BB473" i="13"/>
  <c r="BA473" i="13"/>
  <c r="AZ473" i="13"/>
  <c r="AY473" i="13"/>
  <c r="AX473" i="13"/>
  <c r="AW473" i="13"/>
  <c r="BF472" i="13"/>
  <c r="BE472" i="13"/>
  <c r="BD472" i="13"/>
  <c r="BC472" i="13"/>
  <c r="BB472" i="13"/>
  <c r="BA472" i="13"/>
  <c r="AZ472" i="13"/>
  <c r="AY472" i="13"/>
  <c r="AX472" i="13"/>
  <c r="AW472" i="13"/>
  <c r="BF471" i="13"/>
  <c r="BE471" i="13"/>
  <c r="BD471" i="13"/>
  <c r="BC471" i="13"/>
  <c r="BB471" i="13"/>
  <c r="BA471" i="13"/>
  <c r="AZ471" i="13"/>
  <c r="AY471" i="13"/>
  <c r="AX471" i="13"/>
  <c r="AW471" i="13"/>
  <c r="BF470" i="13"/>
  <c r="BE470" i="13"/>
  <c r="BD470" i="13"/>
  <c r="BC470" i="13"/>
  <c r="BB470" i="13"/>
  <c r="BA470" i="13"/>
  <c r="AZ470" i="13"/>
  <c r="AY470" i="13"/>
  <c r="AX470" i="13"/>
  <c r="AW470" i="13"/>
  <c r="BF469" i="13"/>
  <c r="BE469" i="13"/>
  <c r="BD469" i="13"/>
  <c r="BC469" i="13"/>
  <c r="BB469" i="13"/>
  <c r="BA469" i="13"/>
  <c r="AZ469" i="13"/>
  <c r="AY469" i="13"/>
  <c r="AX469" i="13"/>
  <c r="AW469" i="13"/>
  <c r="BF468" i="13"/>
  <c r="BE468" i="13"/>
  <c r="BD468" i="13"/>
  <c r="BC468" i="13"/>
  <c r="BB468" i="13"/>
  <c r="BA468" i="13"/>
  <c r="AZ468" i="13"/>
  <c r="AY468" i="13"/>
  <c r="AX468" i="13"/>
  <c r="AW468" i="13"/>
  <c r="BF467" i="13"/>
  <c r="BE467" i="13"/>
  <c r="BD467" i="13"/>
  <c r="BC467" i="13"/>
  <c r="BB467" i="13"/>
  <c r="BA467" i="13"/>
  <c r="AZ467" i="13"/>
  <c r="AY467" i="13"/>
  <c r="AX467" i="13"/>
  <c r="AW467" i="13"/>
  <c r="BF466" i="13"/>
  <c r="BE466" i="13"/>
  <c r="BD466" i="13"/>
  <c r="BC466" i="13"/>
  <c r="BB466" i="13"/>
  <c r="BA466" i="13"/>
  <c r="AZ466" i="13"/>
  <c r="AY466" i="13"/>
  <c r="AX466" i="13"/>
  <c r="AW466" i="13"/>
  <c r="BF465" i="13"/>
  <c r="BE465" i="13"/>
  <c r="BD465" i="13"/>
  <c r="BC465" i="13"/>
  <c r="BB465" i="13"/>
  <c r="BA465" i="13"/>
  <c r="AZ465" i="13"/>
  <c r="AY465" i="13"/>
  <c r="AX465" i="13"/>
  <c r="AW465" i="13"/>
  <c r="BF464" i="13"/>
  <c r="BE464" i="13"/>
  <c r="BD464" i="13"/>
  <c r="BC464" i="13"/>
  <c r="BB464" i="13"/>
  <c r="BA464" i="13"/>
  <c r="AZ464" i="13"/>
  <c r="AY464" i="13"/>
  <c r="AX464" i="13"/>
  <c r="AW464" i="13"/>
  <c r="BF463" i="13"/>
  <c r="BE463" i="13"/>
  <c r="BD463" i="13"/>
  <c r="BC463" i="13"/>
  <c r="BB463" i="13"/>
  <c r="BA463" i="13"/>
  <c r="AZ463" i="13"/>
  <c r="AY463" i="13"/>
  <c r="AX463" i="13"/>
  <c r="AW463" i="13"/>
  <c r="BF462" i="13"/>
  <c r="BE462" i="13"/>
  <c r="BD462" i="13"/>
  <c r="BC462" i="13"/>
  <c r="BB462" i="13"/>
  <c r="BA462" i="13"/>
  <c r="AZ462" i="13"/>
  <c r="AY462" i="13"/>
  <c r="AX462" i="13"/>
  <c r="AW462" i="13"/>
  <c r="BF461" i="13"/>
  <c r="BE461" i="13"/>
  <c r="BD461" i="13"/>
  <c r="BC461" i="13"/>
  <c r="BB461" i="13"/>
  <c r="BA461" i="13"/>
  <c r="AZ461" i="13"/>
  <c r="AY461" i="13"/>
  <c r="AX461" i="13"/>
  <c r="AW461" i="13"/>
  <c r="BF460" i="13"/>
  <c r="BE460" i="13"/>
  <c r="BD460" i="13"/>
  <c r="BC460" i="13"/>
  <c r="BB460" i="13"/>
  <c r="BA460" i="13"/>
  <c r="AZ460" i="13"/>
  <c r="AY460" i="13"/>
  <c r="AX460" i="13"/>
  <c r="AW460" i="13"/>
  <c r="BF459" i="13"/>
  <c r="BE459" i="13"/>
  <c r="BD459" i="13"/>
  <c r="BC459" i="13"/>
  <c r="BB459" i="13"/>
  <c r="BA459" i="13"/>
  <c r="AZ459" i="13"/>
  <c r="AY459" i="13"/>
  <c r="AX459" i="13"/>
  <c r="AW459" i="13"/>
  <c r="BF458" i="13"/>
  <c r="BE458" i="13"/>
  <c r="BD458" i="13"/>
  <c r="BC458" i="13"/>
  <c r="BB458" i="13"/>
  <c r="BA458" i="13"/>
  <c r="AZ458" i="13"/>
  <c r="AY458" i="13"/>
  <c r="AX458" i="13"/>
  <c r="AW458" i="13"/>
  <c r="BF457" i="13"/>
  <c r="BE457" i="13"/>
  <c r="BD457" i="13"/>
  <c r="BC457" i="13"/>
  <c r="BB457" i="13"/>
  <c r="BA457" i="13"/>
  <c r="AZ457" i="13"/>
  <c r="AY457" i="13"/>
  <c r="AX457" i="13"/>
  <c r="AW457" i="13"/>
  <c r="BF456" i="13"/>
  <c r="BE456" i="13"/>
  <c r="BD456" i="13"/>
  <c r="BC456" i="13"/>
  <c r="BB456" i="13"/>
  <c r="BA456" i="13"/>
  <c r="AZ456" i="13"/>
  <c r="AY456" i="13"/>
  <c r="AX456" i="13"/>
  <c r="AW456" i="13"/>
  <c r="BF455" i="13"/>
  <c r="BE455" i="13"/>
  <c r="BD455" i="13"/>
  <c r="BC455" i="13"/>
  <c r="BB455" i="13"/>
  <c r="BA455" i="13"/>
  <c r="AZ455" i="13"/>
  <c r="AY455" i="13"/>
  <c r="AX455" i="13"/>
  <c r="AW455" i="13"/>
  <c r="BF454" i="13"/>
  <c r="BE454" i="13"/>
  <c r="BD454" i="13"/>
  <c r="BC454" i="13"/>
  <c r="BB454" i="13"/>
  <c r="BA454" i="13"/>
  <c r="AZ454" i="13"/>
  <c r="AY454" i="13"/>
  <c r="AX454" i="13"/>
  <c r="AW454" i="13"/>
  <c r="BF453" i="13"/>
  <c r="BE453" i="13"/>
  <c r="BD453" i="13"/>
  <c r="BC453" i="13"/>
  <c r="BB453" i="13"/>
  <c r="BA453" i="13"/>
  <c r="AZ453" i="13"/>
  <c r="AY453" i="13"/>
  <c r="AX453" i="13"/>
  <c r="AW453" i="13"/>
  <c r="BF452" i="13"/>
  <c r="BE452" i="13"/>
  <c r="BD452" i="13"/>
  <c r="BC452" i="13"/>
  <c r="BB452" i="13"/>
  <c r="BA452" i="13"/>
  <c r="AZ452" i="13"/>
  <c r="AY452" i="13"/>
  <c r="AX452" i="13"/>
  <c r="AW452" i="13"/>
  <c r="BF451" i="13"/>
  <c r="BE451" i="13"/>
  <c r="BD451" i="13"/>
  <c r="BC451" i="13"/>
  <c r="BB451" i="13"/>
  <c r="BA451" i="13"/>
  <c r="AZ451" i="13"/>
  <c r="AY451" i="13"/>
  <c r="AX451" i="13"/>
  <c r="AW451" i="13"/>
  <c r="BF450" i="13"/>
  <c r="BE450" i="13"/>
  <c r="BD450" i="13"/>
  <c r="BC450" i="13"/>
  <c r="BB450" i="13"/>
  <c r="BA450" i="13"/>
  <c r="AZ450" i="13"/>
  <c r="AY450" i="13"/>
  <c r="AX450" i="13"/>
  <c r="AW450" i="13"/>
  <c r="BF449" i="13"/>
  <c r="BE449" i="13"/>
  <c r="BD449" i="13"/>
  <c r="BC449" i="13"/>
  <c r="BB449" i="13"/>
  <c r="BA449" i="13"/>
  <c r="AZ449" i="13"/>
  <c r="AY449" i="13"/>
  <c r="AX449" i="13"/>
  <c r="AW449" i="13"/>
  <c r="BF448" i="13"/>
  <c r="BE448" i="13"/>
  <c r="BD448" i="13"/>
  <c r="BC448" i="13"/>
  <c r="BB448" i="13"/>
  <c r="BA448" i="13"/>
  <c r="AZ448" i="13"/>
  <c r="AY448" i="13"/>
  <c r="AX448" i="13"/>
  <c r="AW448" i="13"/>
  <c r="BF447" i="13"/>
  <c r="BE447" i="13"/>
  <c r="BD447" i="13"/>
  <c r="BC447" i="13"/>
  <c r="BB447" i="13"/>
  <c r="BA447" i="13"/>
  <c r="AZ447" i="13"/>
  <c r="AY447" i="13"/>
  <c r="AX447" i="13"/>
  <c r="AW447" i="13"/>
  <c r="BF446" i="13"/>
  <c r="BE446" i="13"/>
  <c r="BD446" i="13"/>
  <c r="BC446" i="13"/>
  <c r="BB446" i="13"/>
  <c r="BA446" i="13"/>
  <c r="AZ446" i="13"/>
  <c r="AY446" i="13"/>
  <c r="AX446" i="13"/>
  <c r="AW446" i="13"/>
  <c r="BF445" i="13"/>
  <c r="BE445" i="13"/>
  <c r="BD445" i="13"/>
  <c r="BC445" i="13"/>
  <c r="BB445" i="13"/>
  <c r="BA445" i="13"/>
  <c r="AZ445" i="13"/>
  <c r="AY445" i="13"/>
  <c r="AX445" i="13"/>
  <c r="AW445" i="13"/>
  <c r="BF444" i="13"/>
  <c r="BE444" i="13"/>
  <c r="BD444" i="13"/>
  <c r="BC444" i="13"/>
  <c r="BB444" i="13"/>
  <c r="BA444" i="13"/>
  <c r="AZ444" i="13"/>
  <c r="AY444" i="13"/>
  <c r="AX444" i="13"/>
  <c r="AW444" i="13"/>
  <c r="BF443" i="13"/>
  <c r="BE443" i="13"/>
  <c r="BD443" i="13"/>
  <c r="BC443" i="13"/>
  <c r="BB443" i="13"/>
  <c r="BA443" i="13"/>
  <c r="AZ443" i="13"/>
  <c r="AY443" i="13"/>
  <c r="AX443" i="13"/>
  <c r="AW443" i="13"/>
  <c r="BF442" i="13"/>
  <c r="BE442" i="13"/>
  <c r="BD442" i="13"/>
  <c r="BC442" i="13"/>
  <c r="BB442" i="13"/>
  <c r="BA442" i="13"/>
  <c r="AZ442" i="13"/>
  <c r="AY442" i="13"/>
  <c r="AX442" i="13"/>
  <c r="AW442" i="13"/>
  <c r="BF441" i="13"/>
  <c r="BE441" i="13"/>
  <c r="BD441" i="13"/>
  <c r="BC441" i="13"/>
  <c r="BB441" i="13"/>
  <c r="BA441" i="13"/>
  <c r="AZ441" i="13"/>
  <c r="AY441" i="13"/>
  <c r="AX441" i="13"/>
  <c r="AW441" i="13"/>
  <c r="BF440" i="13"/>
  <c r="BE440" i="13"/>
  <c r="BD440" i="13"/>
  <c r="BC440" i="13"/>
  <c r="BB440" i="13"/>
  <c r="BA440" i="13"/>
  <c r="AZ440" i="13"/>
  <c r="AY440" i="13"/>
  <c r="AX440" i="13"/>
  <c r="AW440" i="13"/>
  <c r="BF439" i="13"/>
  <c r="BE439" i="13"/>
  <c r="BD439" i="13"/>
  <c r="BC439" i="13"/>
  <c r="BB439" i="13"/>
  <c r="BA439" i="13"/>
  <c r="AZ439" i="13"/>
  <c r="AY439" i="13"/>
  <c r="AX439" i="13"/>
  <c r="AW439" i="13"/>
  <c r="BF438" i="13"/>
  <c r="BE438" i="13"/>
  <c r="BD438" i="13"/>
  <c r="BC438" i="13"/>
  <c r="BB438" i="13"/>
  <c r="BA438" i="13"/>
  <c r="AZ438" i="13"/>
  <c r="AY438" i="13"/>
  <c r="AX438" i="13"/>
  <c r="AW438" i="13"/>
  <c r="BF437" i="13"/>
  <c r="BE437" i="13"/>
  <c r="BD437" i="13"/>
  <c r="BC437" i="13"/>
  <c r="BB437" i="13"/>
  <c r="BA437" i="13"/>
  <c r="AZ437" i="13"/>
  <c r="AY437" i="13"/>
  <c r="AX437" i="13"/>
  <c r="AW437" i="13"/>
  <c r="BF436" i="13"/>
  <c r="BE436" i="13"/>
  <c r="BD436" i="13"/>
  <c r="BC436" i="13"/>
  <c r="BB436" i="13"/>
  <c r="BA436" i="13"/>
  <c r="AZ436" i="13"/>
  <c r="AY436" i="13"/>
  <c r="AX436" i="13"/>
  <c r="AW436" i="13"/>
  <c r="BF435" i="13"/>
  <c r="BE435" i="13"/>
  <c r="BD435" i="13"/>
  <c r="BC435" i="13"/>
  <c r="BB435" i="13"/>
  <c r="BA435" i="13"/>
  <c r="AZ435" i="13"/>
  <c r="AY435" i="13"/>
  <c r="AX435" i="13"/>
  <c r="AW435" i="13"/>
  <c r="BF434" i="13"/>
  <c r="BE434" i="13"/>
  <c r="BD434" i="13"/>
  <c r="BC434" i="13"/>
  <c r="BB434" i="13"/>
  <c r="BA434" i="13"/>
  <c r="AZ434" i="13"/>
  <c r="AY434" i="13"/>
  <c r="AX434" i="13"/>
  <c r="AW434" i="13"/>
  <c r="BF433" i="13"/>
  <c r="BE433" i="13"/>
  <c r="BD433" i="13"/>
  <c r="BC433" i="13"/>
  <c r="BB433" i="13"/>
  <c r="BA433" i="13"/>
  <c r="AZ433" i="13"/>
  <c r="AY433" i="13"/>
  <c r="AX433" i="13"/>
  <c r="AW433" i="13"/>
  <c r="BF432" i="13"/>
  <c r="BE432" i="13"/>
  <c r="BD432" i="13"/>
  <c r="BC432" i="13"/>
  <c r="BB432" i="13"/>
  <c r="BA432" i="13"/>
  <c r="AZ432" i="13"/>
  <c r="AY432" i="13"/>
  <c r="AX432" i="13"/>
  <c r="AW432" i="13"/>
  <c r="BF431" i="13"/>
  <c r="BE431" i="13"/>
  <c r="BD431" i="13"/>
  <c r="BC431" i="13"/>
  <c r="BB431" i="13"/>
  <c r="BA431" i="13"/>
  <c r="AZ431" i="13"/>
  <c r="AY431" i="13"/>
  <c r="AX431" i="13"/>
  <c r="AW431" i="13"/>
  <c r="BF430" i="13"/>
  <c r="BE430" i="13"/>
  <c r="BD430" i="13"/>
  <c r="BC430" i="13"/>
  <c r="BB430" i="13"/>
  <c r="BA430" i="13"/>
  <c r="AZ430" i="13"/>
  <c r="AY430" i="13"/>
  <c r="AX430" i="13"/>
  <c r="AW430" i="13"/>
  <c r="BF429" i="13"/>
  <c r="BE429" i="13"/>
  <c r="BD429" i="13"/>
  <c r="BC429" i="13"/>
  <c r="BB429" i="13"/>
  <c r="BA429" i="13"/>
  <c r="AZ429" i="13"/>
  <c r="AY429" i="13"/>
  <c r="AX429" i="13"/>
  <c r="AW429" i="13"/>
  <c r="BF428" i="13"/>
  <c r="BE428" i="13"/>
  <c r="BD428" i="13"/>
  <c r="BC428" i="13"/>
  <c r="BB428" i="13"/>
  <c r="BA428" i="13"/>
  <c r="AZ428" i="13"/>
  <c r="AY428" i="13"/>
  <c r="AX428" i="13"/>
  <c r="AW428" i="13"/>
  <c r="BF427" i="13"/>
  <c r="BE427" i="13"/>
  <c r="BD427" i="13"/>
  <c r="BC427" i="13"/>
  <c r="BB427" i="13"/>
  <c r="BA427" i="13"/>
  <c r="AZ427" i="13"/>
  <c r="AY427" i="13"/>
  <c r="AX427" i="13"/>
  <c r="AW427" i="13"/>
  <c r="BF426" i="13"/>
  <c r="BE426" i="13"/>
  <c r="BD426" i="13"/>
  <c r="BC426" i="13"/>
  <c r="BB426" i="13"/>
  <c r="BA426" i="13"/>
  <c r="AZ426" i="13"/>
  <c r="AY426" i="13"/>
  <c r="AX426" i="13"/>
  <c r="AW426" i="13"/>
  <c r="BF425" i="13"/>
  <c r="BE425" i="13"/>
  <c r="BD425" i="13"/>
  <c r="BC425" i="13"/>
  <c r="BB425" i="13"/>
  <c r="BA425" i="13"/>
  <c r="AZ425" i="13"/>
  <c r="AY425" i="13"/>
  <c r="AX425" i="13"/>
  <c r="AW425" i="13"/>
  <c r="BF424" i="13"/>
  <c r="BE424" i="13"/>
  <c r="BD424" i="13"/>
  <c r="BC424" i="13"/>
  <c r="BB424" i="13"/>
  <c r="BA424" i="13"/>
  <c r="AZ424" i="13"/>
  <c r="AY424" i="13"/>
  <c r="AX424" i="13"/>
  <c r="AW424" i="13"/>
  <c r="BF423" i="13"/>
  <c r="BE423" i="13"/>
  <c r="BD423" i="13"/>
  <c r="BC423" i="13"/>
  <c r="BB423" i="13"/>
  <c r="BA423" i="13"/>
  <c r="AZ423" i="13"/>
  <c r="AY423" i="13"/>
  <c r="AX423" i="13"/>
  <c r="AW423" i="13"/>
  <c r="BF422" i="13"/>
  <c r="BE422" i="13"/>
  <c r="BD422" i="13"/>
  <c r="BC422" i="13"/>
  <c r="BB422" i="13"/>
  <c r="BA422" i="13"/>
  <c r="AZ422" i="13"/>
  <c r="AY422" i="13"/>
  <c r="AX422" i="13"/>
  <c r="AW422" i="13"/>
  <c r="BF421" i="13"/>
  <c r="BE421" i="13"/>
  <c r="BD421" i="13"/>
  <c r="BC421" i="13"/>
  <c r="BB421" i="13"/>
  <c r="BA421" i="13"/>
  <c r="AZ421" i="13"/>
  <c r="AY421" i="13"/>
  <c r="AX421" i="13"/>
  <c r="AW421" i="13"/>
  <c r="BF420" i="13"/>
  <c r="BE420" i="13"/>
  <c r="BD420" i="13"/>
  <c r="BC420" i="13"/>
  <c r="BB420" i="13"/>
  <c r="BA420" i="13"/>
  <c r="AZ420" i="13"/>
  <c r="AY420" i="13"/>
  <c r="AX420" i="13"/>
  <c r="AW420" i="13"/>
  <c r="BF419" i="13"/>
  <c r="BE419" i="13"/>
  <c r="BD419" i="13"/>
  <c r="BC419" i="13"/>
  <c r="BB419" i="13"/>
  <c r="BA419" i="13"/>
  <c r="AZ419" i="13"/>
  <c r="AY419" i="13"/>
  <c r="AX419" i="13"/>
  <c r="AW419" i="13"/>
  <c r="BF418" i="13"/>
  <c r="BE418" i="13"/>
  <c r="BD418" i="13"/>
  <c r="BC418" i="13"/>
  <c r="BB418" i="13"/>
  <c r="BA418" i="13"/>
  <c r="AZ418" i="13"/>
  <c r="AY418" i="13"/>
  <c r="AX418" i="13"/>
  <c r="AW418" i="13"/>
  <c r="BF417" i="13"/>
  <c r="BE417" i="13"/>
  <c r="BD417" i="13"/>
  <c r="BC417" i="13"/>
  <c r="BB417" i="13"/>
  <c r="BA417" i="13"/>
  <c r="AZ417" i="13"/>
  <c r="AY417" i="13"/>
  <c r="AX417" i="13"/>
  <c r="AW417" i="13"/>
  <c r="BF416" i="13"/>
  <c r="BE416" i="13"/>
  <c r="BD416" i="13"/>
  <c r="BC416" i="13"/>
  <c r="BB416" i="13"/>
  <c r="BA416" i="13"/>
  <c r="AZ416" i="13"/>
  <c r="AY416" i="13"/>
  <c r="AX416" i="13"/>
  <c r="AW416" i="13"/>
  <c r="BF415" i="13"/>
  <c r="BE415" i="13"/>
  <c r="BD415" i="13"/>
  <c r="BC415" i="13"/>
  <c r="BB415" i="13"/>
  <c r="BA415" i="13"/>
  <c r="AZ415" i="13"/>
  <c r="AY415" i="13"/>
  <c r="AX415" i="13"/>
  <c r="AW415" i="13"/>
  <c r="BF414" i="13"/>
  <c r="BE414" i="13"/>
  <c r="BD414" i="13"/>
  <c r="BC414" i="13"/>
  <c r="BB414" i="13"/>
  <c r="BA414" i="13"/>
  <c r="AZ414" i="13"/>
  <c r="AY414" i="13"/>
  <c r="AX414" i="13"/>
  <c r="AW414" i="13"/>
  <c r="BF413" i="13"/>
  <c r="BE413" i="13"/>
  <c r="BD413" i="13"/>
  <c r="BC413" i="13"/>
  <c r="BB413" i="13"/>
  <c r="BA413" i="13"/>
  <c r="AZ413" i="13"/>
  <c r="AY413" i="13"/>
  <c r="AX413" i="13"/>
  <c r="AW413" i="13"/>
  <c r="BF412" i="13"/>
  <c r="BE412" i="13"/>
  <c r="BD412" i="13"/>
  <c r="BC412" i="13"/>
  <c r="BB412" i="13"/>
  <c r="BA412" i="13"/>
  <c r="AZ412" i="13"/>
  <c r="AY412" i="13"/>
  <c r="AX412" i="13"/>
  <c r="AW412" i="13"/>
  <c r="BF411" i="13"/>
  <c r="BE411" i="13"/>
  <c r="BD411" i="13"/>
  <c r="BC411" i="13"/>
  <c r="BB411" i="13"/>
  <c r="BA411" i="13"/>
  <c r="AZ411" i="13"/>
  <c r="AY411" i="13"/>
  <c r="AX411" i="13"/>
  <c r="AW411" i="13"/>
  <c r="BF410" i="13"/>
  <c r="BE410" i="13"/>
  <c r="BD410" i="13"/>
  <c r="BC410" i="13"/>
  <c r="BB410" i="13"/>
  <c r="BA410" i="13"/>
  <c r="AZ410" i="13"/>
  <c r="AY410" i="13"/>
  <c r="AX410" i="13"/>
  <c r="AW410" i="13"/>
  <c r="BF409" i="13"/>
  <c r="BE409" i="13"/>
  <c r="BD409" i="13"/>
  <c r="BC409" i="13"/>
  <c r="BB409" i="13"/>
  <c r="BA409" i="13"/>
  <c r="AZ409" i="13"/>
  <c r="AY409" i="13"/>
  <c r="AX409" i="13"/>
  <c r="AW409" i="13"/>
  <c r="BF408" i="13"/>
  <c r="BE408" i="13"/>
  <c r="BD408" i="13"/>
  <c r="BC408" i="13"/>
  <c r="BB408" i="13"/>
  <c r="BA408" i="13"/>
  <c r="AZ408" i="13"/>
  <c r="AY408" i="13"/>
  <c r="AX408" i="13"/>
  <c r="AW408" i="13"/>
  <c r="BF407" i="13"/>
  <c r="BE407" i="13"/>
  <c r="BD407" i="13"/>
  <c r="BC407" i="13"/>
  <c r="BB407" i="13"/>
  <c r="BA407" i="13"/>
  <c r="AZ407" i="13"/>
  <c r="AY407" i="13"/>
  <c r="AX407" i="13"/>
  <c r="AW407" i="13"/>
  <c r="BF406" i="13"/>
  <c r="BE406" i="13"/>
  <c r="BD406" i="13"/>
  <c r="BC406" i="13"/>
  <c r="BB406" i="13"/>
  <c r="BA406" i="13"/>
  <c r="AZ406" i="13"/>
  <c r="AY406" i="13"/>
  <c r="AX406" i="13"/>
  <c r="AW406" i="13"/>
  <c r="BF405" i="13"/>
  <c r="BE405" i="13"/>
  <c r="BD405" i="13"/>
  <c r="BC405" i="13"/>
  <c r="BB405" i="13"/>
  <c r="BA405" i="13"/>
  <c r="AZ405" i="13"/>
  <c r="AY405" i="13"/>
  <c r="AX405" i="13"/>
  <c r="AW405" i="13"/>
  <c r="BF404" i="13"/>
  <c r="BE404" i="13"/>
  <c r="BD404" i="13"/>
  <c r="BC404" i="13"/>
  <c r="BB404" i="13"/>
  <c r="BA404" i="13"/>
  <c r="AZ404" i="13"/>
  <c r="AY404" i="13"/>
  <c r="AX404" i="13"/>
  <c r="AW404" i="13"/>
  <c r="BF403" i="13"/>
  <c r="BE403" i="13"/>
  <c r="BD403" i="13"/>
  <c r="BC403" i="13"/>
  <c r="BB403" i="13"/>
  <c r="BA403" i="13"/>
  <c r="AZ403" i="13"/>
  <c r="AY403" i="13"/>
  <c r="AX403" i="13"/>
  <c r="AW403" i="13"/>
  <c r="BF402" i="13"/>
  <c r="BE402" i="13"/>
  <c r="BD402" i="13"/>
  <c r="BC402" i="13"/>
  <c r="BB402" i="13"/>
  <c r="BA402" i="13"/>
  <c r="AZ402" i="13"/>
  <c r="AY402" i="13"/>
  <c r="AX402" i="13"/>
  <c r="AW402" i="13"/>
  <c r="BF401" i="13"/>
  <c r="BE401" i="13"/>
  <c r="BD401" i="13"/>
  <c r="BC401" i="13"/>
  <c r="BB401" i="13"/>
  <c r="BA401" i="13"/>
  <c r="AZ401" i="13"/>
  <c r="AY401" i="13"/>
  <c r="AX401" i="13"/>
  <c r="AW401" i="13"/>
  <c r="BF400" i="13"/>
  <c r="BE400" i="13"/>
  <c r="BD400" i="13"/>
  <c r="BC400" i="13"/>
  <c r="BB400" i="13"/>
  <c r="BA400" i="13"/>
  <c r="AZ400" i="13"/>
  <c r="AY400" i="13"/>
  <c r="AX400" i="13"/>
  <c r="AW400" i="13"/>
  <c r="BF399" i="13"/>
  <c r="BE399" i="13"/>
  <c r="BD399" i="13"/>
  <c r="BC399" i="13"/>
  <c r="BB399" i="13"/>
  <c r="BA399" i="13"/>
  <c r="AZ399" i="13"/>
  <c r="AY399" i="13"/>
  <c r="AX399" i="13"/>
  <c r="AW399" i="13"/>
  <c r="BF398" i="13"/>
  <c r="BE398" i="13"/>
  <c r="BD398" i="13"/>
  <c r="BC398" i="13"/>
  <c r="BB398" i="13"/>
  <c r="BA398" i="13"/>
  <c r="AZ398" i="13"/>
  <c r="AY398" i="13"/>
  <c r="AX398" i="13"/>
  <c r="AW398" i="13"/>
  <c r="BF397" i="13"/>
  <c r="BE397" i="13"/>
  <c r="BD397" i="13"/>
  <c r="BC397" i="13"/>
  <c r="BB397" i="13"/>
  <c r="BA397" i="13"/>
  <c r="AZ397" i="13"/>
  <c r="AY397" i="13"/>
  <c r="AX397" i="13"/>
  <c r="AW397" i="13"/>
  <c r="BF396" i="13"/>
  <c r="BE396" i="13"/>
  <c r="BD396" i="13"/>
  <c r="BC396" i="13"/>
  <c r="BB396" i="13"/>
  <c r="BA396" i="13"/>
  <c r="AZ396" i="13"/>
  <c r="AY396" i="13"/>
  <c r="AX396" i="13"/>
  <c r="AW396" i="13"/>
  <c r="BF395" i="13"/>
  <c r="BE395" i="13"/>
  <c r="BD395" i="13"/>
  <c r="BC395" i="13"/>
  <c r="BB395" i="13"/>
  <c r="BA395" i="13"/>
  <c r="AZ395" i="13"/>
  <c r="AY395" i="13"/>
  <c r="AX395" i="13"/>
  <c r="AW395" i="13"/>
  <c r="BF394" i="13"/>
  <c r="BE394" i="13"/>
  <c r="BD394" i="13"/>
  <c r="BC394" i="13"/>
  <c r="BB394" i="13"/>
  <c r="BA394" i="13"/>
  <c r="AZ394" i="13"/>
  <c r="AY394" i="13"/>
  <c r="AX394" i="13"/>
  <c r="AW394" i="13"/>
  <c r="BF393" i="13"/>
  <c r="BE393" i="13"/>
  <c r="BD393" i="13"/>
  <c r="BC393" i="13"/>
  <c r="BB393" i="13"/>
  <c r="BA393" i="13"/>
  <c r="AZ393" i="13"/>
  <c r="AY393" i="13"/>
  <c r="AX393" i="13"/>
  <c r="AW393" i="13"/>
  <c r="BF392" i="13"/>
  <c r="BE392" i="13"/>
  <c r="BD392" i="13"/>
  <c r="BC392" i="13"/>
  <c r="BB392" i="13"/>
  <c r="BA392" i="13"/>
  <c r="AZ392" i="13"/>
  <c r="AY392" i="13"/>
  <c r="AX392" i="13"/>
  <c r="AW392" i="13"/>
  <c r="BF391" i="13"/>
  <c r="BE391" i="13"/>
  <c r="BD391" i="13"/>
  <c r="BC391" i="13"/>
  <c r="BB391" i="13"/>
  <c r="BA391" i="13"/>
  <c r="AZ391" i="13"/>
  <c r="AY391" i="13"/>
  <c r="AX391" i="13"/>
  <c r="AW391" i="13"/>
  <c r="BF390" i="13"/>
  <c r="BE390" i="13"/>
  <c r="BD390" i="13"/>
  <c r="BC390" i="13"/>
  <c r="BB390" i="13"/>
  <c r="BA390" i="13"/>
  <c r="AZ390" i="13"/>
  <c r="AY390" i="13"/>
  <c r="AX390" i="13"/>
  <c r="AW390" i="13"/>
  <c r="BF389" i="13"/>
  <c r="BE389" i="13"/>
  <c r="BD389" i="13"/>
  <c r="BC389" i="13"/>
  <c r="BB389" i="13"/>
  <c r="BA389" i="13"/>
  <c r="AZ389" i="13"/>
  <c r="AY389" i="13"/>
  <c r="AX389" i="13"/>
  <c r="AW389" i="13"/>
  <c r="BF388" i="13"/>
  <c r="BE388" i="13"/>
  <c r="BD388" i="13"/>
  <c r="BC388" i="13"/>
  <c r="BB388" i="13"/>
  <c r="BA388" i="13"/>
  <c r="AZ388" i="13"/>
  <c r="AY388" i="13"/>
  <c r="AX388" i="13"/>
  <c r="AW388" i="13"/>
  <c r="BF387" i="13"/>
  <c r="BE387" i="13"/>
  <c r="BD387" i="13"/>
  <c r="BC387" i="13"/>
  <c r="BB387" i="13"/>
  <c r="BA387" i="13"/>
  <c r="AZ387" i="13"/>
  <c r="AY387" i="13"/>
  <c r="AX387" i="13"/>
  <c r="AW387" i="13"/>
  <c r="BF386" i="13"/>
  <c r="BE386" i="13"/>
  <c r="BD386" i="13"/>
  <c r="BC386" i="13"/>
  <c r="BB386" i="13"/>
  <c r="BA386" i="13"/>
  <c r="AZ386" i="13"/>
  <c r="AY386" i="13"/>
  <c r="AX386" i="13"/>
  <c r="AW386" i="13"/>
  <c r="BF385" i="13"/>
  <c r="BE385" i="13"/>
  <c r="BD385" i="13"/>
  <c r="BC385" i="13"/>
  <c r="BB385" i="13"/>
  <c r="BA385" i="13"/>
  <c r="AZ385" i="13"/>
  <c r="AY385" i="13"/>
  <c r="AX385" i="13"/>
  <c r="AW385" i="13"/>
  <c r="BF384" i="13"/>
  <c r="BE384" i="13"/>
  <c r="BD384" i="13"/>
  <c r="BC384" i="13"/>
  <c r="BB384" i="13"/>
  <c r="BA384" i="13"/>
  <c r="AZ384" i="13"/>
  <c r="AY384" i="13"/>
  <c r="AX384" i="13"/>
  <c r="AW384" i="13"/>
  <c r="BF383" i="13"/>
  <c r="BE383" i="13"/>
  <c r="BD383" i="13"/>
  <c r="BC383" i="13"/>
  <c r="BB383" i="13"/>
  <c r="BA383" i="13"/>
  <c r="AZ383" i="13"/>
  <c r="AY383" i="13"/>
  <c r="AX383" i="13"/>
  <c r="AW383" i="13"/>
  <c r="BF382" i="13"/>
  <c r="BE382" i="13"/>
  <c r="BD382" i="13"/>
  <c r="BC382" i="13"/>
  <c r="BB382" i="13"/>
  <c r="BA382" i="13"/>
  <c r="AZ382" i="13"/>
  <c r="AY382" i="13"/>
  <c r="AX382" i="13"/>
  <c r="AW382" i="13"/>
  <c r="BF381" i="13"/>
  <c r="BE381" i="13"/>
  <c r="BD381" i="13"/>
  <c r="BC381" i="13"/>
  <c r="BB381" i="13"/>
  <c r="BA381" i="13"/>
  <c r="AZ381" i="13"/>
  <c r="AY381" i="13"/>
  <c r="AX381" i="13"/>
  <c r="AW381" i="13"/>
  <c r="BF380" i="13"/>
  <c r="BE380" i="13"/>
  <c r="BD380" i="13"/>
  <c r="BC380" i="13"/>
  <c r="BB380" i="13"/>
  <c r="BA380" i="13"/>
  <c r="AZ380" i="13"/>
  <c r="AY380" i="13"/>
  <c r="AX380" i="13"/>
  <c r="AW380" i="13"/>
  <c r="BF379" i="13"/>
  <c r="BE379" i="13"/>
  <c r="BD379" i="13"/>
  <c r="BC379" i="13"/>
  <c r="BB379" i="13"/>
  <c r="BA379" i="13"/>
  <c r="AZ379" i="13"/>
  <c r="AY379" i="13"/>
  <c r="AX379" i="13"/>
  <c r="AW379" i="13"/>
  <c r="BF378" i="13"/>
  <c r="BE378" i="13"/>
  <c r="BD378" i="13"/>
  <c r="BC378" i="13"/>
  <c r="BB378" i="13"/>
  <c r="BA378" i="13"/>
  <c r="AZ378" i="13"/>
  <c r="AY378" i="13"/>
  <c r="AX378" i="13"/>
  <c r="AW378" i="13"/>
  <c r="BF377" i="13"/>
  <c r="BE377" i="13"/>
  <c r="BD377" i="13"/>
  <c r="BC377" i="13"/>
  <c r="BB377" i="13"/>
  <c r="BA377" i="13"/>
  <c r="AZ377" i="13"/>
  <c r="AY377" i="13"/>
  <c r="AX377" i="13"/>
  <c r="AW377" i="13"/>
  <c r="BF376" i="13"/>
  <c r="BE376" i="13"/>
  <c r="BD376" i="13"/>
  <c r="BC376" i="13"/>
  <c r="BB376" i="13"/>
  <c r="BA376" i="13"/>
  <c r="AZ376" i="13"/>
  <c r="AY376" i="13"/>
  <c r="AX376" i="13"/>
  <c r="AW376" i="13"/>
  <c r="BF375" i="13"/>
  <c r="BE375" i="13"/>
  <c r="BD375" i="13"/>
  <c r="BC375" i="13"/>
  <c r="BB375" i="13"/>
  <c r="BA375" i="13"/>
  <c r="AZ375" i="13"/>
  <c r="AY375" i="13"/>
  <c r="AX375" i="13"/>
  <c r="AW375" i="13"/>
  <c r="BF374" i="13"/>
  <c r="BE374" i="13"/>
  <c r="BD374" i="13"/>
  <c r="BC374" i="13"/>
  <c r="BB374" i="13"/>
  <c r="BA374" i="13"/>
  <c r="AZ374" i="13"/>
  <c r="AY374" i="13"/>
  <c r="AX374" i="13"/>
  <c r="AW374" i="13"/>
  <c r="BF373" i="13"/>
  <c r="BE373" i="13"/>
  <c r="BD373" i="13"/>
  <c r="BC373" i="13"/>
  <c r="BB373" i="13"/>
  <c r="BA373" i="13"/>
  <c r="AZ373" i="13"/>
  <c r="AY373" i="13"/>
  <c r="AX373" i="13"/>
  <c r="AW373" i="13"/>
  <c r="BF372" i="13"/>
  <c r="BE372" i="13"/>
  <c r="BD372" i="13"/>
  <c r="BC372" i="13"/>
  <c r="BB372" i="13"/>
  <c r="BA372" i="13"/>
  <c r="AZ372" i="13"/>
  <c r="AY372" i="13"/>
  <c r="AX372" i="13"/>
  <c r="AW372" i="13"/>
  <c r="BF371" i="13"/>
  <c r="BE371" i="13"/>
  <c r="BD371" i="13"/>
  <c r="BC371" i="13"/>
  <c r="BB371" i="13"/>
  <c r="BA371" i="13"/>
  <c r="AZ371" i="13"/>
  <c r="AY371" i="13"/>
  <c r="AX371" i="13"/>
  <c r="AW371" i="13"/>
  <c r="BF370" i="13"/>
  <c r="BE370" i="13"/>
  <c r="BD370" i="13"/>
  <c r="BC370" i="13"/>
  <c r="BB370" i="13"/>
  <c r="BA370" i="13"/>
  <c r="AZ370" i="13"/>
  <c r="AY370" i="13"/>
  <c r="AX370" i="13"/>
  <c r="AW370" i="13"/>
  <c r="BF369" i="13"/>
  <c r="BE369" i="13"/>
  <c r="BD369" i="13"/>
  <c r="BC369" i="13"/>
  <c r="BB369" i="13"/>
  <c r="BA369" i="13"/>
  <c r="AZ369" i="13"/>
  <c r="AY369" i="13"/>
  <c r="AX369" i="13"/>
  <c r="AW369" i="13"/>
  <c r="BF368" i="13"/>
  <c r="BE368" i="13"/>
  <c r="BD368" i="13"/>
  <c r="BC368" i="13"/>
  <c r="BB368" i="13"/>
  <c r="BA368" i="13"/>
  <c r="AZ368" i="13"/>
  <c r="AY368" i="13"/>
  <c r="AX368" i="13"/>
  <c r="AW368" i="13"/>
  <c r="BF367" i="13"/>
  <c r="BE367" i="13"/>
  <c r="BD367" i="13"/>
  <c r="BC367" i="13"/>
  <c r="BB367" i="13"/>
  <c r="BA367" i="13"/>
  <c r="AZ367" i="13"/>
  <c r="AY367" i="13"/>
  <c r="AX367" i="13"/>
  <c r="AW367" i="13"/>
  <c r="BF366" i="13"/>
  <c r="BE366" i="13"/>
  <c r="BD366" i="13"/>
  <c r="BC366" i="13"/>
  <c r="BB366" i="13"/>
  <c r="BA366" i="13"/>
  <c r="AZ366" i="13"/>
  <c r="AY366" i="13"/>
  <c r="AX366" i="13"/>
  <c r="AW366" i="13"/>
  <c r="BF365" i="13"/>
  <c r="BE365" i="13"/>
  <c r="BD365" i="13"/>
  <c r="BC365" i="13"/>
  <c r="BB365" i="13"/>
  <c r="BA365" i="13"/>
  <c r="AZ365" i="13"/>
  <c r="AY365" i="13"/>
  <c r="AX365" i="13"/>
  <c r="AW365" i="13"/>
  <c r="BF364" i="13"/>
  <c r="BE364" i="13"/>
  <c r="BD364" i="13"/>
  <c r="BC364" i="13"/>
  <c r="BB364" i="13"/>
  <c r="BA364" i="13"/>
  <c r="AZ364" i="13"/>
  <c r="AY364" i="13"/>
  <c r="AX364" i="13"/>
  <c r="AW364" i="13"/>
  <c r="BF363" i="13"/>
  <c r="BE363" i="13"/>
  <c r="BD363" i="13"/>
  <c r="BC363" i="13"/>
  <c r="BB363" i="13"/>
  <c r="BA363" i="13"/>
  <c r="AZ363" i="13"/>
  <c r="AY363" i="13"/>
  <c r="AX363" i="13"/>
  <c r="AW363" i="13"/>
  <c r="BF362" i="13"/>
  <c r="BE362" i="13"/>
  <c r="BD362" i="13"/>
  <c r="BC362" i="13"/>
  <c r="BB362" i="13"/>
  <c r="BA362" i="13"/>
  <c r="AZ362" i="13"/>
  <c r="AY362" i="13"/>
  <c r="AX362" i="13"/>
  <c r="AW362" i="13"/>
  <c r="BF361" i="13"/>
  <c r="BE361" i="13"/>
  <c r="BD361" i="13"/>
  <c r="BC361" i="13"/>
  <c r="BB361" i="13"/>
  <c r="BA361" i="13"/>
  <c r="AZ361" i="13"/>
  <c r="AY361" i="13"/>
  <c r="AX361" i="13"/>
  <c r="AW361" i="13"/>
  <c r="BF360" i="13"/>
  <c r="BE360" i="13"/>
  <c r="BD360" i="13"/>
  <c r="BC360" i="13"/>
  <c r="BB360" i="13"/>
  <c r="BA360" i="13"/>
  <c r="AZ360" i="13"/>
  <c r="AY360" i="13"/>
  <c r="AX360" i="13"/>
  <c r="AW360" i="13"/>
  <c r="BF359" i="13"/>
  <c r="BE359" i="13"/>
  <c r="BD359" i="13"/>
  <c r="BC359" i="13"/>
  <c r="BB359" i="13"/>
  <c r="BA359" i="13"/>
  <c r="AZ359" i="13"/>
  <c r="AY359" i="13"/>
  <c r="AX359" i="13"/>
  <c r="AW359" i="13"/>
  <c r="BF358" i="13"/>
  <c r="BE358" i="13"/>
  <c r="BD358" i="13"/>
  <c r="BC358" i="13"/>
  <c r="BB358" i="13"/>
  <c r="BA358" i="13"/>
  <c r="AZ358" i="13"/>
  <c r="AY358" i="13"/>
  <c r="AX358" i="13"/>
  <c r="AW358" i="13"/>
  <c r="BF357" i="13"/>
  <c r="BE357" i="13"/>
  <c r="BD357" i="13"/>
  <c r="BC357" i="13"/>
  <c r="BB357" i="13"/>
  <c r="BA357" i="13"/>
  <c r="AZ357" i="13"/>
  <c r="AY357" i="13"/>
  <c r="AX357" i="13"/>
  <c r="AW357" i="13"/>
  <c r="BF356" i="13"/>
  <c r="BE356" i="13"/>
  <c r="BD356" i="13"/>
  <c r="BC356" i="13"/>
  <c r="BB356" i="13"/>
  <c r="BA356" i="13"/>
  <c r="AZ356" i="13"/>
  <c r="AY356" i="13"/>
  <c r="AX356" i="13"/>
  <c r="AW356" i="13"/>
  <c r="BF355" i="13"/>
  <c r="BE355" i="13"/>
  <c r="BD355" i="13"/>
  <c r="BC355" i="13"/>
  <c r="BB355" i="13"/>
  <c r="BA355" i="13"/>
  <c r="AZ355" i="13"/>
  <c r="AY355" i="13"/>
  <c r="AX355" i="13"/>
  <c r="AW355" i="13"/>
  <c r="BF354" i="13"/>
  <c r="BE354" i="13"/>
  <c r="BD354" i="13"/>
  <c r="BC354" i="13"/>
  <c r="BB354" i="13"/>
  <c r="BA354" i="13"/>
  <c r="AZ354" i="13"/>
  <c r="AY354" i="13"/>
  <c r="AX354" i="13"/>
  <c r="AW354" i="13"/>
  <c r="BF353" i="13"/>
  <c r="BE353" i="13"/>
  <c r="BD353" i="13"/>
  <c r="BC353" i="13"/>
  <c r="BB353" i="13"/>
  <c r="BA353" i="13"/>
  <c r="AZ353" i="13"/>
  <c r="AY353" i="13"/>
  <c r="AX353" i="13"/>
  <c r="AW353" i="13"/>
  <c r="BF352" i="13"/>
  <c r="BE352" i="13"/>
  <c r="BD352" i="13"/>
  <c r="BC352" i="13"/>
  <c r="BB352" i="13"/>
  <c r="BA352" i="13"/>
  <c r="AZ352" i="13"/>
  <c r="AY352" i="13"/>
  <c r="AX352" i="13"/>
  <c r="AW352" i="13"/>
  <c r="BF351" i="13"/>
  <c r="BE351" i="13"/>
  <c r="BD351" i="13"/>
  <c r="BC351" i="13"/>
  <c r="BB351" i="13"/>
  <c r="BA351" i="13"/>
  <c r="AZ351" i="13"/>
  <c r="AY351" i="13"/>
  <c r="AX351" i="13"/>
  <c r="AW351" i="13"/>
  <c r="BF350" i="13"/>
  <c r="BE350" i="13"/>
  <c r="BD350" i="13"/>
  <c r="BC350" i="13"/>
  <c r="BB350" i="13"/>
  <c r="BA350" i="13"/>
  <c r="AZ350" i="13"/>
  <c r="AY350" i="13"/>
  <c r="AX350" i="13"/>
  <c r="AW350" i="13"/>
  <c r="BF349" i="13"/>
  <c r="BE349" i="13"/>
  <c r="BD349" i="13"/>
  <c r="BC349" i="13"/>
  <c r="BB349" i="13"/>
  <c r="BA349" i="13"/>
  <c r="AZ349" i="13"/>
  <c r="AY349" i="13"/>
  <c r="AX349" i="13"/>
  <c r="AW349" i="13"/>
  <c r="BF348" i="13"/>
  <c r="BE348" i="13"/>
  <c r="BD348" i="13"/>
  <c r="BC348" i="13"/>
  <c r="BB348" i="13"/>
  <c r="BA348" i="13"/>
  <c r="AZ348" i="13"/>
  <c r="AY348" i="13"/>
  <c r="AX348" i="13"/>
  <c r="AW348" i="13"/>
  <c r="BF347" i="13"/>
  <c r="BE347" i="13"/>
  <c r="BD347" i="13"/>
  <c r="BC347" i="13"/>
  <c r="BB347" i="13"/>
  <c r="BA347" i="13"/>
  <c r="AZ347" i="13"/>
  <c r="AY347" i="13"/>
  <c r="AX347" i="13"/>
  <c r="AW347" i="13"/>
  <c r="BF346" i="13"/>
  <c r="BE346" i="13"/>
  <c r="BD346" i="13"/>
  <c r="BC346" i="13"/>
  <c r="BB346" i="13"/>
  <c r="BA346" i="13"/>
  <c r="AZ346" i="13"/>
  <c r="AY346" i="13"/>
  <c r="AX346" i="13"/>
  <c r="AW346" i="13"/>
  <c r="BF345" i="13"/>
  <c r="BE345" i="13"/>
  <c r="BD345" i="13"/>
  <c r="BC345" i="13"/>
  <c r="BB345" i="13"/>
  <c r="BA345" i="13"/>
  <c r="AZ345" i="13"/>
  <c r="AY345" i="13"/>
  <c r="AX345" i="13"/>
  <c r="AW345" i="13"/>
  <c r="BF344" i="13"/>
  <c r="BE344" i="13"/>
  <c r="BD344" i="13"/>
  <c r="BC344" i="13"/>
  <c r="BB344" i="13"/>
  <c r="BA344" i="13"/>
  <c r="AZ344" i="13"/>
  <c r="AY344" i="13"/>
  <c r="AX344" i="13"/>
  <c r="AW344" i="13"/>
  <c r="BF343" i="13"/>
  <c r="BE343" i="13"/>
  <c r="BD343" i="13"/>
  <c r="BC343" i="13"/>
  <c r="BB343" i="13"/>
  <c r="BA343" i="13"/>
  <c r="AZ343" i="13"/>
  <c r="AY343" i="13"/>
  <c r="AX343" i="13"/>
  <c r="AW343" i="13"/>
  <c r="BF342" i="13"/>
  <c r="BE342" i="13"/>
  <c r="BD342" i="13"/>
  <c r="BC342" i="13"/>
  <c r="BB342" i="13"/>
  <c r="BA342" i="13"/>
  <c r="AZ342" i="13"/>
  <c r="AY342" i="13"/>
  <c r="AX342" i="13"/>
  <c r="AW342" i="13"/>
  <c r="BF341" i="13"/>
  <c r="BE341" i="13"/>
  <c r="BD341" i="13"/>
  <c r="BC341" i="13"/>
  <c r="BB341" i="13"/>
  <c r="BA341" i="13"/>
  <c r="AZ341" i="13"/>
  <c r="AY341" i="13"/>
  <c r="AX341" i="13"/>
  <c r="AW341" i="13"/>
  <c r="BF340" i="13"/>
  <c r="BE340" i="13"/>
  <c r="BD340" i="13"/>
  <c r="BC340" i="13"/>
  <c r="BB340" i="13"/>
  <c r="BA340" i="13"/>
  <c r="AZ340" i="13"/>
  <c r="AY340" i="13"/>
  <c r="AX340" i="13"/>
  <c r="AW340" i="13"/>
  <c r="BF339" i="13"/>
  <c r="BE339" i="13"/>
  <c r="BD339" i="13"/>
  <c r="BC339" i="13"/>
  <c r="BB339" i="13"/>
  <c r="BA339" i="13"/>
  <c r="AZ339" i="13"/>
  <c r="AY339" i="13"/>
  <c r="AX339" i="13"/>
  <c r="AW339" i="13"/>
  <c r="BF338" i="13"/>
  <c r="BE338" i="13"/>
  <c r="BD338" i="13"/>
  <c r="BC338" i="13"/>
  <c r="BB338" i="13"/>
  <c r="BA338" i="13"/>
  <c r="AZ338" i="13"/>
  <c r="AY338" i="13"/>
  <c r="AX338" i="13"/>
  <c r="AW338" i="13"/>
  <c r="BF337" i="13"/>
  <c r="BE337" i="13"/>
  <c r="BD337" i="13"/>
  <c r="BC337" i="13"/>
  <c r="BB337" i="13"/>
  <c r="BA337" i="13"/>
  <c r="AZ337" i="13"/>
  <c r="AY337" i="13"/>
  <c r="AX337" i="13"/>
  <c r="AW337" i="13"/>
  <c r="BF336" i="13"/>
  <c r="BE336" i="13"/>
  <c r="BD336" i="13"/>
  <c r="BC336" i="13"/>
  <c r="BB336" i="13"/>
  <c r="BA336" i="13"/>
  <c r="AZ336" i="13"/>
  <c r="AY336" i="13"/>
  <c r="AX336" i="13"/>
  <c r="AW336" i="13"/>
  <c r="BF335" i="13"/>
  <c r="BE335" i="13"/>
  <c r="BD335" i="13"/>
  <c r="BC335" i="13"/>
  <c r="BB335" i="13"/>
  <c r="BA335" i="13"/>
  <c r="AZ335" i="13"/>
  <c r="AY335" i="13"/>
  <c r="AX335" i="13"/>
  <c r="AW335" i="13"/>
  <c r="BF334" i="13"/>
  <c r="BE334" i="13"/>
  <c r="BD334" i="13"/>
  <c r="BC334" i="13"/>
  <c r="BB334" i="13"/>
  <c r="BA334" i="13"/>
  <c r="AZ334" i="13"/>
  <c r="AY334" i="13"/>
  <c r="AX334" i="13"/>
  <c r="AW334" i="13"/>
  <c r="BF333" i="13"/>
  <c r="BE333" i="13"/>
  <c r="BD333" i="13"/>
  <c r="BC333" i="13"/>
  <c r="BB333" i="13"/>
  <c r="BA333" i="13"/>
  <c r="AZ333" i="13"/>
  <c r="AY333" i="13"/>
  <c r="AX333" i="13"/>
  <c r="AW333" i="13"/>
  <c r="BF332" i="13"/>
  <c r="BE332" i="13"/>
  <c r="BD332" i="13"/>
  <c r="BC332" i="13"/>
  <c r="BB332" i="13"/>
  <c r="BA332" i="13"/>
  <c r="AZ332" i="13"/>
  <c r="AY332" i="13"/>
  <c r="AX332" i="13"/>
  <c r="AW332" i="13"/>
  <c r="BF331" i="13"/>
  <c r="BE331" i="13"/>
  <c r="BD331" i="13"/>
  <c r="BC331" i="13"/>
  <c r="BB331" i="13"/>
  <c r="BA331" i="13"/>
  <c r="AZ331" i="13"/>
  <c r="AY331" i="13"/>
  <c r="AX331" i="13"/>
  <c r="AW331" i="13"/>
  <c r="BF330" i="13"/>
  <c r="BE330" i="13"/>
  <c r="BD330" i="13"/>
  <c r="BC330" i="13"/>
  <c r="BB330" i="13"/>
  <c r="BA330" i="13"/>
  <c r="AZ330" i="13"/>
  <c r="AY330" i="13"/>
  <c r="AX330" i="13"/>
  <c r="AW330" i="13"/>
  <c r="BF329" i="13"/>
  <c r="BE329" i="13"/>
  <c r="BD329" i="13"/>
  <c r="BC329" i="13"/>
  <c r="BB329" i="13"/>
  <c r="BA329" i="13"/>
  <c r="AZ329" i="13"/>
  <c r="AY329" i="13"/>
  <c r="AX329" i="13"/>
  <c r="AW329" i="13"/>
  <c r="BF328" i="13"/>
  <c r="BE328" i="13"/>
  <c r="BD328" i="13"/>
  <c r="BC328" i="13"/>
  <c r="BB328" i="13"/>
  <c r="BA328" i="13"/>
  <c r="AZ328" i="13"/>
  <c r="AY328" i="13"/>
  <c r="AX328" i="13"/>
  <c r="AW328" i="13"/>
  <c r="BF327" i="13"/>
  <c r="BE327" i="13"/>
  <c r="BD327" i="13"/>
  <c r="BC327" i="13"/>
  <c r="BB327" i="13"/>
  <c r="BA327" i="13"/>
  <c r="AZ327" i="13"/>
  <c r="AY327" i="13"/>
  <c r="AX327" i="13"/>
  <c r="AW327" i="13"/>
  <c r="BF326" i="13"/>
  <c r="BE326" i="13"/>
  <c r="BD326" i="13"/>
  <c r="BC326" i="13"/>
  <c r="BB326" i="13"/>
  <c r="BA326" i="13"/>
  <c r="AZ326" i="13"/>
  <c r="AY326" i="13"/>
  <c r="AX326" i="13"/>
  <c r="AW326" i="13"/>
  <c r="BF325" i="13"/>
  <c r="BE325" i="13"/>
  <c r="BD325" i="13"/>
  <c r="BC325" i="13"/>
  <c r="BB325" i="13"/>
  <c r="BA325" i="13"/>
  <c r="AZ325" i="13"/>
  <c r="AY325" i="13"/>
  <c r="AX325" i="13"/>
  <c r="AW325" i="13"/>
  <c r="BF324" i="13"/>
  <c r="BE324" i="13"/>
  <c r="BD324" i="13"/>
  <c r="BC324" i="13"/>
  <c r="BB324" i="13"/>
  <c r="BA324" i="13"/>
  <c r="AZ324" i="13"/>
  <c r="AY324" i="13"/>
  <c r="AX324" i="13"/>
  <c r="AW324" i="13"/>
  <c r="BF323" i="13"/>
  <c r="BE323" i="13"/>
  <c r="BD323" i="13"/>
  <c r="BC323" i="13"/>
  <c r="BB323" i="13"/>
  <c r="BA323" i="13"/>
  <c r="AZ323" i="13"/>
  <c r="AY323" i="13"/>
  <c r="AX323" i="13"/>
  <c r="AW323" i="13"/>
  <c r="BF322" i="13"/>
  <c r="BE322" i="13"/>
  <c r="BD322" i="13"/>
  <c r="BC322" i="13"/>
  <c r="BB322" i="13"/>
  <c r="BA322" i="13"/>
  <c r="AZ322" i="13"/>
  <c r="AY322" i="13"/>
  <c r="AX322" i="13"/>
  <c r="AW322" i="13"/>
  <c r="BF321" i="13"/>
  <c r="BE321" i="13"/>
  <c r="BD321" i="13"/>
  <c r="BC321" i="13"/>
  <c r="BB321" i="13"/>
  <c r="BA321" i="13"/>
  <c r="AZ321" i="13"/>
  <c r="AY321" i="13"/>
  <c r="AX321" i="13"/>
  <c r="AW321" i="13"/>
  <c r="BF320" i="13"/>
  <c r="BE320" i="13"/>
  <c r="BD320" i="13"/>
  <c r="BC320" i="13"/>
  <c r="BB320" i="13"/>
  <c r="BA320" i="13"/>
  <c r="AZ320" i="13"/>
  <c r="AY320" i="13"/>
  <c r="AX320" i="13"/>
  <c r="AW320" i="13"/>
  <c r="BF319" i="13"/>
  <c r="BE319" i="13"/>
  <c r="BD319" i="13"/>
  <c r="BC319" i="13"/>
  <c r="BB319" i="13"/>
  <c r="BA319" i="13"/>
  <c r="AZ319" i="13"/>
  <c r="AY319" i="13"/>
  <c r="AX319" i="13"/>
  <c r="AW319" i="13"/>
  <c r="BF318" i="13"/>
  <c r="BE318" i="13"/>
  <c r="BD318" i="13"/>
  <c r="BC318" i="13"/>
  <c r="BB318" i="13"/>
  <c r="BA318" i="13"/>
  <c r="AZ318" i="13"/>
  <c r="AY318" i="13"/>
  <c r="AX318" i="13"/>
  <c r="AW318" i="13"/>
  <c r="BF317" i="13"/>
  <c r="BE317" i="13"/>
  <c r="BD317" i="13"/>
  <c r="BC317" i="13"/>
  <c r="BB317" i="13"/>
  <c r="BA317" i="13"/>
  <c r="AZ317" i="13"/>
  <c r="AY317" i="13"/>
  <c r="AX317" i="13"/>
  <c r="AW317" i="13"/>
  <c r="BF316" i="13"/>
  <c r="BE316" i="13"/>
  <c r="BD316" i="13"/>
  <c r="BC316" i="13"/>
  <c r="BB316" i="13"/>
  <c r="BA316" i="13"/>
  <c r="AZ316" i="13"/>
  <c r="AY316" i="13"/>
  <c r="AX316" i="13"/>
  <c r="AW316" i="13"/>
  <c r="BF315" i="13"/>
  <c r="BE315" i="13"/>
  <c r="BD315" i="13"/>
  <c r="BC315" i="13"/>
  <c r="BB315" i="13"/>
  <c r="BA315" i="13"/>
  <c r="AZ315" i="13"/>
  <c r="AY315" i="13"/>
  <c r="AX315" i="13"/>
  <c r="AW315" i="13"/>
  <c r="BF314" i="13"/>
  <c r="BE314" i="13"/>
  <c r="BD314" i="13"/>
  <c r="BC314" i="13"/>
  <c r="BB314" i="13"/>
  <c r="BA314" i="13"/>
  <c r="AZ314" i="13"/>
  <c r="AY314" i="13"/>
  <c r="AX314" i="13"/>
  <c r="AW314" i="13"/>
  <c r="BF313" i="13"/>
  <c r="BE313" i="13"/>
  <c r="BD313" i="13"/>
  <c r="BC313" i="13"/>
  <c r="BB313" i="13"/>
  <c r="BA313" i="13"/>
  <c r="AZ313" i="13"/>
  <c r="AY313" i="13"/>
  <c r="AX313" i="13"/>
  <c r="AW313" i="13"/>
  <c r="BF312" i="13"/>
  <c r="BE312" i="13"/>
  <c r="BD312" i="13"/>
  <c r="BC312" i="13"/>
  <c r="BB312" i="13"/>
  <c r="BA312" i="13"/>
  <c r="AZ312" i="13"/>
  <c r="AY312" i="13"/>
  <c r="AX312" i="13"/>
  <c r="AW312" i="13"/>
  <c r="BF311" i="13"/>
  <c r="BE311" i="13"/>
  <c r="BD311" i="13"/>
  <c r="BC311" i="13"/>
  <c r="BB311" i="13"/>
  <c r="BA311" i="13"/>
  <c r="AZ311" i="13"/>
  <c r="AY311" i="13"/>
  <c r="AX311" i="13"/>
  <c r="AW311" i="13"/>
  <c r="BF310" i="13"/>
  <c r="BE310" i="13"/>
  <c r="BD310" i="13"/>
  <c r="BC310" i="13"/>
  <c r="BB310" i="13"/>
  <c r="BA310" i="13"/>
  <c r="AZ310" i="13"/>
  <c r="AY310" i="13"/>
  <c r="AX310" i="13"/>
  <c r="AW310" i="13"/>
  <c r="BF309" i="13"/>
  <c r="BE309" i="13"/>
  <c r="BD309" i="13"/>
  <c r="BC309" i="13"/>
  <c r="BB309" i="13"/>
  <c r="BA309" i="13"/>
  <c r="AZ309" i="13"/>
  <c r="AY309" i="13"/>
  <c r="AX309" i="13"/>
  <c r="AW309" i="13"/>
  <c r="BF308" i="13"/>
  <c r="BE308" i="13"/>
  <c r="BD308" i="13"/>
  <c r="BC308" i="13"/>
  <c r="BB308" i="13"/>
  <c r="BA308" i="13"/>
  <c r="AZ308" i="13"/>
  <c r="AY308" i="13"/>
  <c r="AX308" i="13"/>
  <c r="AW308" i="13"/>
  <c r="BF307" i="13"/>
  <c r="BE307" i="13"/>
  <c r="BD307" i="13"/>
  <c r="BC307" i="13"/>
  <c r="BB307" i="13"/>
  <c r="BA307" i="13"/>
  <c r="AZ307" i="13"/>
  <c r="AY307" i="13"/>
  <c r="AX307" i="13"/>
  <c r="AW307" i="13"/>
  <c r="BF306" i="13"/>
  <c r="BE306" i="13"/>
  <c r="BD306" i="13"/>
  <c r="BC306" i="13"/>
  <c r="BB306" i="13"/>
  <c r="BA306" i="13"/>
  <c r="AZ306" i="13"/>
  <c r="AY306" i="13"/>
  <c r="AX306" i="13"/>
  <c r="AW306" i="13"/>
  <c r="BF305" i="13"/>
  <c r="BE305" i="13"/>
  <c r="BD305" i="13"/>
  <c r="BC305" i="13"/>
  <c r="BB305" i="13"/>
  <c r="BA305" i="13"/>
  <c r="AZ305" i="13"/>
  <c r="AY305" i="13"/>
  <c r="AX305" i="13"/>
  <c r="AW305" i="13"/>
  <c r="BF304" i="13"/>
  <c r="BE304" i="13"/>
  <c r="BD304" i="13"/>
  <c r="BC304" i="13"/>
  <c r="BB304" i="13"/>
  <c r="BA304" i="13"/>
  <c r="AZ304" i="13"/>
  <c r="AY304" i="13"/>
  <c r="AX304" i="13"/>
  <c r="AW304" i="13"/>
  <c r="BF303" i="13"/>
  <c r="BE303" i="13"/>
  <c r="BD303" i="13"/>
  <c r="BC303" i="13"/>
  <c r="BB303" i="13"/>
  <c r="BA303" i="13"/>
  <c r="AZ303" i="13"/>
  <c r="AY303" i="13"/>
  <c r="AX303" i="13"/>
  <c r="AW303" i="13"/>
  <c r="BF302" i="13"/>
  <c r="BE302" i="13"/>
  <c r="BD302" i="13"/>
  <c r="BC302" i="13"/>
  <c r="BB302" i="13"/>
  <c r="BA302" i="13"/>
  <c r="AZ302" i="13"/>
  <c r="AY302" i="13"/>
  <c r="AX302" i="13"/>
  <c r="AW302" i="13"/>
  <c r="BF301" i="13"/>
  <c r="BE301" i="13"/>
  <c r="BD301" i="13"/>
  <c r="BC301" i="13"/>
  <c r="BB301" i="13"/>
  <c r="BA301" i="13"/>
  <c r="AZ301" i="13"/>
  <c r="AY301" i="13"/>
  <c r="AX301" i="13"/>
  <c r="AW301" i="13"/>
  <c r="BF300" i="13"/>
  <c r="BE300" i="13"/>
  <c r="BD300" i="13"/>
  <c r="BC300" i="13"/>
  <c r="BB300" i="13"/>
  <c r="BA300" i="13"/>
  <c r="AZ300" i="13"/>
  <c r="AY300" i="13"/>
  <c r="AX300" i="13"/>
  <c r="AW300" i="13"/>
  <c r="BF299" i="13"/>
  <c r="BE299" i="13"/>
  <c r="BD299" i="13"/>
  <c r="BC299" i="13"/>
  <c r="BB299" i="13"/>
  <c r="BA299" i="13"/>
  <c r="AZ299" i="13"/>
  <c r="AY299" i="13"/>
  <c r="AX299" i="13"/>
  <c r="AW299" i="13"/>
  <c r="BF298" i="13"/>
  <c r="BE298" i="13"/>
  <c r="BD298" i="13"/>
  <c r="BC298" i="13"/>
  <c r="BB298" i="13"/>
  <c r="BA298" i="13"/>
  <c r="AZ298" i="13"/>
  <c r="AY298" i="13"/>
  <c r="AX298" i="13"/>
  <c r="AW298" i="13"/>
  <c r="BF297" i="13"/>
  <c r="BE297" i="13"/>
  <c r="BD297" i="13"/>
  <c r="BC297" i="13"/>
  <c r="BB297" i="13"/>
  <c r="BA297" i="13"/>
  <c r="AZ297" i="13"/>
  <c r="AY297" i="13"/>
  <c r="AX297" i="13"/>
  <c r="AW297" i="13"/>
  <c r="BF296" i="13"/>
  <c r="BE296" i="13"/>
  <c r="BD296" i="13"/>
  <c r="BC296" i="13"/>
  <c r="BB296" i="13"/>
  <c r="BA296" i="13"/>
  <c r="AZ296" i="13"/>
  <c r="AY296" i="13"/>
  <c r="AX296" i="13"/>
  <c r="AW296" i="13"/>
  <c r="BF295" i="13"/>
  <c r="BE295" i="13"/>
  <c r="BD295" i="13"/>
  <c r="BC295" i="13"/>
  <c r="BB295" i="13"/>
  <c r="BA295" i="13"/>
  <c r="AZ295" i="13"/>
  <c r="AY295" i="13"/>
  <c r="AX295" i="13"/>
  <c r="AW295" i="13"/>
  <c r="BF294" i="13"/>
  <c r="BE294" i="13"/>
  <c r="BD294" i="13"/>
  <c r="BC294" i="13"/>
  <c r="BB294" i="13"/>
  <c r="BA294" i="13"/>
  <c r="AZ294" i="13"/>
  <c r="AY294" i="13"/>
  <c r="AX294" i="13"/>
  <c r="AW294" i="13"/>
  <c r="BF293" i="13"/>
  <c r="BE293" i="13"/>
  <c r="BD293" i="13"/>
  <c r="BC293" i="13"/>
  <c r="BB293" i="13"/>
  <c r="BA293" i="13"/>
  <c r="AZ293" i="13"/>
  <c r="AY293" i="13"/>
  <c r="AX293" i="13"/>
  <c r="AW293" i="13"/>
  <c r="BF292" i="13"/>
  <c r="BE292" i="13"/>
  <c r="BD292" i="13"/>
  <c r="BC292" i="13"/>
  <c r="BB292" i="13"/>
  <c r="BA292" i="13"/>
  <c r="AZ292" i="13"/>
  <c r="AY292" i="13"/>
  <c r="AX292" i="13"/>
  <c r="AW292" i="13"/>
  <c r="BF291" i="13"/>
  <c r="BE291" i="13"/>
  <c r="BD291" i="13"/>
  <c r="BC291" i="13"/>
  <c r="BB291" i="13"/>
  <c r="BA291" i="13"/>
  <c r="AZ291" i="13"/>
  <c r="AY291" i="13"/>
  <c r="AX291" i="13"/>
  <c r="AW291" i="13"/>
  <c r="BF290" i="13"/>
  <c r="BE290" i="13"/>
  <c r="BD290" i="13"/>
  <c r="BC290" i="13"/>
  <c r="BB290" i="13"/>
  <c r="BA290" i="13"/>
  <c r="AZ290" i="13"/>
  <c r="AY290" i="13"/>
  <c r="AX290" i="13"/>
  <c r="AW290" i="13"/>
  <c r="BF289" i="13"/>
  <c r="BE289" i="13"/>
  <c r="BD289" i="13"/>
  <c r="BC289" i="13"/>
  <c r="BB289" i="13"/>
  <c r="BA289" i="13"/>
  <c r="AZ289" i="13"/>
  <c r="AY289" i="13"/>
  <c r="AX289" i="13"/>
  <c r="AW289" i="13"/>
  <c r="BF288" i="13"/>
  <c r="BE288" i="13"/>
  <c r="BD288" i="13"/>
  <c r="BC288" i="13"/>
  <c r="BB288" i="13"/>
  <c r="BA288" i="13"/>
  <c r="AZ288" i="13"/>
  <c r="AY288" i="13"/>
  <c r="AX288" i="13"/>
  <c r="AW288" i="13"/>
  <c r="BF287" i="13"/>
  <c r="BE287" i="13"/>
  <c r="BD287" i="13"/>
  <c r="BC287" i="13"/>
  <c r="BB287" i="13"/>
  <c r="BA287" i="13"/>
  <c r="AZ287" i="13"/>
  <c r="AY287" i="13"/>
  <c r="AX287" i="13"/>
  <c r="AW287" i="13"/>
  <c r="BF286" i="13"/>
  <c r="BE286" i="13"/>
  <c r="BD286" i="13"/>
  <c r="BC286" i="13"/>
  <c r="BB286" i="13"/>
  <c r="BA286" i="13"/>
  <c r="AZ286" i="13"/>
  <c r="AY286" i="13"/>
  <c r="AX286" i="13"/>
  <c r="AW286" i="13"/>
  <c r="BF285" i="13"/>
  <c r="BE285" i="13"/>
  <c r="BD285" i="13"/>
  <c r="BC285" i="13"/>
  <c r="BB285" i="13"/>
  <c r="BA285" i="13"/>
  <c r="AZ285" i="13"/>
  <c r="AY285" i="13"/>
  <c r="AX285" i="13"/>
  <c r="AW285" i="13"/>
  <c r="BF284" i="13"/>
  <c r="BE284" i="13"/>
  <c r="BD284" i="13"/>
  <c r="BC284" i="13"/>
  <c r="BB284" i="13"/>
  <c r="BA284" i="13"/>
  <c r="AZ284" i="13"/>
  <c r="AY284" i="13"/>
  <c r="AX284" i="13"/>
  <c r="AW284" i="13"/>
  <c r="BF283" i="13"/>
  <c r="BE283" i="13"/>
  <c r="BD283" i="13"/>
  <c r="BC283" i="13"/>
  <c r="BB283" i="13"/>
  <c r="BA283" i="13"/>
  <c r="AZ283" i="13"/>
  <c r="AY283" i="13"/>
  <c r="AX283" i="13"/>
  <c r="AW283" i="13"/>
  <c r="BF282" i="13"/>
  <c r="BE282" i="13"/>
  <c r="BD282" i="13"/>
  <c r="BC282" i="13"/>
  <c r="BB282" i="13"/>
  <c r="BA282" i="13"/>
  <c r="AZ282" i="13"/>
  <c r="AY282" i="13"/>
  <c r="AX282" i="13"/>
  <c r="AW282" i="13"/>
  <c r="BF281" i="13"/>
  <c r="BE281" i="13"/>
  <c r="BD281" i="13"/>
  <c r="BC281" i="13"/>
  <c r="BB281" i="13"/>
  <c r="BA281" i="13"/>
  <c r="AZ281" i="13"/>
  <c r="AY281" i="13"/>
  <c r="AX281" i="13"/>
  <c r="AW281" i="13"/>
  <c r="BF280" i="13"/>
  <c r="BE280" i="13"/>
  <c r="BD280" i="13"/>
  <c r="BC280" i="13"/>
  <c r="BB280" i="13"/>
  <c r="BA280" i="13"/>
  <c r="AZ280" i="13"/>
  <c r="AY280" i="13"/>
  <c r="AX280" i="13"/>
  <c r="AW280" i="13"/>
  <c r="BF279" i="13"/>
  <c r="BE279" i="13"/>
  <c r="BD279" i="13"/>
  <c r="BC279" i="13"/>
  <c r="BB279" i="13"/>
  <c r="BA279" i="13"/>
  <c r="AZ279" i="13"/>
  <c r="AY279" i="13"/>
  <c r="AX279" i="13"/>
  <c r="AW279" i="13"/>
  <c r="BF278" i="13"/>
  <c r="BE278" i="13"/>
  <c r="BD278" i="13"/>
  <c r="BC278" i="13"/>
  <c r="BB278" i="13"/>
  <c r="BA278" i="13"/>
  <c r="AZ278" i="13"/>
  <c r="AY278" i="13"/>
  <c r="AX278" i="13"/>
  <c r="AW278" i="13"/>
  <c r="BF277" i="13"/>
  <c r="BE277" i="13"/>
  <c r="BD277" i="13"/>
  <c r="BC277" i="13"/>
  <c r="BB277" i="13"/>
  <c r="BA277" i="13"/>
  <c r="AZ277" i="13"/>
  <c r="AY277" i="13"/>
  <c r="AX277" i="13"/>
  <c r="AW277" i="13"/>
  <c r="BF276" i="13"/>
  <c r="BE276" i="13"/>
  <c r="BD276" i="13"/>
  <c r="BC276" i="13"/>
  <c r="BB276" i="13"/>
  <c r="BA276" i="13"/>
  <c r="AZ276" i="13"/>
  <c r="AY276" i="13"/>
  <c r="AX276" i="13"/>
  <c r="AW276" i="13"/>
  <c r="BF275" i="13"/>
  <c r="BE275" i="13"/>
  <c r="BD275" i="13"/>
  <c r="BC275" i="13"/>
  <c r="BB275" i="13"/>
  <c r="BA275" i="13"/>
  <c r="AZ275" i="13"/>
  <c r="AY275" i="13"/>
  <c r="AX275" i="13"/>
  <c r="AW275" i="13"/>
  <c r="BF274" i="13"/>
  <c r="BE274" i="13"/>
  <c r="BD274" i="13"/>
  <c r="BC274" i="13"/>
  <c r="BB274" i="13"/>
  <c r="BA274" i="13"/>
  <c r="AZ274" i="13"/>
  <c r="AY274" i="13"/>
  <c r="AX274" i="13"/>
  <c r="AW274" i="13"/>
  <c r="BF273" i="13"/>
  <c r="BE273" i="13"/>
  <c r="BD273" i="13"/>
  <c r="BC273" i="13"/>
  <c r="BB273" i="13"/>
  <c r="BA273" i="13"/>
  <c r="AZ273" i="13"/>
  <c r="AY273" i="13"/>
  <c r="AX273" i="13"/>
  <c r="AW273" i="13"/>
  <c r="BF272" i="13"/>
  <c r="BE272" i="13"/>
  <c r="BD272" i="13"/>
  <c r="BC272" i="13"/>
  <c r="BB272" i="13"/>
  <c r="BA272" i="13"/>
  <c r="AZ272" i="13"/>
  <c r="AY272" i="13"/>
  <c r="AX272" i="13"/>
  <c r="AW272" i="13"/>
  <c r="BF271" i="13"/>
  <c r="BE271" i="13"/>
  <c r="BD271" i="13"/>
  <c r="BC271" i="13"/>
  <c r="BB271" i="13"/>
  <c r="BA271" i="13"/>
  <c r="AZ271" i="13"/>
  <c r="AY271" i="13"/>
  <c r="AX271" i="13"/>
  <c r="AW271" i="13"/>
  <c r="BF270" i="13"/>
  <c r="BE270" i="13"/>
  <c r="BD270" i="13"/>
  <c r="BC270" i="13"/>
  <c r="BB270" i="13"/>
  <c r="BA270" i="13"/>
  <c r="AZ270" i="13"/>
  <c r="AY270" i="13"/>
  <c r="AX270" i="13"/>
  <c r="AW270" i="13"/>
  <c r="BF269" i="13"/>
  <c r="BE269" i="13"/>
  <c r="BD269" i="13"/>
  <c r="BC269" i="13"/>
  <c r="BB269" i="13"/>
  <c r="BA269" i="13"/>
  <c r="AZ269" i="13"/>
  <c r="AY269" i="13"/>
  <c r="AX269" i="13"/>
  <c r="AW269" i="13"/>
  <c r="BF268" i="13"/>
  <c r="BE268" i="13"/>
  <c r="BD268" i="13"/>
  <c r="BC268" i="13"/>
  <c r="BB268" i="13"/>
  <c r="BA268" i="13"/>
  <c r="AZ268" i="13"/>
  <c r="AY268" i="13"/>
  <c r="AX268" i="13"/>
  <c r="AW268" i="13"/>
  <c r="BF267" i="13"/>
  <c r="BE267" i="13"/>
  <c r="BD267" i="13"/>
  <c r="BC267" i="13"/>
  <c r="BB267" i="13"/>
  <c r="BA267" i="13"/>
  <c r="AZ267" i="13"/>
  <c r="AY267" i="13"/>
  <c r="AX267" i="13"/>
  <c r="AW267" i="13"/>
  <c r="BF266" i="13"/>
  <c r="BE266" i="13"/>
  <c r="BD266" i="13"/>
  <c r="BC266" i="13"/>
  <c r="BB266" i="13"/>
  <c r="BA266" i="13"/>
  <c r="AZ266" i="13"/>
  <c r="AY266" i="13"/>
  <c r="AX266" i="13"/>
  <c r="AW266" i="13"/>
  <c r="BF265" i="13"/>
  <c r="BE265" i="13"/>
  <c r="BD265" i="13"/>
  <c r="BC265" i="13"/>
  <c r="BB265" i="13"/>
  <c r="BA265" i="13"/>
  <c r="AZ265" i="13"/>
  <c r="AY265" i="13"/>
  <c r="AX265" i="13"/>
  <c r="AW265" i="13"/>
  <c r="BF264" i="13"/>
  <c r="BE264" i="13"/>
  <c r="BD264" i="13"/>
  <c r="BC264" i="13"/>
  <c r="BB264" i="13"/>
  <c r="BA264" i="13"/>
  <c r="AZ264" i="13"/>
  <c r="AY264" i="13"/>
  <c r="AX264" i="13"/>
  <c r="AW264" i="13"/>
  <c r="BF263" i="13"/>
  <c r="BE263" i="13"/>
  <c r="BD263" i="13"/>
  <c r="BC263" i="13"/>
  <c r="BB263" i="13"/>
  <c r="BA263" i="13"/>
  <c r="AZ263" i="13"/>
  <c r="AY263" i="13"/>
  <c r="AX263" i="13"/>
  <c r="AW263" i="13"/>
  <c r="BF262" i="13"/>
  <c r="BE262" i="13"/>
  <c r="BD262" i="13"/>
  <c r="BC262" i="13"/>
  <c r="BB262" i="13"/>
  <c r="BA262" i="13"/>
  <c r="AZ262" i="13"/>
  <c r="AY262" i="13"/>
  <c r="AX262" i="13"/>
  <c r="AW262" i="13"/>
  <c r="BF261" i="13"/>
  <c r="BE261" i="13"/>
  <c r="BD261" i="13"/>
  <c r="BC261" i="13"/>
  <c r="BB261" i="13"/>
  <c r="BA261" i="13"/>
  <c r="AZ261" i="13"/>
  <c r="AY261" i="13"/>
  <c r="AX261" i="13"/>
  <c r="AW261" i="13"/>
  <c r="BF260" i="13"/>
  <c r="BE260" i="13"/>
  <c r="BD260" i="13"/>
  <c r="BC260" i="13"/>
  <c r="BB260" i="13"/>
  <c r="BA260" i="13"/>
  <c r="AZ260" i="13"/>
  <c r="AY260" i="13"/>
  <c r="AX260" i="13"/>
  <c r="AW260" i="13"/>
  <c r="BF259" i="13"/>
  <c r="BE259" i="13"/>
  <c r="BD259" i="13"/>
  <c r="BC259" i="13"/>
  <c r="BB259" i="13"/>
  <c r="BA259" i="13"/>
  <c r="AZ259" i="13"/>
  <c r="AY259" i="13"/>
  <c r="AX259" i="13"/>
  <c r="AW259" i="13"/>
  <c r="BF258" i="13"/>
  <c r="BE258" i="13"/>
  <c r="BD258" i="13"/>
  <c r="BC258" i="13"/>
  <c r="BB258" i="13"/>
  <c r="BA258" i="13"/>
  <c r="AZ258" i="13"/>
  <c r="AY258" i="13"/>
  <c r="AX258" i="13"/>
  <c r="AW258" i="13"/>
  <c r="BF257" i="13"/>
  <c r="BE257" i="13"/>
  <c r="BD257" i="13"/>
  <c r="BC257" i="13"/>
  <c r="BB257" i="13"/>
  <c r="BA257" i="13"/>
  <c r="AZ257" i="13"/>
  <c r="AY257" i="13"/>
  <c r="AX257" i="13"/>
  <c r="AW257" i="13"/>
  <c r="BF256" i="13"/>
  <c r="BE256" i="13"/>
  <c r="BD256" i="13"/>
  <c r="BC256" i="13"/>
  <c r="BB256" i="13"/>
  <c r="BA256" i="13"/>
  <c r="AZ256" i="13"/>
  <c r="AY256" i="13"/>
  <c r="AX256" i="13"/>
  <c r="AW256" i="13"/>
  <c r="BF255" i="13"/>
  <c r="BE255" i="13"/>
  <c r="BD255" i="13"/>
  <c r="BC255" i="13"/>
  <c r="BB255" i="13"/>
  <c r="BA255" i="13"/>
  <c r="AZ255" i="13"/>
  <c r="AY255" i="13"/>
  <c r="AX255" i="13"/>
  <c r="AW255" i="13"/>
  <c r="BF254" i="13"/>
  <c r="BE254" i="13"/>
  <c r="BD254" i="13"/>
  <c r="BC254" i="13"/>
  <c r="BB254" i="13"/>
  <c r="BA254" i="13"/>
  <c r="AZ254" i="13"/>
  <c r="AY254" i="13"/>
  <c r="AX254" i="13"/>
  <c r="AW254" i="13"/>
  <c r="BF253" i="13"/>
  <c r="BE253" i="13"/>
  <c r="BD253" i="13"/>
  <c r="BC253" i="13"/>
  <c r="BB253" i="13"/>
  <c r="BA253" i="13"/>
  <c r="AZ253" i="13"/>
  <c r="AY253" i="13"/>
  <c r="AX253" i="13"/>
  <c r="AW253" i="13"/>
  <c r="BF252" i="13"/>
  <c r="BE252" i="13"/>
  <c r="BD252" i="13"/>
  <c r="BC252" i="13"/>
  <c r="BB252" i="13"/>
  <c r="BA252" i="13"/>
  <c r="AZ252" i="13"/>
  <c r="AY252" i="13"/>
  <c r="AX252" i="13"/>
  <c r="AW252" i="13"/>
  <c r="BF251" i="13"/>
  <c r="BE251" i="13"/>
  <c r="BD251" i="13"/>
  <c r="BC251" i="13"/>
  <c r="BB251" i="13"/>
  <c r="BA251" i="13"/>
  <c r="AZ251" i="13"/>
  <c r="AY251" i="13"/>
  <c r="AX251" i="13"/>
  <c r="AW251" i="13"/>
  <c r="BF250" i="13"/>
  <c r="BE250" i="13"/>
  <c r="BD250" i="13"/>
  <c r="BC250" i="13"/>
  <c r="BB250" i="13"/>
  <c r="BA250" i="13"/>
  <c r="AZ250" i="13"/>
  <c r="AY250" i="13"/>
  <c r="AX250" i="13"/>
  <c r="AW250" i="13"/>
  <c r="BF249" i="13"/>
  <c r="BE249" i="13"/>
  <c r="BD249" i="13"/>
  <c r="BC249" i="13"/>
  <c r="BB249" i="13"/>
  <c r="BA249" i="13"/>
  <c r="AZ249" i="13"/>
  <c r="AY249" i="13"/>
  <c r="AX249" i="13"/>
  <c r="AW249" i="13"/>
  <c r="BF248" i="13"/>
  <c r="BE248" i="13"/>
  <c r="BD248" i="13"/>
  <c r="BC248" i="13"/>
  <c r="BB248" i="13"/>
  <c r="BA248" i="13"/>
  <c r="AZ248" i="13"/>
  <c r="AY248" i="13"/>
  <c r="AX248" i="13"/>
  <c r="AW248" i="13"/>
  <c r="BF247" i="13"/>
  <c r="BE247" i="13"/>
  <c r="BD247" i="13"/>
  <c r="BC247" i="13"/>
  <c r="BB247" i="13"/>
  <c r="BA247" i="13"/>
  <c r="AZ247" i="13"/>
  <c r="AY247" i="13"/>
  <c r="AX247" i="13"/>
  <c r="AW247" i="13"/>
  <c r="BF246" i="13"/>
  <c r="BE246" i="13"/>
  <c r="BD246" i="13"/>
  <c r="BC246" i="13"/>
  <c r="BB246" i="13"/>
  <c r="BA246" i="13"/>
  <c r="AZ246" i="13"/>
  <c r="AY246" i="13"/>
  <c r="AX246" i="13"/>
  <c r="AW246" i="13"/>
  <c r="BF245" i="13"/>
  <c r="BE245" i="13"/>
  <c r="BD245" i="13"/>
  <c r="BC245" i="13"/>
  <c r="BB245" i="13"/>
  <c r="BA245" i="13"/>
  <c r="AZ245" i="13"/>
  <c r="AY245" i="13"/>
  <c r="AX245" i="13"/>
  <c r="AW245" i="13"/>
  <c r="BF244" i="13"/>
  <c r="BE244" i="13"/>
  <c r="BD244" i="13"/>
  <c r="BC244" i="13"/>
  <c r="BB244" i="13"/>
  <c r="BA244" i="13"/>
  <c r="AZ244" i="13"/>
  <c r="AY244" i="13"/>
  <c r="AX244" i="13"/>
  <c r="AW244" i="13"/>
  <c r="BF243" i="13"/>
  <c r="BE243" i="13"/>
  <c r="BD243" i="13"/>
  <c r="BC243" i="13"/>
  <c r="BB243" i="13"/>
  <c r="BA243" i="13"/>
  <c r="AZ243" i="13"/>
  <c r="AY243" i="13"/>
  <c r="AX243" i="13"/>
  <c r="AW243" i="13"/>
  <c r="BF242" i="13"/>
  <c r="BE242" i="13"/>
  <c r="BD242" i="13"/>
  <c r="BC242" i="13"/>
  <c r="BB242" i="13"/>
  <c r="BA242" i="13"/>
  <c r="AZ242" i="13"/>
  <c r="AY242" i="13"/>
  <c r="AX242" i="13"/>
  <c r="AW242" i="13"/>
  <c r="BF241" i="13"/>
  <c r="BE241" i="13"/>
  <c r="BD241" i="13"/>
  <c r="BC241" i="13"/>
  <c r="BB241" i="13"/>
  <c r="BA241" i="13"/>
  <c r="AZ241" i="13"/>
  <c r="AY241" i="13"/>
  <c r="AX241" i="13"/>
  <c r="AW241" i="13"/>
  <c r="BF240" i="13"/>
  <c r="BE240" i="13"/>
  <c r="BD240" i="13"/>
  <c r="BC240" i="13"/>
  <c r="BB240" i="13"/>
  <c r="BA240" i="13"/>
  <c r="AZ240" i="13"/>
  <c r="AY240" i="13"/>
  <c r="AX240" i="13"/>
  <c r="AW240" i="13"/>
  <c r="BF239" i="13"/>
  <c r="BE239" i="13"/>
  <c r="BD239" i="13"/>
  <c r="BC239" i="13"/>
  <c r="BB239" i="13"/>
  <c r="BA239" i="13"/>
  <c r="AZ239" i="13"/>
  <c r="AY239" i="13"/>
  <c r="AX239" i="13"/>
  <c r="AW239" i="13"/>
  <c r="BF238" i="13"/>
  <c r="BE238" i="13"/>
  <c r="BD238" i="13"/>
  <c r="BC238" i="13"/>
  <c r="BB238" i="13"/>
  <c r="BA238" i="13"/>
  <c r="AZ238" i="13"/>
  <c r="AY238" i="13"/>
  <c r="AX238" i="13"/>
  <c r="AW238" i="13"/>
  <c r="BF237" i="13"/>
  <c r="BE237" i="13"/>
  <c r="BD237" i="13"/>
  <c r="BC237" i="13"/>
  <c r="BB237" i="13"/>
  <c r="BA237" i="13"/>
  <c r="AZ237" i="13"/>
  <c r="AY237" i="13"/>
  <c r="AX237" i="13"/>
  <c r="AW237" i="13"/>
  <c r="BF236" i="13"/>
  <c r="BE236" i="13"/>
  <c r="BD236" i="13"/>
  <c r="BC236" i="13"/>
  <c r="BB236" i="13"/>
  <c r="BA236" i="13"/>
  <c r="AZ236" i="13"/>
  <c r="AY236" i="13"/>
  <c r="AX236" i="13"/>
  <c r="AW236" i="13"/>
  <c r="BF235" i="13"/>
  <c r="BE235" i="13"/>
  <c r="BD235" i="13"/>
  <c r="BC235" i="13"/>
  <c r="BB235" i="13"/>
  <c r="BA235" i="13"/>
  <c r="AZ235" i="13"/>
  <c r="AY235" i="13"/>
  <c r="AX235" i="13"/>
  <c r="AW235" i="13"/>
  <c r="BF234" i="13"/>
  <c r="BE234" i="13"/>
  <c r="BD234" i="13"/>
  <c r="BC234" i="13"/>
  <c r="BB234" i="13"/>
  <c r="BA234" i="13"/>
  <c r="AZ234" i="13"/>
  <c r="AY234" i="13"/>
  <c r="AX234" i="13"/>
  <c r="AW234" i="13"/>
  <c r="BF233" i="13"/>
  <c r="BE233" i="13"/>
  <c r="BD233" i="13"/>
  <c r="BC233" i="13"/>
  <c r="BB233" i="13"/>
  <c r="BA233" i="13"/>
  <c r="AZ233" i="13"/>
  <c r="AY233" i="13"/>
  <c r="AX233" i="13"/>
  <c r="AW233" i="13"/>
  <c r="BF232" i="13"/>
  <c r="BE232" i="13"/>
  <c r="BD232" i="13"/>
  <c r="BC232" i="13"/>
  <c r="BB232" i="13"/>
  <c r="BA232" i="13"/>
  <c r="AZ232" i="13"/>
  <c r="AY232" i="13"/>
  <c r="AX232" i="13"/>
  <c r="AW232" i="13"/>
  <c r="BF231" i="13"/>
  <c r="BE231" i="13"/>
  <c r="BD231" i="13"/>
  <c r="BC231" i="13"/>
  <c r="BB231" i="13"/>
  <c r="BA231" i="13"/>
  <c r="AZ231" i="13"/>
  <c r="AY231" i="13"/>
  <c r="AX231" i="13"/>
  <c r="AW231" i="13"/>
  <c r="BF230" i="13"/>
  <c r="BE230" i="13"/>
  <c r="BD230" i="13"/>
  <c r="BC230" i="13"/>
  <c r="BB230" i="13"/>
  <c r="BA230" i="13"/>
  <c r="AZ230" i="13"/>
  <c r="AY230" i="13"/>
  <c r="AX230" i="13"/>
  <c r="AW230" i="13"/>
  <c r="BF229" i="13"/>
  <c r="BE229" i="13"/>
  <c r="BD229" i="13"/>
  <c r="BC229" i="13"/>
  <c r="BB229" i="13"/>
  <c r="BA229" i="13"/>
  <c r="AZ229" i="13"/>
  <c r="AY229" i="13"/>
  <c r="AX229" i="13"/>
  <c r="AW229" i="13"/>
  <c r="BF228" i="13"/>
  <c r="BE228" i="13"/>
  <c r="BD228" i="13"/>
  <c r="BC228" i="13"/>
  <c r="BB228" i="13"/>
  <c r="BA228" i="13"/>
  <c r="AZ228" i="13"/>
  <c r="AY228" i="13"/>
  <c r="AX228" i="13"/>
  <c r="AW228" i="13"/>
  <c r="BF227" i="13"/>
  <c r="BE227" i="13"/>
  <c r="BD227" i="13"/>
  <c r="BC227" i="13"/>
  <c r="BB227" i="13"/>
  <c r="BA227" i="13"/>
  <c r="AZ227" i="13"/>
  <c r="AY227" i="13"/>
  <c r="AX227" i="13"/>
  <c r="AW227" i="13"/>
  <c r="BF226" i="13"/>
  <c r="BE226" i="13"/>
  <c r="BD226" i="13"/>
  <c r="BC226" i="13"/>
  <c r="BB226" i="13"/>
  <c r="BA226" i="13"/>
  <c r="AZ226" i="13"/>
  <c r="AY226" i="13"/>
  <c r="AX226" i="13"/>
  <c r="AW226" i="13"/>
  <c r="BF225" i="13"/>
  <c r="BE225" i="13"/>
  <c r="BD225" i="13"/>
  <c r="BC225" i="13"/>
  <c r="BB225" i="13"/>
  <c r="BA225" i="13"/>
  <c r="AZ225" i="13"/>
  <c r="AY225" i="13"/>
  <c r="AX225" i="13"/>
  <c r="AW225" i="13"/>
  <c r="BF224" i="13"/>
  <c r="BE224" i="13"/>
  <c r="BD224" i="13"/>
  <c r="BC224" i="13"/>
  <c r="BB224" i="13"/>
  <c r="BA224" i="13"/>
  <c r="AZ224" i="13"/>
  <c r="AY224" i="13"/>
  <c r="AX224" i="13"/>
  <c r="AW224" i="13"/>
  <c r="BF223" i="13"/>
  <c r="BE223" i="13"/>
  <c r="BD223" i="13"/>
  <c r="BC223" i="13"/>
  <c r="BB223" i="13"/>
  <c r="BA223" i="13"/>
  <c r="AZ223" i="13"/>
  <c r="AY223" i="13"/>
  <c r="AX223" i="13"/>
  <c r="AW223" i="13"/>
  <c r="BF222" i="13"/>
  <c r="BE222" i="13"/>
  <c r="BD222" i="13"/>
  <c r="BC222" i="13"/>
  <c r="BB222" i="13"/>
  <c r="BA222" i="13"/>
  <c r="AZ222" i="13"/>
  <c r="AY222" i="13"/>
  <c r="AX222" i="13"/>
  <c r="AW222" i="13"/>
  <c r="BF221" i="13"/>
  <c r="BE221" i="13"/>
  <c r="BD221" i="13"/>
  <c r="BC221" i="13"/>
  <c r="BB221" i="13"/>
  <c r="BA221" i="13"/>
  <c r="AZ221" i="13"/>
  <c r="AY221" i="13"/>
  <c r="AX221" i="13"/>
  <c r="AW221" i="13"/>
  <c r="BF220" i="13"/>
  <c r="BE220" i="13"/>
  <c r="BD220" i="13"/>
  <c r="BC220" i="13"/>
  <c r="BB220" i="13"/>
  <c r="BA220" i="13"/>
  <c r="AZ220" i="13"/>
  <c r="AY220" i="13"/>
  <c r="AX220" i="13"/>
  <c r="AW220" i="13"/>
  <c r="BF219" i="13"/>
  <c r="BE219" i="13"/>
  <c r="BD219" i="13"/>
  <c r="BC219" i="13"/>
  <c r="BB219" i="13"/>
  <c r="BA219" i="13"/>
  <c r="AZ219" i="13"/>
  <c r="AY219" i="13"/>
  <c r="AX219" i="13"/>
  <c r="AW219" i="13"/>
  <c r="BF218" i="13"/>
  <c r="BE218" i="13"/>
  <c r="BD218" i="13"/>
  <c r="BC218" i="13"/>
  <c r="BB218" i="13"/>
  <c r="BA218" i="13"/>
  <c r="AZ218" i="13"/>
  <c r="AY218" i="13"/>
  <c r="AX218" i="13"/>
  <c r="AW218" i="13"/>
  <c r="BF217" i="13"/>
  <c r="BE217" i="13"/>
  <c r="BD217" i="13"/>
  <c r="BC217" i="13"/>
  <c r="BB217" i="13"/>
  <c r="BA217" i="13"/>
  <c r="AZ217" i="13"/>
  <c r="AY217" i="13"/>
  <c r="AX217" i="13"/>
  <c r="AW217" i="13"/>
  <c r="BF216" i="13"/>
  <c r="BE216" i="13"/>
  <c r="BD216" i="13"/>
  <c r="BC216" i="13"/>
  <c r="BB216" i="13"/>
  <c r="BA216" i="13"/>
  <c r="AZ216" i="13"/>
  <c r="AY216" i="13"/>
  <c r="AX216" i="13"/>
  <c r="AW216" i="13"/>
  <c r="BF215" i="13"/>
  <c r="BE215" i="13"/>
  <c r="BD215" i="13"/>
  <c r="BC215" i="13"/>
  <c r="BB215" i="13"/>
  <c r="BA215" i="13"/>
  <c r="AZ215" i="13"/>
  <c r="AY215" i="13"/>
  <c r="AX215" i="13"/>
  <c r="AW215" i="13"/>
  <c r="BF214" i="13"/>
  <c r="BE214" i="13"/>
  <c r="BD214" i="13"/>
  <c r="BC214" i="13"/>
  <c r="BB214" i="13"/>
  <c r="BA214" i="13"/>
  <c r="AZ214" i="13"/>
  <c r="AY214" i="13"/>
  <c r="AX214" i="13"/>
  <c r="AW214" i="13"/>
  <c r="BF213" i="13"/>
  <c r="BE213" i="13"/>
  <c r="BD213" i="13"/>
  <c r="BC213" i="13"/>
  <c r="BB213" i="13"/>
  <c r="BA213" i="13"/>
  <c r="AZ213" i="13"/>
  <c r="AY213" i="13"/>
  <c r="AX213" i="13"/>
  <c r="AW213" i="13"/>
  <c r="BF212" i="13"/>
  <c r="BE212" i="13"/>
  <c r="BD212" i="13"/>
  <c r="BC212" i="13"/>
  <c r="BB212" i="13"/>
  <c r="BA212" i="13"/>
  <c r="AZ212" i="13"/>
  <c r="AY212" i="13"/>
  <c r="AX212" i="13"/>
  <c r="AW212" i="13"/>
  <c r="BF211" i="13"/>
  <c r="BE211" i="13"/>
  <c r="BD211" i="13"/>
  <c r="BC211" i="13"/>
  <c r="BB211" i="13"/>
  <c r="BA211" i="13"/>
  <c r="AZ211" i="13"/>
  <c r="AY211" i="13"/>
  <c r="AX211" i="13"/>
  <c r="AW211" i="13"/>
  <c r="BF210" i="13"/>
  <c r="BE210" i="13"/>
  <c r="BD210" i="13"/>
  <c r="BC210" i="13"/>
  <c r="BB210" i="13"/>
  <c r="BA210" i="13"/>
  <c r="AZ210" i="13"/>
  <c r="AY210" i="13"/>
  <c r="AX210" i="13"/>
  <c r="AW210" i="13"/>
  <c r="BF209" i="13"/>
  <c r="BE209" i="13"/>
  <c r="BD209" i="13"/>
  <c r="BC209" i="13"/>
  <c r="BB209" i="13"/>
  <c r="BA209" i="13"/>
  <c r="AZ209" i="13"/>
  <c r="AY209" i="13"/>
  <c r="AX209" i="13"/>
  <c r="AW209" i="13"/>
  <c r="BF208" i="13"/>
  <c r="BE208" i="13"/>
  <c r="BD208" i="13"/>
  <c r="BC208" i="13"/>
  <c r="BB208" i="13"/>
  <c r="BA208" i="13"/>
  <c r="AZ208" i="13"/>
  <c r="AY208" i="13"/>
  <c r="AX208" i="13"/>
  <c r="AW208" i="13"/>
  <c r="BF207" i="13"/>
  <c r="BE207" i="13"/>
  <c r="BD207" i="13"/>
  <c r="BC207" i="13"/>
  <c r="BB207" i="13"/>
  <c r="BA207" i="13"/>
  <c r="AZ207" i="13"/>
  <c r="AY207" i="13"/>
  <c r="AX207" i="13"/>
  <c r="AW207" i="13"/>
  <c r="BF206" i="13"/>
  <c r="BE206" i="13"/>
  <c r="BD206" i="13"/>
  <c r="BC206" i="13"/>
  <c r="BB206" i="13"/>
  <c r="BA206" i="13"/>
  <c r="AZ206" i="13"/>
  <c r="AY206" i="13"/>
  <c r="AX206" i="13"/>
  <c r="AW206" i="13"/>
  <c r="BF205" i="13"/>
  <c r="BE205" i="13"/>
  <c r="BD205" i="13"/>
  <c r="BC205" i="13"/>
  <c r="BB205" i="13"/>
  <c r="BA205" i="13"/>
  <c r="AZ205" i="13"/>
  <c r="AY205" i="13"/>
  <c r="AX205" i="13"/>
  <c r="AW205" i="13"/>
  <c r="BF204" i="13"/>
  <c r="BE204" i="13"/>
  <c r="BD204" i="13"/>
  <c r="BC204" i="13"/>
  <c r="BB204" i="13"/>
  <c r="BA204" i="13"/>
  <c r="AZ204" i="13"/>
  <c r="AY204" i="13"/>
  <c r="AX204" i="13"/>
  <c r="AW204" i="13"/>
  <c r="BF203" i="13"/>
  <c r="BE203" i="13"/>
  <c r="BD203" i="13"/>
  <c r="BC203" i="13"/>
  <c r="BB203" i="13"/>
  <c r="BA203" i="13"/>
  <c r="AZ203" i="13"/>
  <c r="AY203" i="13"/>
  <c r="AX203" i="13"/>
  <c r="AW203" i="13"/>
  <c r="BF202" i="13"/>
  <c r="BE202" i="13"/>
  <c r="BD202" i="13"/>
  <c r="BC202" i="13"/>
  <c r="BB202" i="13"/>
  <c r="BA202" i="13"/>
  <c r="AZ202" i="13"/>
  <c r="AY202" i="13"/>
  <c r="AX202" i="13"/>
  <c r="AW202" i="13"/>
  <c r="BF201" i="13"/>
  <c r="BE201" i="13"/>
  <c r="BD201" i="13"/>
  <c r="BC201" i="13"/>
  <c r="BB201" i="13"/>
  <c r="BA201" i="13"/>
  <c r="AZ201" i="13"/>
  <c r="AY201" i="13"/>
  <c r="AX201" i="13"/>
  <c r="AW201" i="13"/>
  <c r="BF200" i="13"/>
  <c r="BE200" i="13"/>
  <c r="BD200" i="13"/>
  <c r="BC200" i="13"/>
  <c r="BB200" i="13"/>
  <c r="BA200" i="13"/>
  <c r="AZ200" i="13"/>
  <c r="AY200" i="13"/>
  <c r="AX200" i="13"/>
  <c r="AW200" i="13"/>
  <c r="BF199" i="13"/>
  <c r="BE199" i="13"/>
  <c r="BD199" i="13"/>
  <c r="BC199" i="13"/>
  <c r="BB199" i="13"/>
  <c r="BA199" i="13"/>
  <c r="AZ199" i="13"/>
  <c r="AY199" i="13"/>
  <c r="AX199" i="13"/>
  <c r="AW199" i="13"/>
  <c r="BF198" i="13"/>
  <c r="BE198" i="13"/>
  <c r="BD198" i="13"/>
  <c r="BC198" i="13"/>
  <c r="BB198" i="13"/>
  <c r="BA198" i="13"/>
  <c r="AZ198" i="13"/>
  <c r="AY198" i="13"/>
  <c r="AX198" i="13"/>
  <c r="AW198" i="13"/>
  <c r="BF197" i="13"/>
  <c r="BE197" i="13"/>
  <c r="BD197" i="13"/>
  <c r="BC197" i="13"/>
  <c r="BB197" i="13"/>
  <c r="BA197" i="13"/>
  <c r="AZ197" i="13"/>
  <c r="AY197" i="13"/>
  <c r="AX197" i="13"/>
  <c r="AW197" i="13"/>
  <c r="BF196" i="13"/>
  <c r="BE196" i="13"/>
  <c r="BD196" i="13"/>
  <c r="BC196" i="13"/>
  <c r="BB196" i="13"/>
  <c r="BA196" i="13"/>
  <c r="AZ196" i="13"/>
  <c r="AY196" i="13"/>
  <c r="AX196" i="13"/>
  <c r="AW196" i="13"/>
  <c r="BF195" i="13"/>
  <c r="BE195" i="13"/>
  <c r="BD195" i="13"/>
  <c r="BC195" i="13"/>
  <c r="BB195" i="13"/>
  <c r="BA195" i="13"/>
  <c r="AZ195" i="13"/>
  <c r="AY195" i="13"/>
  <c r="AX195" i="13"/>
  <c r="AW195" i="13"/>
  <c r="BF194" i="13"/>
  <c r="BE194" i="13"/>
  <c r="BD194" i="13"/>
  <c r="BC194" i="13"/>
  <c r="BB194" i="13"/>
  <c r="BA194" i="13"/>
  <c r="AZ194" i="13"/>
  <c r="AY194" i="13"/>
  <c r="AX194" i="13"/>
  <c r="AW194" i="13"/>
  <c r="BF193" i="13"/>
  <c r="BE193" i="13"/>
  <c r="BD193" i="13"/>
  <c r="BC193" i="13"/>
  <c r="BB193" i="13"/>
  <c r="BA193" i="13"/>
  <c r="AZ193" i="13"/>
  <c r="AY193" i="13"/>
  <c r="AX193" i="13"/>
  <c r="AW193" i="13"/>
  <c r="BF192" i="13"/>
  <c r="BE192" i="13"/>
  <c r="BD192" i="13"/>
  <c r="BC192" i="13"/>
  <c r="BB192" i="13"/>
  <c r="BA192" i="13"/>
  <c r="AZ192" i="13"/>
  <c r="AY192" i="13"/>
  <c r="AX192" i="13"/>
  <c r="AW192" i="13"/>
  <c r="BF191" i="13"/>
  <c r="BE191" i="13"/>
  <c r="BD191" i="13"/>
  <c r="BC191" i="13"/>
  <c r="BB191" i="13"/>
  <c r="BA191" i="13"/>
  <c r="AZ191" i="13"/>
  <c r="AY191" i="13"/>
  <c r="AX191" i="13"/>
  <c r="AW191" i="13"/>
  <c r="BF190" i="13"/>
  <c r="BE190" i="13"/>
  <c r="BD190" i="13"/>
  <c r="BC190" i="13"/>
  <c r="BB190" i="13"/>
  <c r="BA190" i="13"/>
  <c r="AZ190" i="13"/>
  <c r="AY190" i="13"/>
  <c r="AX190" i="13"/>
  <c r="AW190" i="13"/>
  <c r="BF189" i="13"/>
  <c r="BE189" i="13"/>
  <c r="BD189" i="13"/>
  <c r="BC189" i="13"/>
  <c r="BB189" i="13"/>
  <c r="BA189" i="13"/>
  <c r="AZ189" i="13"/>
  <c r="AY189" i="13"/>
  <c r="AX189" i="13"/>
  <c r="AW189" i="13"/>
  <c r="BF188" i="13"/>
  <c r="BE188" i="13"/>
  <c r="BD188" i="13"/>
  <c r="BC188" i="13"/>
  <c r="BB188" i="13"/>
  <c r="BA188" i="13"/>
  <c r="AZ188" i="13"/>
  <c r="AY188" i="13"/>
  <c r="AX188" i="13"/>
  <c r="AW188" i="13"/>
  <c r="BF187" i="13"/>
  <c r="BE187" i="13"/>
  <c r="BD187" i="13"/>
  <c r="BC187" i="13"/>
  <c r="BB187" i="13"/>
  <c r="BA187" i="13"/>
  <c r="AZ187" i="13"/>
  <c r="AY187" i="13"/>
  <c r="AX187" i="13"/>
  <c r="AW187" i="13"/>
  <c r="BF186" i="13"/>
  <c r="BE186" i="13"/>
  <c r="BD186" i="13"/>
  <c r="BC186" i="13"/>
  <c r="BB186" i="13"/>
  <c r="BA186" i="13"/>
  <c r="AZ186" i="13"/>
  <c r="AY186" i="13"/>
  <c r="AX186" i="13"/>
  <c r="AW186" i="13"/>
  <c r="BF185" i="13"/>
  <c r="BE185" i="13"/>
  <c r="BD185" i="13"/>
  <c r="BC185" i="13"/>
  <c r="BB185" i="13"/>
  <c r="BA185" i="13"/>
  <c r="AZ185" i="13"/>
  <c r="AY185" i="13"/>
  <c r="AX185" i="13"/>
  <c r="AW185" i="13"/>
  <c r="BF184" i="13"/>
  <c r="BE184" i="13"/>
  <c r="BD184" i="13"/>
  <c r="BC184" i="13"/>
  <c r="BB184" i="13"/>
  <c r="BA184" i="13"/>
  <c r="AZ184" i="13"/>
  <c r="AY184" i="13"/>
  <c r="AX184" i="13"/>
  <c r="AW184" i="13"/>
  <c r="BF183" i="13"/>
  <c r="BE183" i="13"/>
  <c r="BD183" i="13"/>
  <c r="BC183" i="13"/>
  <c r="BB183" i="13"/>
  <c r="BA183" i="13"/>
  <c r="AZ183" i="13"/>
  <c r="AY183" i="13"/>
  <c r="AX183" i="13"/>
  <c r="AW183" i="13"/>
  <c r="BF182" i="13"/>
  <c r="BE182" i="13"/>
  <c r="BD182" i="13"/>
  <c r="BC182" i="13"/>
  <c r="BB182" i="13"/>
  <c r="BA182" i="13"/>
  <c r="AZ182" i="13"/>
  <c r="AY182" i="13"/>
  <c r="AX182" i="13"/>
  <c r="AW182" i="13"/>
  <c r="BF181" i="13"/>
  <c r="BE181" i="13"/>
  <c r="BD181" i="13"/>
  <c r="BC181" i="13"/>
  <c r="BB181" i="13"/>
  <c r="BA181" i="13"/>
  <c r="AZ181" i="13"/>
  <c r="AY181" i="13"/>
  <c r="AX181" i="13"/>
  <c r="AW181" i="13"/>
  <c r="BF180" i="13"/>
  <c r="BE180" i="13"/>
  <c r="BD180" i="13"/>
  <c r="BC180" i="13"/>
  <c r="BB180" i="13"/>
  <c r="BA180" i="13"/>
  <c r="AZ180" i="13"/>
  <c r="AY180" i="13"/>
  <c r="AX180" i="13"/>
  <c r="AW180" i="13"/>
  <c r="BF179" i="13"/>
  <c r="BE179" i="13"/>
  <c r="BD179" i="13"/>
  <c r="BC179" i="13"/>
  <c r="BB179" i="13"/>
  <c r="BA179" i="13"/>
  <c r="AZ179" i="13"/>
  <c r="AY179" i="13"/>
  <c r="AX179" i="13"/>
  <c r="AW179" i="13"/>
  <c r="BF178" i="13"/>
  <c r="BE178" i="13"/>
  <c r="BD178" i="13"/>
  <c r="BC178" i="13"/>
  <c r="BB178" i="13"/>
  <c r="BA178" i="13"/>
  <c r="AZ178" i="13"/>
  <c r="AY178" i="13"/>
  <c r="AX178" i="13"/>
  <c r="AW178" i="13"/>
  <c r="BF177" i="13"/>
  <c r="BE177" i="13"/>
  <c r="BD177" i="13"/>
  <c r="BC177" i="13"/>
  <c r="BB177" i="13"/>
  <c r="BA177" i="13"/>
  <c r="AZ177" i="13"/>
  <c r="AY177" i="13"/>
  <c r="AX177" i="13"/>
  <c r="AW177" i="13"/>
  <c r="BF176" i="13"/>
  <c r="BE176" i="13"/>
  <c r="BD176" i="13"/>
  <c r="BC176" i="13"/>
  <c r="BB176" i="13"/>
  <c r="BA176" i="13"/>
  <c r="AZ176" i="13"/>
  <c r="AY176" i="13"/>
  <c r="AX176" i="13"/>
  <c r="AW176" i="13"/>
  <c r="BF175" i="13"/>
  <c r="BE175" i="13"/>
  <c r="BD175" i="13"/>
  <c r="BC175" i="13"/>
  <c r="BB175" i="13"/>
  <c r="BA175" i="13"/>
  <c r="AZ175" i="13"/>
  <c r="AY175" i="13"/>
  <c r="AX175" i="13"/>
  <c r="AW175" i="13"/>
  <c r="BF174" i="13"/>
  <c r="BE174" i="13"/>
  <c r="BD174" i="13"/>
  <c r="BC174" i="13"/>
  <c r="BB174" i="13"/>
  <c r="BA174" i="13"/>
  <c r="AZ174" i="13"/>
  <c r="AY174" i="13"/>
  <c r="AX174" i="13"/>
  <c r="AW174" i="13"/>
  <c r="BF173" i="13"/>
  <c r="BE173" i="13"/>
  <c r="BD173" i="13"/>
  <c r="BC173" i="13"/>
  <c r="BB173" i="13"/>
  <c r="BA173" i="13"/>
  <c r="AZ173" i="13"/>
  <c r="AY173" i="13"/>
  <c r="AX173" i="13"/>
  <c r="AW173" i="13"/>
  <c r="BF172" i="13"/>
  <c r="BE172" i="13"/>
  <c r="BD172" i="13"/>
  <c r="BC172" i="13"/>
  <c r="BB172" i="13"/>
  <c r="BA172" i="13"/>
  <c r="AZ172" i="13"/>
  <c r="AY172" i="13"/>
  <c r="AX172" i="13"/>
  <c r="AW172" i="13"/>
  <c r="BF171" i="13"/>
  <c r="BE171" i="13"/>
  <c r="BD171" i="13"/>
  <c r="BC171" i="13"/>
  <c r="BB171" i="13"/>
  <c r="BA171" i="13"/>
  <c r="AZ171" i="13"/>
  <c r="AY171" i="13"/>
  <c r="AX171" i="13"/>
  <c r="AW171" i="13"/>
  <c r="BF170" i="13"/>
  <c r="BE170" i="13"/>
  <c r="BD170" i="13"/>
  <c r="BC170" i="13"/>
  <c r="BB170" i="13"/>
  <c r="BA170" i="13"/>
  <c r="AZ170" i="13"/>
  <c r="AY170" i="13"/>
  <c r="AX170" i="13"/>
  <c r="AW170" i="13"/>
  <c r="BF169" i="13"/>
  <c r="BE169" i="13"/>
  <c r="BD169" i="13"/>
  <c r="BC169" i="13"/>
  <c r="BB169" i="13"/>
  <c r="BA169" i="13"/>
  <c r="AZ169" i="13"/>
  <c r="AY169" i="13"/>
  <c r="AX169" i="13"/>
  <c r="AW169" i="13"/>
  <c r="BF168" i="13"/>
  <c r="BE168" i="13"/>
  <c r="BD168" i="13"/>
  <c r="BC168" i="13"/>
  <c r="BB168" i="13"/>
  <c r="BA168" i="13"/>
  <c r="AZ168" i="13"/>
  <c r="AY168" i="13"/>
  <c r="AX168" i="13"/>
  <c r="AW168" i="13"/>
  <c r="BF167" i="13"/>
  <c r="BE167" i="13"/>
  <c r="BD167" i="13"/>
  <c r="BC167" i="13"/>
  <c r="BB167" i="13"/>
  <c r="BA167" i="13"/>
  <c r="AZ167" i="13"/>
  <c r="AY167" i="13"/>
  <c r="AX167" i="13"/>
  <c r="AW167" i="13"/>
  <c r="BF166" i="13"/>
  <c r="BE166" i="13"/>
  <c r="BD166" i="13"/>
  <c r="BC166" i="13"/>
  <c r="BB166" i="13"/>
  <c r="BA166" i="13"/>
  <c r="AZ166" i="13"/>
  <c r="AY166" i="13"/>
  <c r="AX166" i="13"/>
  <c r="AW166" i="13"/>
  <c r="BF165" i="13"/>
  <c r="BE165" i="13"/>
  <c r="BD165" i="13"/>
  <c r="BC165" i="13"/>
  <c r="BB165" i="13"/>
  <c r="BA165" i="13"/>
  <c r="AZ165" i="13"/>
  <c r="AY165" i="13"/>
  <c r="AX165" i="13"/>
  <c r="AW165" i="13"/>
  <c r="BF164" i="13"/>
  <c r="BE164" i="13"/>
  <c r="BD164" i="13"/>
  <c r="BC164" i="13"/>
  <c r="BB164" i="13"/>
  <c r="BA164" i="13"/>
  <c r="AZ164" i="13"/>
  <c r="AY164" i="13"/>
  <c r="AX164" i="13"/>
  <c r="AW164" i="13"/>
  <c r="BF163" i="13"/>
  <c r="BE163" i="13"/>
  <c r="BD163" i="13"/>
  <c r="BC163" i="13"/>
  <c r="BB163" i="13"/>
  <c r="BA163" i="13"/>
  <c r="AZ163" i="13"/>
  <c r="AY163" i="13"/>
  <c r="AX163" i="13"/>
  <c r="AW163" i="13"/>
  <c r="BF162" i="13"/>
  <c r="BE162" i="13"/>
  <c r="BD162" i="13"/>
  <c r="BC162" i="13"/>
  <c r="BB162" i="13"/>
  <c r="BA162" i="13"/>
  <c r="AZ162" i="13"/>
  <c r="AY162" i="13"/>
  <c r="AX162" i="13"/>
  <c r="AW162" i="13"/>
  <c r="BF161" i="13"/>
  <c r="BE161" i="13"/>
  <c r="BD161" i="13"/>
  <c r="BC161" i="13"/>
  <c r="BB161" i="13"/>
  <c r="BA161" i="13"/>
  <c r="AZ161" i="13"/>
  <c r="AY161" i="13"/>
  <c r="AX161" i="13"/>
  <c r="AW161" i="13"/>
  <c r="BF160" i="13"/>
  <c r="BE160" i="13"/>
  <c r="BD160" i="13"/>
  <c r="BC160" i="13"/>
  <c r="BB160" i="13"/>
  <c r="BA160" i="13"/>
  <c r="AZ160" i="13"/>
  <c r="AY160" i="13"/>
  <c r="AX160" i="13"/>
  <c r="AW160" i="13"/>
  <c r="BF159" i="13"/>
  <c r="BE159" i="13"/>
  <c r="BD159" i="13"/>
  <c r="BC159" i="13"/>
  <c r="BB159" i="13"/>
  <c r="BA159" i="13"/>
  <c r="AZ159" i="13"/>
  <c r="AY159" i="13"/>
  <c r="AX159" i="13"/>
  <c r="AW159" i="13"/>
  <c r="BF158" i="13"/>
  <c r="BE158" i="13"/>
  <c r="BD158" i="13"/>
  <c r="BC158" i="13"/>
  <c r="BB158" i="13"/>
  <c r="BA158" i="13"/>
  <c r="AZ158" i="13"/>
  <c r="AY158" i="13"/>
  <c r="AX158" i="13"/>
  <c r="AW158" i="13"/>
  <c r="BF157" i="13"/>
  <c r="BE157" i="13"/>
  <c r="BD157" i="13"/>
  <c r="BC157" i="13"/>
  <c r="BB157" i="13"/>
  <c r="BA157" i="13"/>
  <c r="AZ157" i="13"/>
  <c r="AY157" i="13"/>
  <c r="AX157" i="13"/>
  <c r="AW157" i="13"/>
  <c r="BF156" i="13"/>
  <c r="BE156" i="13"/>
  <c r="BD156" i="13"/>
  <c r="BC156" i="13"/>
  <c r="BB156" i="13"/>
  <c r="BA156" i="13"/>
  <c r="AZ156" i="13"/>
  <c r="AY156" i="13"/>
  <c r="AX156" i="13"/>
  <c r="AW156" i="13"/>
  <c r="BF155" i="13"/>
  <c r="BE155" i="13"/>
  <c r="BD155" i="13"/>
  <c r="BC155" i="13"/>
  <c r="BB155" i="13"/>
  <c r="BA155" i="13"/>
  <c r="AZ155" i="13"/>
  <c r="AY155" i="13"/>
  <c r="AX155" i="13"/>
  <c r="AW155" i="13"/>
  <c r="BF154" i="13"/>
  <c r="BE154" i="13"/>
  <c r="BD154" i="13"/>
  <c r="BC154" i="13"/>
  <c r="BB154" i="13"/>
  <c r="BA154" i="13"/>
  <c r="AZ154" i="13"/>
  <c r="AY154" i="13"/>
  <c r="AX154" i="13"/>
  <c r="AW154" i="13"/>
  <c r="BF153" i="13"/>
  <c r="BE153" i="13"/>
  <c r="BD153" i="13"/>
  <c r="BC153" i="13"/>
  <c r="BB153" i="13"/>
  <c r="BA153" i="13"/>
  <c r="AZ153" i="13"/>
  <c r="AY153" i="13"/>
  <c r="AX153" i="13"/>
  <c r="AW153" i="13"/>
  <c r="BF152" i="13"/>
  <c r="BE152" i="13"/>
  <c r="BD152" i="13"/>
  <c r="BC152" i="13"/>
  <c r="BB152" i="13"/>
  <c r="BA152" i="13"/>
  <c r="AZ152" i="13"/>
  <c r="AY152" i="13"/>
  <c r="AX152" i="13"/>
  <c r="AW152" i="13"/>
  <c r="BF151" i="13"/>
  <c r="BE151" i="13"/>
  <c r="BD151" i="13"/>
  <c r="BC151" i="13"/>
  <c r="BB151" i="13"/>
  <c r="BA151" i="13"/>
  <c r="AZ151" i="13"/>
  <c r="AY151" i="13"/>
  <c r="AX151" i="13"/>
  <c r="AW151" i="13"/>
  <c r="BF150" i="13"/>
  <c r="BE150" i="13"/>
  <c r="BD150" i="13"/>
  <c r="BC150" i="13"/>
  <c r="BB150" i="13"/>
  <c r="BA150" i="13"/>
  <c r="AZ150" i="13"/>
  <c r="AY150" i="13"/>
  <c r="AX150" i="13"/>
  <c r="AW150" i="13"/>
  <c r="BF149" i="13"/>
  <c r="BE149" i="13"/>
  <c r="BD149" i="13"/>
  <c r="BC149" i="13"/>
  <c r="BB149" i="13"/>
  <c r="BA149" i="13"/>
  <c r="AZ149" i="13"/>
  <c r="AY149" i="13"/>
  <c r="AX149" i="13"/>
  <c r="AW149" i="13"/>
  <c r="BF148" i="13"/>
  <c r="BE148" i="13"/>
  <c r="BD148" i="13"/>
  <c r="BC148" i="13"/>
  <c r="BB148" i="13"/>
  <c r="BA148" i="13"/>
  <c r="AZ148" i="13"/>
  <c r="AY148" i="13"/>
  <c r="AX148" i="13"/>
  <c r="AW148" i="13"/>
  <c r="BF147" i="13"/>
  <c r="BE147" i="13"/>
  <c r="BD147" i="13"/>
  <c r="BC147" i="13"/>
  <c r="BB147" i="13"/>
  <c r="BA147" i="13"/>
  <c r="AZ147" i="13"/>
  <c r="AY147" i="13"/>
  <c r="AX147" i="13"/>
  <c r="AW147" i="13"/>
  <c r="BF146" i="13"/>
  <c r="BE146" i="13"/>
  <c r="BD146" i="13"/>
  <c r="BC146" i="13"/>
  <c r="BB146" i="13"/>
  <c r="BA146" i="13"/>
  <c r="AZ146" i="13"/>
  <c r="AY146" i="13"/>
  <c r="AX146" i="13"/>
  <c r="AW146" i="13"/>
  <c r="BF145" i="13"/>
  <c r="BE145" i="13"/>
  <c r="BD145" i="13"/>
  <c r="BC145" i="13"/>
  <c r="BB145" i="13"/>
  <c r="BA145" i="13"/>
  <c r="AZ145" i="13"/>
  <c r="AY145" i="13"/>
  <c r="AX145" i="13"/>
  <c r="AW145" i="13"/>
  <c r="BF144" i="13"/>
  <c r="BE144" i="13"/>
  <c r="BD144" i="13"/>
  <c r="BC144" i="13"/>
  <c r="BB144" i="13"/>
  <c r="BA144" i="13"/>
  <c r="AZ144" i="13"/>
  <c r="AY144" i="13"/>
  <c r="AX144" i="13"/>
  <c r="AW144" i="13"/>
  <c r="BF143" i="13"/>
  <c r="BE143" i="13"/>
  <c r="BD143" i="13"/>
  <c r="BC143" i="13"/>
  <c r="BB143" i="13"/>
  <c r="BA143" i="13"/>
  <c r="AZ143" i="13"/>
  <c r="AY143" i="13"/>
  <c r="AX143" i="13"/>
  <c r="AW143" i="13"/>
  <c r="BF142" i="13"/>
  <c r="BE142" i="13"/>
  <c r="BD142" i="13"/>
  <c r="BC142" i="13"/>
  <c r="BB142" i="13"/>
  <c r="BA142" i="13"/>
  <c r="AZ142" i="13"/>
  <c r="AY142" i="13"/>
  <c r="AX142" i="13"/>
  <c r="AW142" i="13"/>
  <c r="BF141" i="13"/>
  <c r="BE141" i="13"/>
  <c r="BD141" i="13"/>
  <c r="BC141" i="13"/>
  <c r="BB141" i="13"/>
  <c r="BA141" i="13"/>
  <c r="AZ141" i="13"/>
  <c r="AY141" i="13"/>
  <c r="AX141" i="13"/>
  <c r="AW141" i="13"/>
  <c r="BF140" i="13"/>
  <c r="BE140" i="13"/>
  <c r="BD140" i="13"/>
  <c r="BC140" i="13"/>
  <c r="BB140" i="13"/>
  <c r="BA140" i="13"/>
  <c r="AZ140" i="13"/>
  <c r="AY140" i="13"/>
  <c r="AX140" i="13"/>
  <c r="AW140" i="13"/>
  <c r="BF139" i="13"/>
  <c r="BE139" i="13"/>
  <c r="BD139" i="13"/>
  <c r="BC139" i="13"/>
  <c r="BB139" i="13"/>
  <c r="BA139" i="13"/>
  <c r="AZ139" i="13"/>
  <c r="AY139" i="13"/>
  <c r="AX139" i="13"/>
  <c r="AW139" i="13"/>
  <c r="BF138" i="13"/>
  <c r="BE138" i="13"/>
  <c r="BD138" i="13"/>
  <c r="BC138" i="13"/>
  <c r="BB138" i="13"/>
  <c r="BA138" i="13"/>
  <c r="AZ138" i="13"/>
  <c r="AY138" i="13"/>
  <c r="AX138" i="13"/>
  <c r="AW138" i="13"/>
  <c r="BF137" i="13"/>
  <c r="BE137" i="13"/>
  <c r="BD137" i="13"/>
  <c r="BC137" i="13"/>
  <c r="BB137" i="13"/>
  <c r="BA137" i="13"/>
  <c r="AZ137" i="13"/>
  <c r="AY137" i="13"/>
  <c r="AX137" i="13"/>
  <c r="AW137" i="13"/>
  <c r="BF136" i="13"/>
  <c r="BE136" i="13"/>
  <c r="BD136" i="13"/>
  <c r="BC136" i="13"/>
  <c r="BB136" i="13"/>
  <c r="BA136" i="13"/>
  <c r="AZ136" i="13"/>
  <c r="AY136" i="13"/>
  <c r="AX136" i="13"/>
  <c r="AW136" i="13"/>
  <c r="BF135" i="13"/>
  <c r="BE135" i="13"/>
  <c r="BD135" i="13"/>
  <c r="BC135" i="13"/>
  <c r="BB135" i="13"/>
  <c r="BA135" i="13"/>
  <c r="AZ135" i="13"/>
  <c r="AY135" i="13"/>
  <c r="AX135" i="13"/>
  <c r="AW135" i="13"/>
  <c r="BF134" i="13"/>
  <c r="BE134" i="13"/>
  <c r="BD134" i="13"/>
  <c r="BC134" i="13"/>
  <c r="BB134" i="13"/>
  <c r="BA134" i="13"/>
  <c r="AZ134" i="13"/>
  <c r="AY134" i="13"/>
  <c r="AX134" i="13"/>
  <c r="AW134" i="13"/>
  <c r="BF133" i="13"/>
  <c r="BE133" i="13"/>
  <c r="BD133" i="13"/>
  <c r="BC133" i="13"/>
  <c r="BB133" i="13"/>
  <c r="BA133" i="13"/>
  <c r="AZ133" i="13"/>
  <c r="AY133" i="13"/>
  <c r="AX133" i="13"/>
  <c r="AW133" i="13"/>
  <c r="BF132" i="13"/>
  <c r="BE132" i="13"/>
  <c r="BD132" i="13"/>
  <c r="BC132" i="13"/>
  <c r="BB132" i="13"/>
  <c r="BA132" i="13"/>
  <c r="AZ132" i="13"/>
  <c r="AY132" i="13"/>
  <c r="AX132" i="13"/>
  <c r="AW132" i="13"/>
  <c r="BF131" i="13"/>
  <c r="BE131" i="13"/>
  <c r="BD131" i="13"/>
  <c r="BC131" i="13"/>
  <c r="BB131" i="13"/>
  <c r="BA131" i="13"/>
  <c r="AZ131" i="13"/>
  <c r="AY131" i="13"/>
  <c r="AX131" i="13"/>
  <c r="AW131" i="13"/>
  <c r="BF130" i="13"/>
  <c r="BE130" i="13"/>
  <c r="BD130" i="13"/>
  <c r="BC130" i="13"/>
  <c r="BB130" i="13"/>
  <c r="BA130" i="13"/>
  <c r="AZ130" i="13"/>
  <c r="AY130" i="13"/>
  <c r="AX130" i="13"/>
  <c r="AW130" i="13"/>
  <c r="BF129" i="13"/>
  <c r="BE129" i="13"/>
  <c r="BD129" i="13"/>
  <c r="BC129" i="13"/>
  <c r="BB129" i="13"/>
  <c r="BA129" i="13"/>
  <c r="AZ129" i="13"/>
  <c r="AY129" i="13"/>
  <c r="AX129" i="13"/>
  <c r="AW129" i="13"/>
  <c r="BF128" i="13"/>
  <c r="BE128" i="13"/>
  <c r="BD128" i="13"/>
  <c r="BC128" i="13"/>
  <c r="BB128" i="13"/>
  <c r="BA128" i="13"/>
  <c r="AZ128" i="13"/>
  <c r="AY128" i="13"/>
  <c r="AX128" i="13"/>
  <c r="AW128" i="13"/>
  <c r="BF127" i="13"/>
  <c r="BE127" i="13"/>
  <c r="BD127" i="13"/>
  <c r="BC127" i="13"/>
  <c r="BB127" i="13"/>
  <c r="BA127" i="13"/>
  <c r="AZ127" i="13"/>
  <c r="AY127" i="13"/>
  <c r="AX127" i="13"/>
  <c r="AW127" i="13"/>
  <c r="BF126" i="13"/>
  <c r="BE126" i="13"/>
  <c r="BD126" i="13"/>
  <c r="BC126" i="13"/>
  <c r="BB126" i="13"/>
  <c r="BA126" i="13"/>
  <c r="AZ126" i="13"/>
  <c r="AY126" i="13"/>
  <c r="AX126" i="13"/>
  <c r="AW126" i="13"/>
  <c r="BF125" i="13"/>
  <c r="BE125" i="13"/>
  <c r="BD125" i="13"/>
  <c r="BC125" i="13"/>
  <c r="BB125" i="13"/>
  <c r="BA125" i="13"/>
  <c r="AZ125" i="13"/>
  <c r="AY125" i="13"/>
  <c r="AX125" i="13"/>
  <c r="AW125" i="13"/>
  <c r="BF124" i="13"/>
  <c r="BE124" i="13"/>
  <c r="BD124" i="13"/>
  <c r="BC124" i="13"/>
  <c r="BB124" i="13"/>
  <c r="BA124" i="13"/>
  <c r="AZ124" i="13"/>
  <c r="AY124" i="13"/>
  <c r="AX124" i="13"/>
  <c r="AW124" i="13"/>
  <c r="BF123" i="13"/>
  <c r="BE123" i="13"/>
  <c r="BD123" i="13"/>
  <c r="BC123" i="13"/>
  <c r="BB123" i="13"/>
  <c r="BA123" i="13"/>
  <c r="AZ123" i="13"/>
  <c r="AY123" i="13"/>
  <c r="AX123" i="13"/>
  <c r="AW123" i="13"/>
  <c r="BF122" i="13"/>
  <c r="BE122" i="13"/>
  <c r="BD122" i="13"/>
  <c r="BC122" i="13"/>
  <c r="BB122" i="13"/>
  <c r="BA122" i="13"/>
  <c r="AZ122" i="13"/>
  <c r="AY122" i="13"/>
  <c r="AX122" i="13"/>
  <c r="AW122" i="13"/>
  <c r="BF121" i="13"/>
  <c r="BE121" i="13"/>
  <c r="BD121" i="13"/>
  <c r="BC121" i="13"/>
  <c r="BB121" i="13"/>
  <c r="BA121" i="13"/>
  <c r="AZ121" i="13"/>
  <c r="AY121" i="13"/>
  <c r="AX121" i="13"/>
  <c r="AW121" i="13"/>
  <c r="BF120" i="13"/>
  <c r="BE120" i="13"/>
  <c r="BD120" i="13"/>
  <c r="BC120" i="13"/>
  <c r="BB120" i="13"/>
  <c r="BA120" i="13"/>
  <c r="AZ120" i="13"/>
  <c r="AY120" i="13"/>
  <c r="AX120" i="13"/>
  <c r="AW120" i="13"/>
  <c r="BF119" i="13"/>
  <c r="BE119" i="13"/>
  <c r="BD119" i="13"/>
  <c r="BC119" i="13"/>
  <c r="BB119" i="13"/>
  <c r="BA119" i="13"/>
  <c r="AZ119" i="13"/>
  <c r="AY119" i="13"/>
  <c r="AX119" i="13"/>
  <c r="AW119" i="13"/>
  <c r="BF118" i="13"/>
  <c r="BE118" i="13"/>
  <c r="BD118" i="13"/>
  <c r="BC118" i="13"/>
  <c r="BB118" i="13"/>
  <c r="BA118" i="13"/>
  <c r="AZ118" i="13"/>
  <c r="AY118" i="13"/>
  <c r="AX118" i="13"/>
  <c r="AW118" i="13"/>
  <c r="BF117" i="13"/>
  <c r="BE117" i="13"/>
  <c r="BD117" i="13"/>
  <c r="BC117" i="13"/>
  <c r="BB117" i="13"/>
  <c r="BA117" i="13"/>
  <c r="AZ117" i="13"/>
  <c r="AY117" i="13"/>
  <c r="AX117" i="13"/>
  <c r="AW117" i="13"/>
  <c r="BF116" i="13"/>
  <c r="BE116" i="13"/>
  <c r="BD116" i="13"/>
  <c r="BC116" i="13"/>
  <c r="BB116" i="13"/>
  <c r="BA116" i="13"/>
  <c r="AZ116" i="13"/>
  <c r="AY116" i="13"/>
  <c r="AX116" i="13"/>
  <c r="AW116" i="13"/>
  <c r="BF115" i="13"/>
  <c r="BE115" i="13"/>
  <c r="BD115" i="13"/>
  <c r="BC115" i="13"/>
  <c r="BB115" i="13"/>
  <c r="BA115" i="13"/>
  <c r="AZ115" i="13"/>
  <c r="AY115" i="13"/>
  <c r="AX115" i="13"/>
  <c r="AW115" i="13"/>
  <c r="BF114" i="13"/>
  <c r="BE114" i="13"/>
  <c r="BD114" i="13"/>
  <c r="BC114" i="13"/>
  <c r="BB114" i="13"/>
  <c r="BA114" i="13"/>
  <c r="AZ114" i="13"/>
  <c r="AY114" i="13"/>
  <c r="AX114" i="13"/>
  <c r="AW114" i="13"/>
  <c r="BF113" i="13"/>
  <c r="BE113" i="13"/>
  <c r="BD113" i="13"/>
  <c r="BC113" i="13"/>
  <c r="BB113" i="13"/>
  <c r="BA113" i="13"/>
  <c r="AZ113" i="13"/>
  <c r="AY113" i="13"/>
  <c r="AX113" i="13"/>
  <c r="AW113" i="13"/>
  <c r="BF112" i="13"/>
  <c r="BE112" i="13"/>
  <c r="BD112" i="13"/>
  <c r="BC112" i="13"/>
  <c r="BB112" i="13"/>
  <c r="BA112" i="13"/>
  <c r="AZ112" i="13"/>
  <c r="AY112" i="13"/>
  <c r="AX112" i="13"/>
  <c r="AW112" i="13"/>
  <c r="BF111" i="13"/>
  <c r="BE111" i="13"/>
  <c r="BD111" i="13"/>
  <c r="BC111" i="13"/>
  <c r="BB111" i="13"/>
  <c r="BA111" i="13"/>
  <c r="AZ111" i="13"/>
  <c r="AY111" i="13"/>
  <c r="AX111" i="13"/>
  <c r="AW111" i="13"/>
  <c r="BF110" i="13"/>
  <c r="BE110" i="13"/>
  <c r="BD110" i="13"/>
  <c r="BC110" i="13"/>
  <c r="BB110" i="13"/>
  <c r="BA110" i="13"/>
  <c r="AZ110" i="13"/>
  <c r="AY110" i="13"/>
  <c r="AX110" i="13"/>
  <c r="AW110" i="13"/>
  <c r="BF109" i="13"/>
  <c r="BE109" i="13"/>
  <c r="BD109" i="13"/>
  <c r="BC109" i="13"/>
  <c r="BB109" i="13"/>
  <c r="BA109" i="13"/>
  <c r="AZ109" i="13"/>
  <c r="AY109" i="13"/>
  <c r="AX109" i="13"/>
  <c r="AW109" i="13"/>
  <c r="BF108" i="13"/>
  <c r="BE108" i="13"/>
  <c r="BD108" i="13"/>
  <c r="BC108" i="13"/>
  <c r="BB108" i="13"/>
  <c r="BA108" i="13"/>
  <c r="AZ108" i="13"/>
  <c r="AY108" i="13"/>
  <c r="AX108" i="13"/>
  <c r="AW108" i="13"/>
  <c r="BF107" i="13"/>
  <c r="BE107" i="13"/>
  <c r="BD107" i="13"/>
  <c r="BC107" i="13"/>
  <c r="BB107" i="13"/>
  <c r="BA107" i="13"/>
  <c r="AZ107" i="13"/>
  <c r="AY107" i="13"/>
  <c r="AX107" i="13"/>
  <c r="AW107" i="13"/>
  <c r="BF106" i="13"/>
  <c r="BE106" i="13"/>
  <c r="BD106" i="13"/>
  <c r="BC106" i="13"/>
  <c r="BB106" i="13"/>
  <c r="BA106" i="13"/>
  <c r="AZ106" i="13"/>
  <c r="AY106" i="13"/>
  <c r="AX106" i="13"/>
  <c r="AW106" i="13"/>
  <c r="BF105" i="13"/>
  <c r="BE105" i="13"/>
  <c r="BD105" i="13"/>
  <c r="BC105" i="13"/>
  <c r="BB105" i="13"/>
  <c r="BA105" i="13"/>
  <c r="AZ105" i="13"/>
  <c r="AY105" i="13"/>
  <c r="AX105" i="13"/>
  <c r="AW105" i="13"/>
  <c r="BF104" i="13"/>
  <c r="BE104" i="13"/>
  <c r="BD104" i="13"/>
  <c r="BC104" i="13"/>
  <c r="BB104" i="13"/>
  <c r="BA104" i="13"/>
  <c r="AZ104" i="13"/>
  <c r="AY104" i="13"/>
  <c r="AX104" i="13"/>
  <c r="AW104" i="13"/>
  <c r="BF103" i="13"/>
  <c r="BE103" i="13"/>
  <c r="BD103" i="13"/>
  <c r="BC103" i="13"/>
  <c r="BB103" i="13"/>
  <c r="BA103" i="13"/>
  <c r="AZ103" i="13"/>
  <c r="AY103" i="13"/>
  <c r="AX103" i="13"/>
  <c r="AW103" i="13"/>
  <c r="BF102" i="13"/>
  <c r="BE102" i="13"/>
  <c r="BD102" i="13"/>
  <c r="BC102" i="13"/>
  <c r="BB102" i="13"/>
  <c r="BA102" i="13"/>
  <c r="AZ102" i="13"/>
  <c r="AY102" i="13"/>
  <c r="AX102" i="13"/>
  <c r="AW102" i="13"/>
  <c r="BF101" i="13"/>
  <c r="BE101" i="13"/>
  <c r="BD101" i="13"/>
  <c r="BC101" i="13"/>
  <c r="BB101" i="13"/>
  <c r="BA101" i="13"/>
  <c r="AZ101" i="13"/>
  <c r="AY101" i="13"/>
  <c r="AX101" i="13"/>
  <c r="AW101" i="13"/>
  <c r="BF100" i="13"/>
  <c r="BE100" i="13"/>
  <c r="BD100" i="13"/>
  <c r="BC100" i="13"/>
  <c r="BB100" i="13"/>
  <c r="BA100" i="13"/>
  <c r="AZ100" i="13"/>
  <c r="AY100" i="13"/>
  <c r="AX100" i="13"/>
  <c r="AW100" i="13"/>
  <c r="BF99" i="13"/>
  <c r="BE99" i="13"/>
  <c r="BD99" i="13"/>
  <c r="BC99" i="13"/>
  <c r="BB99" i="13"/>
  <c r="BA99" i="13"/>
  <c r="AZ99" i="13"/>
  <c r="AY99" i="13"/>
  <c r="AX99" i="13"/>
  <c r="AW99" i="13"/>
  <c r="BF98" i="13"/>
  <c r="BE98" i="13"/>
  <c r="BD98" i="13"/>
  <c r="BC98" i="13"/>
  <c r="BB98" i="13"/>
  <c r="BA98" i="13"/>
  <c r="AZ98" i="13"/>
  <c r="AY98" i="13"/>
  <c r="AX98" i="13"/>
  <c r="AW98" i="13"/>
  <c r="BF97" i="13"/>
  <c r="BE97" i="13"/>
  <c r="BD97" i="13"/>
  <c r="BC97" i="13"/>
  <c r="BB97" i="13"/>
  <c r="BA97" i="13"/>
  <c r="AZ97" i="13"/>
  <c r="AY97" i="13"/>
  <c r="AX97" i="13"/>
  <c r="AW97" i="13"/>
  <c r="BF96" i="13"/>
  <c r="BE96" i="13"/>
  <c r="BD96" i="13"/>
  <c r="BC96" i="13"/>
  <c r="BB96" i="13"/>
  <c r="BA96" i="13"/>
  <c r="AZ96" i="13"/>
  <c r="AY96" i="13"/>
  <c r="AX96" i="13"/>
  <c r="AW96" i="13"/>
  <c r="BF95" i="13"/>
  <c r="BE95" i="13"/>
  <c r="BD95" i="13"/>
  <c r="BC95" i="13"/>
  <c r="BB95" i="13"/>
  <c r="BA95" i="13"/>
  <c r="AZ95" i="13"/>
  <c r="AY95" i="13"/>
  <c r="AX95" i="13"/>
  <c r="AW95" i="13"/>
  <c r="BF94" i="13"/>
  <c r="BE94" i="13"/>
  <c r="BD94" i="13"/>
  <c r="BC94" i="13"/>
  <c r="BB94" i="13"/>
  <c r="BA94" i="13"/>
  <c r="AZ94" i="13"/>
  <c r="AY94" i="13"/>
  <c r="AX94" i="13"/>
  <c r="AW94" i="13"/>
  <c r="BF93" i="13"/>
  <c r="BE93" i="13"/>
  <c r="BD93" i="13"/>
  <c r="BC93" i="13"/>
  <c r="BB93" i="13"/>
  <c r="BA93" i="13"/>
  <c r="AZ93" i="13"/>
  <c r="AY93" i="13"/>
  <c r="AX93" i="13"/>
  <c r="AW93" i="13"/>
  <c r="BF92" i="13"/>
  <c r="BE92" i="13"/>
  <c r="BD92" i="13"/>
  <c r="BC92" i="13"/>
  <c r="BB92" i="13"/>
  <c r="BA92" i="13"/>
  <c r="AZ92" i="13"/>
  <c r="AY92" i="13"/>
  <c r="AX92" i="13"/>
  <c r="AW92" i="13"/>
  <c r="BF91" i="13"/>
  <c r="BE91" i="13"/>
  <c r="BD91" i="13"/>
  <c r="BC91" i="13"/>
  <c r="BB91" i="13"/>
  <c r="BA91" i="13"/>
  <c r="AZ91" i="13"/>
  <c r="AY91" i="13"/>
  <c r="AX91" i="13"/>
  <c r="AW91" i="13"/>
  <c r="BF90" i="13"/>
  <c r="BE90" i="13"/>
  <c r="BD90" i="13"/>
  <c r="BC90" i="13"/>
  <c r="BB90" i="13"/>
  <c r="BA90" i="13"/>
  <c r="AZ90" i="13"/>
  <c r="AY90" i="13"/>
  <c r="AX90" i="13"/>
  <c r="AW90" i="13"/>
  <c r="BF89" i="13"/>
  <c r="BE89" i="13"/>
  <c r="BD89" i="13"/>
  <c r="BC89" i="13"/>
  <c r="BB89" i="13"/>
  <c r="BA89" i="13"/>
  <c r="AZ89" i="13"/>
  <c r="AY89" i="13"/>
  <c r="AX89" i="13"/>
  <c r="AW89" i="13"/>
  <c r="BF88" i="13"/>
  <c r="BE88" i="13"/>
  <c r="BD88" i="13"/>
  <c r="BC88" i="13"/>
  <c r="BB88" i="13"/>
  <c r="BA88" i="13"/>
  <c r="AZ88" i="13"/>
  <c r="AY88" i="13"/>
  <c r="AX88" i="13"/>
  <c r="AW88" i="13"/>
  <c r="BF87" i="13"/>
  <c r="BE87" i="13"/>
  <c r="BD87" i="13"/>
  <c r="BC87" i="13"/>
  <c r="BB87" i="13"/>
  <c r="BA87" i="13"/>
  <c r="AZ87" i="13"/>
  <c r="AY87" i="13"/>
  <c r="AX87" i="13"/>
  <c r="AW87" i="13"/>
  <c r="BF86" i="13"/>
  <c r="BE86" i="13"/>
  <c r="BD86" i="13"/>
  <c r="BC86" i="13"/>
  <c r="BB86" i="13"/>
  <c r="BA86" i="13"/>
  <c r="AZ86" i="13"/>
  <c r="AY86" i="13"/>
  <c r="AX86" i="13"/>
  <c r="AW86" i="13"/>
  <c r="BF85" i="13"/>
  <c r="BE85" i="13"/>
  <c r="BD85" i="13"/>
  <c r="BC85" i="13"/>
  <c r="BB85" i="13"/>
  <c r="BA85" i="13"/>
  <c r="AZ85" i="13"/>
  <c r="AY85" i="13"/>
  <c r="AX85" i="13"/>
  <c r="AW85" i="13"/>
  <c r="BF84" i="13"/>
  <c r="BE84" i="13"/>
  <c r="BD84" i="13"/>
  <c r="BC84" i="13"/>
  <c r="BB84" i="13"/>
  <c r="BA84" i="13"/>
  <c r="AZ84" i="13"/>
  <c r="AY84" i="13"/>
  <c r="AX84" i="13"/>
  <c r="AW84" i="13"/>
  <c r="BF83" i="13"/>
  <c r="BE83" i="13"/>
  <c r="BD83" i="13"/>
  <c r="BC83" i="13"/>
  <c r="BB83" i="13"/>
  <c r="BA83" i="13"/>
  <c r="AZ83" i="13"/>
  <c r="AY83" i="13"/>
  <c r="AX83" i="13"/>
  <c r="AW83" i="13"/>
  <c r="BF82" i="13"/>
  <c r="BE82" i="13"/>
  <c r="BD82" i="13"/>
  <c r="BC82" i="13"/>
  <c r="BB82" i="13"/>
  <c r="BA82" i="13"/>
  <c r="AZ82" i="13"/>
  <c r="AY82" i="13"/>
  <c r="AX82" i="13"/>
  <c r="AW82" i="13"/>
  <c r="BF81" i="13"/>
  <c r="BE81" i="13"/>
  <c r="BD81" i="13"/>
  <c r="BC81" i="13"/>
  <c r="BB81" i="13"/>
  <c r="BA81" i="13"/>
  <c r="AZ81" i="13"/>
  <c r="AY81" i="13"/>
  <c r="AX81" i="13"/>
  <c r="AW81" i="13"/>
  <c r="BF80" i="13"/>
  <c r="BE80" i="13"/>
  <c r="BD80" i="13"/>
  <c r="BC80" i="13"/>
  <c r="BB80" i="13"/>
  <c r="BA80" i="13"/>
  <c r="AZ80" i="13"/>
  <c r="AY80" i="13"/>
  <c r="AX80" i="13"/>
  <c r="AW80" i="13"/>
  <c r="BF79" i="13"/>
  <c r="BE79" i="13"/>
  <c r="BD79" i="13"/>
  <c r="BC79" i="13"/>
  <c r="BB79" i="13"/>
  <c r="BA79" i="13"/>
  <c r="AZ79" i="13"/>
  <c r="AY79" i="13"/>
  <c r="AX79" i="13"/>
  <c r="AW79" i="13"/>
  <c r="BF78" i="13"/>
  <c r="BE78" i="13"/>
  <c r="BD78" i="13"/>
  <c r="BC78" i="13"/>
  <c r="BB78" i="13"/>
  <c r="BA78" i="13"/>
  <c r="AZ78" i="13"/>
  <c r="AY78" i="13"/>
  <c r="AX78" i="13"/>
  <c r="AW78" i="13"/>
  <c r="BF77" i="13"/>
  <c r="BE77" i="13"/>
  <c r="BD77" i="13"/>
  <c r="BC77" i="13"/>
  <c r="BB77" i="13"/>
  <c r="BA77" i="13"/>
  <c r="AZ77" i="13"/>
  <c r="AY77" i="13"/>
  <c r="AX77" i="13"/>
  <c r="AW77" i="13"/>
  <c r="BF76" i="13"/>
  <c r="BE76" i="13"/>
  <c r="BD76" i="13"/>
  <c r="BC76" i="13"/>
  <c r="BB76" i="13"/>
  <c r="BA76" i="13"/>
  <c r="AZ76" i="13"/>
  <c r="AY76" i="13"/>
  <c r="AX76" i="13"/>
  <c r="AW76" i="13"/>
  <c r="BF75" i="13"/>
  <c r="BE75" i="13"/>
  <c r="BD75" i="13"/>
  <c r="BC75" i="13"/>
  <c r="BB75" i="13"/>
  <c r="BA75" i="13"/>
  <c r="AZ75" i="13"/>
  <c r="AY75" i="13"/>
  <c r="AX75" i="13"/>
  <c r="AW75" i="13"/>
  <c r="BF74" i="13"/>
  <c r="BE74" i="13"/>
  <c r="BD74" i="13"/>
  <c r="BC74" i="13"/>
  <c r="BB74" i="13"/>
  <c r="BA74" i="13"/>
  <c r="AZ74" i="13"/>
  <c r="AY74" i="13"/>
  <c r="AX74" i="13"/>
  <c r="AW74" i="13"/>
  <c r="BF73" i="13"/>
  <c r="BE73" i="13"/>
  <c r="BD73" i="13"/>
  <c r="BC73" i="13"/>
  <c r="BB73" i="13"/>
  <c r="BA73" i="13"/>
  <c r="AZ73" i="13"/>
  <c r="AY73" i="13"/>
  <c r="AX73" i="13"/>
  <c r="AW73" i="13"/>
  <c r="BF72" i="13"/>
  <c r="BE72" i="13"/>
  <c r="BD72" i="13"/>
  <c r="BC72" i="13"/>
  <c r="BB72" i="13"/>
  <c r="BA72" i="13"/>
  <c r="AZ72" i="13"/>
  <c r="AY72" i="13"/>
  <c r="AX72" i="13"/>
  <c r="AW72" i="13"/>
  <c r="BF71" i="13"/>
  <c r="BE71" i="13"/>
  <c r="BD71" i="13"/>
  <c r="BC71" i="13"/>
  <c r="BB71" i="13"/>
  <c r="BA71" i="13"/>
  <c r="AZ71" i="13"/>
  <c r="AY71" i="13"/>
  <c r="AX71" i="13"/>
  <c r="AW71" i="13"/>
  <c r="BF70" i="13"/>
  <c r="BE70" i="13"/>
  <c r="BD70" i="13"/>
  <c r="BC70" i="13"/>
  <c r="BB70" i="13"/>
  <c r="BA70" i="13"/>
  <c r="AZ70" i="13"/>
  <c r="AY70" i="13"/>
  <c r="AX70" i="13"/>
  <c r="AW70" i="13"/>
  <c r="BF69" i="13"/>
  <c r="BE69" i="13"/>
  <c r="BD69" i="13"/>
  <c r="BC69" i="13"/>
  <c r="BB69" i="13"/>
  <c r="BA69" i="13"/>
  <c r="AZ69" i="13"/>
  <c r="AY69" i="13"/>
  <c r="AX69" i="13"/>
  <c r="AW69" i="13"/>
  <c r="BF68" i="13"/>
  <c r="BE68" i="13"/>
  <c r="BD68" i="13"/>
  <c r="BC68" i="13"/>
  <c r="BB68" i="13"/>
  <c r="BA68" i="13"/>
  <c r="AZ68" i="13"/>
  <c r="AY68" i="13"/>
  <c r="AX68" i="13"/>
  <c r="AW68" i="13"/>
  <c r="BF67" i="13"/>
  <c r="BE67" i="13"/>
  <c r="BD67" i="13"/>
  <c r="BC67" i="13"/>
  <c r="BB67" i="13"/>
  <c r="BA67" i="13"/>
  <c r="AZ67" i="13"/>
  <c r="AY67" i="13"/>
  <c r="AX67" i="13"/>
  <c r="AW67" i="13"/>
  <c r="BF66" i="13"/>
  <c r="BE66" i="13"/>
  <c r="BD66" i="13"/>
  <c r="BC66" i="13"/>
  <c r="BB66" i="13"/>
  <c r="BA66" i="13"/>
  <c r="AZ66" i="13"/>
  <c r="AY66" i="13"/>
  <c r="AX66" i="13"/>
  <c r="AW66" i="13"/>
  <c r="BF65" i="13"/>
  <c r="BE65" i="13"/>
  <c r="BD65" i="13"/>
  <c r="BC65" i="13"/>
  <c r="BB65" i="13"/>
  <c r="BA65" i="13"/>
  <c r="AZ65" i="13"/>
  <c r="AY65" i="13"/>
  <c r="AX65" i="13"/>
  <c r="AW65" i="13"/>
  <c r="BF64" i="13"/>
  <c r="BE64" i="13"/>
  <c r="BD64" i="13"/>
  <c r="BC64" i="13"/>
  <c r="BB64" i="13"/>
  <c r="BA64" i="13"/>
  <c r="AZ64" i="13"/>
  <c r="AY64" i="13"/>
  <c r="AX64" i="13"/>
  <c r="AW64" i="13"/>
  <c r="BF63" i="13"/>
  <c r="BE63" i="13"/>
  <c r="BD63" i="13"/>
  <c r="BC63" i="13"/>
  <c r="BB63" i="13"/>
  <c r="BA63" i="13"/>
  <c r="AZ63" i="13"/>
  <c r="AY63" i="13"/>
  <c r="AX63" i="13"/>
  <c r="AW63" i="13"/>
  <c r="BF62" i="13"/>
  <c r="BE62" i="13"/>
  <c r="BD62" i="13"/>
  <c r="BC62" i="13"/>
  <c r="BB62" i="13"/>
  <c r="BA62" i="13"/>
  <c r="AZ62" i="13"/>
  <c r="AY62" i="13"/>
  <c r="AX62" i="13"/>
  <c r="AW62" i="13"/>
  <c r="BF61" i="13"/>
  <c r="BE61" i="13"/>
  <c r="BD61" i="13"/>
  <c r="BC61" i="13"/>
  <c r="BB61" i="13"/>
  <c r="BA61" i="13"/>
  <c r="AZ61" i="13"/>
  <c r="AY61" i="13"/>
  <c r="AX61" i="13"/>
  <c r="AW61" i="13"/>
  <c r="BF60" i="13"/>
  <c r="BE60" i="13"/>
  <c r="BD60" i="13"/>
  <c r="BC60" i="13"/>
  <c r="BB60" i="13"/>
  <c r="BA60" i="13"/>
  <c r="AZ60" i="13"/>
  <c r="AY60" i="13"/>
  <c r="AX60" i="13"/>
  <c r="AW60" i="13"/>
  <c r="BF59" i="13"/>
  <c r="BE59" i="13"/>
  <c r="BD59" i="13"/>
  <c r="BC59" i="13"/>
  <c r="BB59" i="13"/>
  <c r="BA59" i="13"/>
  <c r="AZ59" i="13"/>
  <c r="AY59" i="13"/>
  <c r="AX59" i="13"/>
  <c r="AW59" i="13"/>
  <c r="BF58" i="13"/>
  <c r="BE58" i="13"/>
  <c r="BD58" i="13"/>
  <c r="BC58" i="13"/>
  <c r="BB58" i="13"/>
  <c r="BA58" i="13"/>
  <c r="AZ58" i="13"/>
  <c r="AY58" i="13"/>
  <c r="AX58" i="13"/>
  <c r="AW58" i="13"/>
  <c r="BF57" i="13"/>
  <c r="BE57" i="13"/>
  <c r="BD57" i="13"/>
  <c r="BC57" i="13"/>
  <c r="BB57" i="13"/>
  <c r="BA57" i="13"/>
  <c r="AZ57" i="13"/>
  <c r="AY57" i="13"/>
  <c r="AX57" i="13"/>
  <c r="AW57" i="13"/>
  <c r="BF56" i="13"/>
  <c r="BE56" i="13"/>
  <c r="BD56" i="13"/>
  <c r="BC56" i="13"/>
  <c r="BB56" i="13"/>
  <c r="BA56" i="13"/>
  <c r="AZ56" i="13"/>
  <c r="AY56" i="13"/>
  <c r="AX56" i="13"/>
  <c r="AW56" i="13"/>
  <c r="BF55" i="13"/>
  <c r="BE55" i="13"/>
  <c r="BD55" i="13"/>
  <c r="BC55" i="13"/>
  <c r="BB55" i="13"/>
  <c r="BA55" i="13"/>
  <c r="AZ55" i="13"/>
  <c r="AY55" i="13"/>
  <c r="AX55" i="13"/>
  <c r="AW55" i="13"/>
  <c r="BF54" i="13"/>
  <c r="BE54" i="13"/>
  <c r="BD54" i="13"/>
  <c r="BC54" i="13"/>
  <c r="BB54" i="13"/>
  <c r="BA54" i="13"/>
  <c r="AZ54" i="13"/>
  <c r="AY54" i="13"/>
  <c r="AX54" i="13"/>
  <c r="AW54" i="13"/>
  <c r="BF53" i="13"/>
  <c r="BE53" i="13"/>
  <c r="BD53" i="13"/>
  <c r="BC53" i="13"/>
  <c r="BB53" i="13"/>
  <c r="BA53" i="13"/>
  <c r="AZ53" i="13"/>
  <c r="AY53" i="13"/>
  <c r="AX53" i="13"/>
  <c r="AW53" i="13"/>
  <c r="BF52" i="13"/>
  <c r="BE52" i="13"/>
  <c r="BD52" i="13"/>
  <c r="BC52" i="13"/>
  <c r="BB52" i="13"/>
  <c r="BA52" i="13"/>
  <c r="AZ52" i="13"/>
  <c r="AY52" i="13"/>
  <c r="AX52" i="13"/>
  <c r="AW52" i="13"/>
  <c r="BF51" i="13"/>
  <c r="BE51" i="13"/>
  <c r="BD51" i="13"/>
  <c r="BC51" i="13"/>
  <c r="BB51" i="13"/>
  <c r="BA51" i="13"/>
  <c r="AZ51" i="13"/>
  <c r="AY51" i="13"/>
  <c r="AX51" i="13"/>
  <c r="AW51" i="13"/>
  <c r="BF50" i="13"/>
  <c r="BE50" i="13"/>
  <c r="BD50" i="13"/>
  <c r="BC50" i="13"/>
  <c r="BB50" i="13"/>
  <c r="BA50" i="13"/>
  <c r="AZ50" i="13"/>
  <c r="AY50" i="13"/>
  <c r="AX50" i="13"/>
  <c r="AW50" i="13"/>
  <c r="BF49" i="13"/>
  <c r="BE49" i="13"/>
  <c r="BD49" i="13"/>
  <c r="BC49" i="13"/>
  <c r="BB49" i="13"/>
  <c r="BA49" i="13"/>
  <c r="AZ49" i="13"/>
  <c r="AY49" i="13"/>
  <c r="AX49" i="13"/>
  <c r="AW49" i="13"/>
  <c r="BF48" i="13"/>
  <c r="BE48" i="13"/>
  <c r="BD48" i="13"/>
  <c r="BC48" i="13"/>
  <c r="BB48" i="13"/>
  <c r="BA48" i="13"/>
  <c r="AZ48" i="13"/>
  <c r="AY48" i="13"/>
  <c r="AX48" i="13"/>
  <c r="AW48" i="13"/>
  <c r="BF47" i="13"/>
  <c r="BE47" i="13"/>
  <c r="BD47" i="13"/>
  <c r="BC47" i="13"/>
  <c r="BB47" i="13"/>
  <c r="BA47" i="13"/>
  <c r="AZ47" i="13"/>
  <c r="AY47" i="13"/>
  <c r="AX47" i="13"/>
  <c r="AW47" i="13"/>
  <c r="BF46" i="13"/>
  <c r="BE46" i="13"/>
  <c r="BD46" i="13"/>
  <c r="BC46" i="13"/>
  <c r="BB46" i="13"/>
  <c r="BA46" i="13"/>
  <c r="AZ46" i="13"/>
  <c r="AY46" i="13"/>
  <c r="AX46" i="13"/>
  <c r="AW46" i="13"/>
  <c r="BF45" i="13"/>
  <c r="BE45" i="13"/>
  <c r="BD45" i="13"/>
  <c r="BC45" i="13"/>
  <c r="BB45" i="13"/>
  <c r="BA45" i="13"/>
  <c r="AZ45" i="13"/>
  <c r="AY45" i="13"/>
  <c r="AX45" i="13"/>
  <c r="AW45" i="13"/>
  <c r="BF44" i="13"/>
  <c r="BE44" i="13"/>
  <c r="BD44" i="13"/>
  <c r="BC44" i="13"/>
  <c r="BB44" i="13"/>
  <c r="BA44" i="13"/>
  <c r="AZ44" i="13"/>
  <c r="AY44" i="13"/>
  <c r="AX44" i="13"/>
  <c r="AW44" i="13"/>
  <c r="BF43" i="13"/>
  <c r="BE43" i="13"/>
  <c r="BD43" i="13"/>
  <c r="BC43" i="13"/>
  <c r="BB43" i="13"/>
  <c r="BA43" i="13"/>
  <c r="AZ43" i="13"/>
  <c r="AY43" i="13"/>
  <c r="AX43" i="13"/>
  <c r="AW43" i="13"/>
  <c r="BF42" i="13"/>
  <c r="BE42" i="13"/>
  <c r="BD42" i="13"/>
  <c r="BC42" i="13"/>
  <c r="BB42" i="13"/>
  <c r="BA42" i="13"/>
  <c r="AZ42" i="13"/>
  <c r="AY42" i="13"/>
  <c r="AX42" i="13"/>
  <c r="AW42" i="13"/>
  <c r="BF41" i="13"/>
  <c r="BE41" i="13"/>
  <c r="BD41" i="13"/>
  <c r="BC41" i="13"/>
  <c r="BB41" i="13"/>
  <c r="BA41" i="13"/>
  <c r="AZ41" i="13"/>
  <c r="AY41" i="13"/>
  <c r="AX41" i="13"/>
  <c r="AW41" i="13"/>
  <c r="BF40" i="13"/>
  <c r="BE40" i="13"/>
  <c r="BD40" i="13"/>
  <c r="BC40" i="13"/>
  <c r="BB40" i="13"/>
  <c r="BA40" i="13"/>
  <c r="AZ40" i="13"/>
  <c r="AY40" i="13"/>
  <c r="AX40" i="13"/>
  <c r="AW40" i="13"/>
  <c r="BF39" i="13"/>
  <c r="BE39" i="13"/>
  <c r="BD39" i="13"/>
  <c r="BC39" i="13"/>
  <c r="BB39" i="13"/>
  <c r="BA39" i="13"/>
  <c r="AZ39" i="13"/>
  <c r="AY39" i="13"/>
  <c r="AX39" i="13"/>
  <c r="AW39" i="13"/>
  <c r="BF38" i="13"/>
  <c r="BE38" i="13"/>
  <c r="BD38" i="13"/>
  <c r="BC38" i="13"/>
  <c r="BB38" i="13"/>
  <c r="BA38" i="13"/>
  <c r="AZ38" i="13"/>
  <c r="AY38" i="13"/>
  <c r="AX38" i="13"/>
  <c r="AW38" i="13"/>
  <c r="BF37" i="13"/>
  <c r="BE37" i="13"/>
  <c r="BD37" i="13"/>
  <c r="BC37" i="13"/>
  <c r="BB37" i="13"/>
  <c r="BA37" i="13"/>
  <c r="AZ37" i="13"/>
  <c r="AY37" i="13"/>
  <c r="AX37" i="13"/>
  <c r="AW37" i="13"/>
  <c r="BF36" i="13"/>
  <c r="BE36" i="13"/>
  <c r="BD36" i="13"/>
  <c r="BC36" i="13"/>
  <c r="BB36" i="13"/>
  <c r="BA36" i="13"/>
  <c r="AZ36" i="13"/>
  <c r="AY36" i="13"/>
  <c r="AX36" i="13"/>
  <c r="AW36" i="13"/>
  <c r="BF35" i="13"/>
  <c r="BE35" i="13"/>
  <c r="BD35" i="13"/>
  <c r="BC35" i="13"/>
  <c r="BB35" i="13"/>
  <c r="BA35" i="13"/>
  <c r="AZ35" i="13"/>
  <c r="AY35" i="13"/>
  <c r="AX35" i="13"/>
  <c r="AW35" i="13"/>
  <c r="BF34" i="13"/>
  <c r="BE34" i="13"/>
  <c r="BD34" i="13"/>
  <c r="BC34" i="13"/>
  <c r="BB34" i="13"/>
  <c r="BA34" i="13"/>
  <c r="AZ34" i="13"/>
  <c r="AY34" i="13"/>
  <c r="AX34" i="13"/>
  <c r="AW34" i="13"/>
  <c r="BF33" i="13"/>
  <c r="BE33" i="13"/>
  <c r="BD33" i="13"/>
  <c r="BC33" i="13"/>
  <c r="BB33" i="13"/>
  <c r="BA33" i="13"/>
  <c r="AZ33" i="13"/>
  <c r="AY33" i="13"/>
  <c r="AX33" i="13"/>
  <c r="AW33" i="13"/>
  <c r="BF32" i="13"/>
  <c r="BE32" i="13"/>
  <c r="BD32" i="13"/>
  <c r="BC32" i="13"/>
  <c r="BB32" i="13"/>
  <c r="BA32" i="13"/>
  <c r="AZ32" i="13"/>
  <c r="AY32" i="13"/>
  <c r="AX32" i="13"/>
  <c r="AW32" i="13"/>
  <c r="BF31" i="13"/>
  <c r="BE31" i="13"/>
  <c r="BD31" i="13"/>
  <c r="BC31" i="13"/>
  <c r="BB31" i="13"/>
  <c r="BA31" i="13"/>
  <c r="AZ31" i="13"/>
  <c r="AY31" i="13"/>
  <c r="AX31" i="13"/>
  <c r="AW31" i="13"/>
  <c r="BF30" i="13"/>
  <c r="BE30" i="13"/>
  <c r="BD30" i="13"/>
  <c r="BC30" i="13"/>
  <c r="BB30" i="13"/>
  <c r="BA30" i="13"/>
  <c r="AZ30" i="13"/>
  <c r="AY30" i="13"/>
  <c r="AX30" i="13"/>
  <c r="AW30" i="13"/>
  <c r="BF29" i="13"/>
  <c r="BE29" i="13"/>
  <c r="BD29" i="13"/>
  <c r="BC29" i="13"/>
  <c r="BB29" i="13"/>
  <c r="BA29" i="13"/>
  <c r="AZ29" i="13"/>
  <c r="AY29" i="13"/>
  <c r="AX29" i="13"/>
  <c r="AW29" i="13"/>
  <c r="BF28" i="13"/>
  <c r="BE28" i="13"/>
  <c r="BD28" i="13"/>
  <c r="BC28" i="13"/>
  <c r="BB28" i="13"/>
  <c r="BA28" i="13"/>
  <c r="AZ28" i="13"/>
  <c r="AY28" i="13"/>
  <c r="AX28" i="13"/>
  <c r="AW28" i="13"/>
  <c r="BF27" i="13"/>
  <c r="BE27" i="13"/>
  <c r="BD27" i="13"/>
  <c r="BC27" i="13"/>
  <c r="BB27" i="13"/>
  <c r="BA27" i="13"/>
  <c r="AZ27" i="13"/>
  <c r="AY27" i="13"/>
  <c r="AX27" i="13"/>
  <c r="AW27" i="13"/>
  <c r="BF26" i="13"/>
  <c r="BE26" i="13"/>
  <c r="BD26" i="13"/>
  <c r="BC26" i="13"/>
  <c r="BB26" i="13"/>
  <c r="BA26" i="13"/>
  <c r="AZ26" i="13"/>
  <c r="AY26" i="13"/>
  <c r="AX26" i="13"/>
  <c r="AW26" i="13"/>
  <c r="BF25" i="13"/>
  <c r="BE25" i="13"/>
  <c r="BD25" i="13"/>
  <c r="BC25" i="13"/>
  <c r="BB25" i="13"/>
  <c r="BA25" i="13"/>
  <c r="AZ25" i="13"/>
  <c r="AY25" i="13"/>
  <c r="AX25" i="13"/>
  <c r="AW25" i="13"/>
  <c r="BF24" i="13"/>
  <c r="BE24" i="13"/>
  <c r="BD24" i="13"/>
  <c r="BC24" i="13"/>
  <c r="BB24" i="13"/>
  <c r="BA24" i="13"/>
  <c r="AZ24" i="13"/>
  <c r="AY24" i="13"/>
  <c r="AX24" i="13"/>
  <c r="AW24" i="13"/>
  <c r="BF23" i="13"/>
  <c r="BE23" i="13"/>
  <c r="BD23" i="13"/>
  <c r="BC23" i="13"/>
  <c r="BB23" i="13"/>
  <c r="BA23" i="13"/>
  <c r="AZ23" i="13"/>
  <c r="AY23" i="13"/>
  <c r="AX23" i="13"/>
  <c r="AW23" i="13"/>
  <c r="BF22" i="13"/>
  <c r="BE22" i="13"/>
  <c r="BD22" i="13"/>
  <c r="BC22" i="13"/>
  <c r="BB22" i="13"/>
  <c r="BA22" i="13"/>
  <c r="AZ22" i="13"/>
  <c r="AY22" i="13"/>
  <c r="AX22" i="13"/>
  <c r="AW22" i="13"/>
  <c r="BF21" i="13"/>
  <c r="BE21" i="13"/>
  <c r="BD21" i="13"/>
  <c r="BC21" i="13"/>
  <c r="BB21" i="13"/>
  <c r="BA21" i="13"/>
  <c r="AZ21" i="13"/>
  <c r="AY21" i="13"/>
  <c r="AX21" i="13"/>
  <c r="AW21" i="13"/>
  <c r="BF20" i="13"/>
  <c r="BE20" i="13"/>
  <c r="BD20" i="13"/>
  <c r="BC20" i="13"/>
  <c r="BB20" i="13"/>
  <c r="BA20" i="13"/>
  <c r="AZ20" i="13"/>
  <c r="AY20" i="13"/>
  <c r="AX20" i="13"/>
  <c r="AW20" i="13"/>
  <c r="BF19" i="13"/>
  <c r="BE19" i="13"/>
  <c r="BD19" i="13"/>
  <c r="BC19" i="13"/>
  <c r="BB19" i="13"/>
  <c r="BA19" i="13"/>
  <c r="AZ19" i="13"/>
  <c r="AY19" i="13"/>
  <c r="AX19" i="13"/>
  <c r="AW19" i="13"/>
  <c r="BF18" i="13"/>
  <c r="BE18" i="13"/>
  <c r="BD18" i="13"/>
  <c r="BC18" i="13"/>
  <c r="BB18" i="13"/>
  <c r="BA18" i="13"/>
  <c r="AZ18" i="13"/>
  <c r="AY18" i="13"/>
  <c r="AX18" i="13"/>
  <c r="AW18" i="13"/>
  <c r="BF17" i="13"/>
  <c r="BE17" i="13"/>
  <c r="BD17" i="13"/>
  <c r="BC17" i="13"/>
  <c r="BB17" i="13"/>
  <c r="BA17" i="13"/>
  <c r="AZ17" i="13"/>
  <c r="AY17" i="13"/>
  <c r="AX17" i="13"/>
  <c r="AW17" i="13"/>
  <c r="BF16" i="13"/>
  <c r="BE16" i="13"/>
  <c r="BD16" i="13"/>
  <c r="BC16" i="13"/>
  <c r="BB16" i="13"/>
  <c r="BA16" i="13"/>
  <c r="AZ16" i="13"/>
  <c r="AY16" i="13"/>
  <c r="AX16" i="13"/>
  <c r="AW16" i="13"/>
  <c r="BF15" i="13"/>
  <c r="BE15" i="13"/>
  <c r="BD15" i="13"/>
  <c r="BC15" i="13"/>
  <c r="BB15" i="13"/>
  <c r="BA15" i="13"/>
  <c r="AZ15" i="13"/>
  <c r="AY15" i="13"/>
  <c r="AX15" i="13"/>
  <c r="AW15" i="13"/>
  <c r="BF14" i="13"/>
  <c r="BE14" i="13"/>
  <c r="BD14" i="13"/>
  <c r="BC14" i="13"/>
  <c r="BB14" i="13"/>
  <c r="BA14" i="13"/>
  <c r="AZ14" i="13"/>
  <c r="AY14" i="13"/>
  <c r="AX14" i="13"/>
  <c r="AW14" i="13"/>
  <c r="BF13" i="13"/>
  <c r="BE13" i="13"/>
  <c r="BD13" i="13"/>
  <c r="BC13" i="13"/>
  <c r="BB13" i="13"/>
  <c r="BA13" i="13"/>
  <c r="AZ13" i="13"/>
  <c r="AY13" i="13"/>
  <c r="AX13" i="13"/>
  <c r="AW13" i="13"/>
  <c r="BF12" i="13"/>
  <c r="BE12" i="13"/>
  <c r="BD12" i="13"/>
  <c r="BC12" i="13"/>
  <c r="BB12" i="13"/>
  <c r="BA12" i="13"/>
  <c r="AZ12" i="13"/>
  <c r="AY12" i="13"/>
  <c r="AX12" i="13"/>
  <c r="AW12" i="13"/>
  <c r="BF11" i="13"/>
  <c r="BE11" i="13"/>
  <c r="BD11" i="13"/>
  <c r="BC11" i="13"/>
  <c r="BB11" i="13"/>
  <c r="BA11" i="13"/>
  <c r="AZ11" i="13"/>
  <c r="AY11" i="13"/>
  <c r="AX11" i="13"/>
  <c r="AW11" i="13"/>
  <c r="BF10" i="13"/>
  <c r="BE10" i="13"/>
  <c r="BD10" i="13"/>
  <c r="BC10" i="13"/>
  <c r="BB10" i="13"/>
  <c r="BA10" i="13"/>
  <c r="AZ10" i="13"/>
  <c r="AY10" i="13"/>
  <c r="AX10" i="13"/>
  <c r="AW10" i="13"/>
  <c r="BF9" i="13"/>
  <c r="BE9" i="13"/>
  <c r="BD9" i="13"/>
  <c r="BC9" i="13"/>
  <c r="BB9" i="13"/>
  <c r="BA9" i="13"/>
  <c r="AZ9" i="13"/>
  <c r="AY9" i="13"/>
  <c r="AX9" i="13"/>
  <c r="AW9" i="13"/>
  <c r="BF8" i="13"/>
  <c r="BE8" i="13"/>
  <c r="BD8" i="13"/>
  <c r="BC8" i="13"/>
  <c r="BB8" i="13"/>
  <c r="BA8" i="13"/>
  <c r="AZ8" i="13"/>
  <c r="AY8" i="13"/>
  <c r="AX8" i="13"/>
  <c r="AW8" i="13"/>
  <c r="BF7" i="13"/>
  <c r="BE7" i="13"/>
  <c r="BD7" i="13"/>
  <c r="BC7" i="13"/>
  <c r="BB7" i="13"/>
  <c r="BA7" i="13"/>
  <c r="AZ7" i="13"/>
  <c r="AY7" i="13"/>
  <c r="AX7" i="13"/>
  <c r="AW7" i="13"/>
  <c r="D11" i="17"/>
  <c r="AM945" i="13"/>
  <c r="AM944" i="13"/>
  <c r="AM943" i="13"/>
  <c r="AM942" i="13"/>
  <c r="AM941" i="13"/>
  <c r="AM940" i="13"/>
  <c r="AM939" i="13"/>
  <c r="AM938" i="13"/>
  <c r="AM937" i="13"/>
  <c r="AM936" i="13"/>
  <c r="AM935" i="13"/>
  <c r="AM934" i="13"/>
  <c r="AM933" i="13"/>
  <c r="AM932" i="13"/>
  <c r="AM931" i="13"/>
  <c r="AM930" i="13"/>
  <c r="AM929" i="13"/>
  <c r="AM928" i="13"/>
  <c r="AM927" i="13"/>
  <c r="AM926" i="13"/>
  <c r="AM925" i="13"/>
  <c r="AM924" i="13"/>
  <c r="AM923" i="13"/>
  <c r="AM922" i="13"/>
  <c r="AM921" i="13"/>
  <c r="AM920" i="13"/>
  <c r="AM919" i="13"/>
  <c r="AM918" i="13"/>
  <c r="AM917" i="13"/>
  <c r="AM916" i="13"/>
  <c r="AM915" i="13"/>
  <c r="AM914" i="13"/>
  <c r="AM913" i="13"/>
  <c r="AM912" i="13"/>
  <c r="AM911" i="13"/>
  <c r="AM910" i="13"/>
  <c r="AM909" i="13"/>
  <c r="AM908" i="13"/>
  <c r="AM907" i="13"/>
  <c r="AM906" i="13"/>
  <c r="AM905" i="13"/>
  <c r="AM904" i="13"/>
  <c r="AM903" i="13"/>
  <c r="AM902" i="13"/>
  <c r="AM901" i="13"/>
  <c r="AM900" i="13"/>
  <c r="AM899" i="13"/>
  <c r="AM898" i="13"/>
  <c r="AM897" i="13"/>
  <c r="AM896" i="13"/>
  <c r="AM895" i="13"/>
  <c r="AM894" i="13"/>
  <c r="AM893" i="13"/>
  <c r="AM892" i="13"/>
  <c r="AM891" i="13"/>
  <c r="AM890" i="13"/>
  <c r="AM889" i="13"/>
  <c r="AM888" i="13"/>
  <c r="AM887" i="13"/>
  <c r="AM886" i="13"/>
  <c r="AM885" i="13"/>
  <c r="AM884" i="13"/>
  <c r="AM883" i="13"/>
  <c r="AM882" i="13"/>
  <c r="AM881" i="13"/>
  <c r="AM880" i="13"/>
  <c r="AM879" i="13"/>
  <c r="AM878" i="13"/>
  <c r="AM877" i="13"/>
  <c r="AM876" i="13"/>
  <c r="AM875" i="13"/>
  <c r="AM874" i="13"/>
  <c r="AM873" i="13"/>
  <c r="AM872" i="13"/>
  <c r="AM871" i="13"/>
  <c r="AM870" i="13"/>
  <c r="AM869" i="13"/>
  <c r="AM868" i="13"/>
  <c r="AM867" i="13"/>
  <c r="AM866" i="13"/>
  <c r="AM865" i="13"/>
  <c r="AM864" i="13"/>
  <c r="AM863" i="13"/>
  <c r="AM862" i="13"/>
  <c r="AM861" i="13"/>
  <c r="AM860" i="13"/>
  <c r="AM859" i="13"/>
  <c r="AM858" i="13"/>
  <c r="AM857" i="13"/>
  <c r="AM856" i="13"/>
  <c r="AM855" i="13"/>
  <c r="AM854" i="13"/>
  <c r="AM853" i="13"/>
  <c r="AM852" i="13"/>
  <c r="AM851" i="13"/>
  <c r="AM850" i="13"/>
  <c r="AM849" i="13"/>
  <c r="AM848" i="13"/>
  <c r="AM847" i="13"/>
  <c r="AM846" i="13"/>
  <c r="AM845" i="13"/>
  <c r="AM844" i="13"/>
  <c r="AM843" i="13"/>
  <c r="AM842" i="13"/>
  <c r="AM841" i="13"/>
  <c r="AM840" i="13"/>
  <c r="AM839" i="13"/>
  <c r="AM838" i="13"/>
  <c r="AM837" i="13"/>
  <c r="AM836" i="13"/>
  <c r="AM835" i="13"/>
  <c r="AM834" i="13"/>
  <c r="AM833" i="13"/>
  <c r="AM832" i="13"/>
  <c r="AM831" i="13"/>
  <c r="AM830" i="13"/>
  <c r="AM829" i="13"/>
  <c r="AM828" i="13"/>
  <c r="AM827" i="13"/>
  <c r="AM826" i="13"/>
  <c r="AM825" i="13"/>
  <c r="AM824" i="13"/>
  <c r="AM823" i="13"/>
  <c r="AM822" i="13"/>
  <c r="AM821" i="13"/>
  <c r="AM820" i="13"/>
  <c r="AM819" i="13"/>
  <c r="AM818" i="13"/>
  <c r="AM817" i="13"/>
  <c r="AM816" i="13"/>
  <c r="AM815" i="13"/>
  <c r="AM814" i="13"/>
  <c r="AM813" i="13"/>
  <c r="AM812" i="13"/>
  <c r="AM811" i="13"/>
  <c r="AM810" i="13"/>
  <c r="AM809" i="13"/>
  <c r="AM808" i="13"/>
  <c r="AM807" i="13"/>
  <c r="AM806" i="13"/>
  <c r="AM805" i="13"/>
  <c r="AM804" i="13"/>
  <c r="AM803" i="13"/>
  <c r="AM802" i="13"/>
  <c r="AM801" i="13"/>
  <c r="AM800" i="13"/>
  <c r="AM799" i="13"/>
  <c r="AM798" i="13"/>
  <c r="AM797" i="13"/>
  <c r="AM796" i="13"/>
  <c r="AM795" i="13"/>
  <c r="AM794" i="13"/>
  <c r="AM793" i="13"/>
  <c r="AM792" i="13"/>
  <c r="AM791" i="13"/>
  <c r="AM790" i="13"/>
  <c r="AM789" i="13"/>
  <c r="AM788" i="13"/>
  <c r="AM787" i="13"/>
  <c r="AM786" i="13"/>
  <c r="AM785" i="13"/>
  <c r="AM784" i="13"/>
  <c r="AM783" i="13"/>
  <c r="AM782" i="13"/>
  <c r="AM781" i="13"/>
  <c r="AM780" i="13"/>
  <c r="AM779" i="13"/>
  <c r="AM778" i="13"/>
  <c r="AM777" i="13"/>
  <c r="AM776" i="13"/>
  <c r="AM775" i="13"/>
  <c r="AM774" i="13"/>
  <c r="AM773" i="13"/>
  <c r="AM772" i="13"/>
  <c r="AM771" i="13"/>
  <c r="AM770" i="13"/>
  <c r="AM769" i="13"/>
  <c r="AM768" i="13"/>
  <c r="AM767" i="13"/>
  <c r="AM766" i="13"/>
  <c r="AM765" i="13"/>
  <c r="AM764" i="13"/>
  <c r="AM763" i="13"/>
  <c r="AM762" i="13"/>
  <c r="AM761" i="13"/>
  <c r="AM760" i="13"/>
  <c r="AM759" i="13"/>
  <c r="AM758" i="13"/>
  <c r="AM757" i="13"/>
  <c r="AM756" i="13"/>
  <c r="AM755" i="13"/>
  <c r="AM754" i="13"/>
  <c r="AM753" i="13"/>
  <c r="AM752" i="13"/>
  <c r="AM751" i="13"/>
  <c r="AM750" i="13"/>
  <c r="AM749" i="13"/>
  <c r="AM748" i="13"/>
  <c r="AM747" i="13"/>
  <c r="AM746" i="13"/>
  <c r="AM745" i="13"/>
  <c r="AM744" i="13"/>
  <c r="AM743" i="13"/>
  <c r="AM742" i="13"/>
  <c r="AM741" i="13"/>
  <c r="AM740" i="13"/>
  <c r="AM739" i="13"/>
  <c r="AM738" i="13"/>
  <c r="AM737" i="13"/>
  <c r="AM736" i="13"/>
  <c r="AM735" i="13"/>
  <c r="AM734" i="13"/>
  <c r="AM733" i="13"/>
  <c r="AM732" i="13"/>
  <c r="AM731" i="13"/>
  <c r="AM730" i="13"/>
  <c r="AM729" i="13"/>
  <c r="AM728" i="13"/>
  <c r="AM727" i="13"/>
  <c r="AM726" i="13"/>
  <c r="AM725" i="13"/>
  <c r="AM724" i="13"/>
  <c r="AM723" i="13"/>
  <c r="AM722" i="13"/>
  <c r="AM721" i="13"/>
  <c r="AM720" i="13"/>
  <c r="AM719" i="13"/>
  <c r="AM718" i="13"/>
  <c r="AM717" i="13"/>
  <c r="AM716" i="13"/>
  <c r="AM715" i="13"/>
  <c r="AM714" i="13"/>
  <c r="AM713" i="13"/>
  <c r="AM712" i="13"/>
  <c r="AM711" i="13"/>
  <c r="AM710" i="13"/>
  <c r="AM709" i="13"/>
  <c r="AM708" i="13"/>
  <c r="AM707" i="13"/>
  <c r="AM706" i="13"/>
  <c r="AM705" i="13"/>
  <c r="AM704" i="13"/>
  <c r="AM703" i="13"/>
  <c r="AM702" i="13"/>
  <c r="AM701" i="13"/>
  <c r="AM700" i="13"/>
  <c r="AM699" i="13"/>
  <c r="AM698" i="13"/>
  <c r="AM697" i="13"/>
  <c r="AM696" i="13"/>
  <c r="AM695" i="13"/>
  <c r="AM694" i="13"/>
  <c r="AM693" i="13"/>
  <c r="AM692" i="13"/>
  <c r="AM691" i="13"/>
  <c r="AM690" i="13"/>
  <c r="AM689" i="13"/>
  <c r="AM688" i="13"/>
  <c r="AM687" i="13"/>
  <c r="AM686" i="13"/>
  <c r="AM685" i="13"/>
  <c r="AM684" i="13"/>
  <c r="AM683" i="13"/>
  <c r="AM682" i="13"/>
  <c r="AM681" i="13"/>
  <c r="AM680" i="13"/>
  <c r="AM679" i="13"/>
  <c r="AM678" i="13"/>
  <c r="AM677" i="13"/>
  <c r="AM676" i="13"/>
  <c r="AM675" i="13"/>
  <c r="AM674" i="13"/>
  <c r="AM673" i="13"/>
  <c r="AM672" i="13"/>
  <c r="AM671" i="13"/>
  <c r="AM670" i="13"/>
  <c r="AM669" i="13"/>
  <c r="AM668" i="13"/>
  <c r="AM667" i="13"/>
  <c r="AM666" i="13"/>
  <c r="AM665" i="13"/>
  <c r="AM664" i="13"/>
  <c r="AM663" i="13"/>
  <c r="AM662" i="13"/>
  <c r="AM661" i="13"/>
  <c r="AM660" i="13"/>
  <c r="AM659" i="13"/>
  <c r="AM658" i="13"/>
  <c r="AM657" i="13"/>
  <c r="AM656" i="13"/>
  <c r="AM655" i="13"/>
  <c r="AM654" i="13"/>
  <c r="AM653" i="13"/>
  <c r="AM652" i="13"/>
  <c r="AM651" i="13"/>
  <c r="AM650" i="13"/>
  <c r="AM649" i="13"/>
  <c r="AM648" i="13"/>
  <c r="AM647" i="13"/>
  <c r="AM646" i="13"/>
  <c r="AM645" i="13"/>
  <c r="AM644" i="13"/>
  <c r="AM643" i="13"/>
  <c r="AM642" i="13"/>
  <c r="AM641" i="13"/>
  <c r="AM640" i="13"/>
  <c r="AM639" i="13"/>
  <c r="AM638" i="13"/>
  <c r="AM637" i="13"/>
  <c r="AM636" i="13"/>
  <c r="AM635" i="13"/>
  <c r="AM634" i="13"/>
  <c r="AM633" i="13"/>
  <c r="AM632" i="13"/>
  <c r="AM631" i="13"/>
  <c r="AM630" i="13"/>
  <c r="AM629" i="13"/>
  <c r="AM628" i="13"/>
  <c r="AM627" i="13"/>
  <c r="AM626" i="13"/>
  <c r="AM625" i="13"/>
  <c r="AM624" i="13"/>
  <c r="AM623" i="13"/>
  <c r="AM622" i="13"/>
  <c r="AM621" i="13"/>
  <c r="AM620" i="13"/>
  <c r="AM619" i="13"/>
  <c r="AM618" i="13"/>
  <c r="AM617" i="13"/>
  <c r="AM616" i="13"/>
  <c r="AM615" i="13"/>
  <c r="AM614" i="13"/>
  <c r="AM613" i="13"/>
  <c r="AM612" i="13"/>
  <c r="AM611" i="13"/>
  <c r="AM610" i="13"/>
  <c r="AM609" i="13"/>
  <c r="AM608" i="13"/>
  <c r="AM607" i="13"/>
  <c r="AM606" i="13"/>
  <c r="AM605" i="13"/>
  <c r="AM604" i="13"/>
  <c r="AM603" i="13"/>
  <c r="AM602" i="13"/>
  <c r="AM601" i="13"/>
  <c r="AM600" i="13"/>
  <c r="AM599" i="13"/>
  <c r="AM598" i="13"/>
  <c r="AM597" i="13"/>
  <c r="AM596" i="13"/>
  <c r="AM595" i="13"/>
  <c r="AM594" i="13"/>
  <c r="AM593" i="13"/>
  <c r="AM592" i="13"/>
  <c r="AM591" i="13"/>
  <c r="AM590" i="13"/>
  <c r="AM589" i="13"/>
  <c r="AM588" i="13"/>
  <c r="AM587" i="13"/>
  <c r="AM586" i="13"/>
  <c r="AM585" i="13"/>
  <c r="AM584" i="13"/>
  <c r="AM583" i="13"/>
  <c r="AM582" i="13"/>
  <c r="AM581" i="13"/>
  <c r="AM580" i="13"/>
  <c r="AM579" i="13"/>
  <c r="AM578" i="13"/>
  <c r="AM577" i="13"/>
  <c r="AM576" i="13"/>
  <c r="AM575" i="13"/>
  <c r="AM574" i="13"/>
  <c r="AM573" i="13"/>
  <c r="AM572" i="13"/>
  <c r="AM571" i="13"/>
  <c r="AM570" i="13"/>
  <c r="AM569" i="13"/>
  <c r="AM568" i="13"/>
  <c r="AM567" i="13"/>
  <c r="AM566" i="13"/>
  <c r="AM565" i="13"/>
  <c r="AM564" i="13"/>
  <c r="AM563" i="13"/>
  <c r="AM562" i="13"/>
  <c r="AM561" i="13"/>
  <c r="AM560" i="13"/>
  <c r="AM559" i="13"/>
  <c r="AM558" i="13"/>
  <c r="AM557" i="13"/>
  <c r="AM556" i="13"/>
  <c r="AM555" i="13"/>
  <c r="AM554" i="13"/>
  <c r="AM553" i="13"/>
  <c r="AM552" i="13"/>
  <c r="AM551" i="13"/>
  <c r="AM550" i="13"/>
  <c r="AM549" i="13"/>
  <c r="AM548" i="13"/>
  <c r="AM547" i="13"/>
  <c r="AM546" i="13"/>
  <c r="AM545" i="13"/>
  <c r="AM544" i="13"/>
  <c r="AM543" i="13"/>
  <c r="AM542" i="13"/>
  <c r="AM541" i="13"/>
  <c r="AM540" i="13"/>
  <c r="AM539" i="13"/>
  <c r="AM538" i="13"/>
  <c r="AM537" i="13"/>
  <c r="AM536" i="13"/>
  <c r="AM535" i="13"/>
  <c r="AM534" i="13"/>
  <c r="AM533" i="13"/>
  <c r="AM532" i="13"/>
  <c r="AM531" i="13"/>
  <c r="AM530" i="13"/>
  <c r="AM529" i="13"/>
  <c r="AM528" i="13"/>
  <c r="AM527" i="13"/>
  <c r="AM526" i="13"/>
  <c r="AM525" i="13"/>
  <c r="AM524" i="13"/>
  <c r="AM523" i="13"/>
  <c r="AM522" i="13"/>
  <c r="AM521" i="13"/>
  <c r="AM520" i="13"/>
  <c r="AM519" i="13"/>
  <c r="AM518" i="13"/>
  <c r="AM517" i="13"/>
  <c r="AM516" i="13"/>
  <c r="AM515" i="13"/>
  <c r="AM514" i="13"/>
  <c r="AM513" i="13"/>
  <c r="AM512" i="13"/>
  <c r="AM511" i="13"/>
  <c r="AM510" i="13"/>
  <c r="AM509" i="13"/>
  <c r="AM508" i="13"/>
  <c r="AM507" i="13"/>
  <c r="AM506" i="13"/>
  <c r="AM505" i="13"/>
  <c r="AM504" i="13"/>
  <c r="AM503" i="13"/>
  <c r="AM502" i="13"/>
  <c r="AM501" i="13"/>
  <c r="AM500" i="13"/>
  <c r="AM499" i="13"/>
  <c r="AM498" i="13"/>
  <c r="AM497" i="13"/>
  <c r="AM496" i="13"/>
  <c r="AM495" i="13"/>
  <c r="AM494" i="13"/>
  <c r="AM493" i="13"/>
  <c r="AM492" i="13"/>
  <c r="AM491" i="13"/>
  <c r="AM490" i="13"/>
  <c r="AM489" i="13"/>
  <c r="AM488" i="13"/>
  <c r="AM487" i="13"/>
  <c r="AM486" i="13"/>
  <c r="AM485" i="13"/>
  <c r="AM484" i="13"/>
  <c r="AM483" i="13"/>
  <c r="AM482" i="13"/>
  <c r="AM481" i="13"/>
  <c r="AM480" i="13"/>
  <c r="AM479" i="13"/>
  <c r="AM478" i="13"/>
  <c r="AM477" i="13"/>
  <c r="AM476" i="13"/>
  <c r="AM475" i="13"/>
  <c r="AM474" i="13"/>
  <c r="AM473" i="13"/>
  <c r="AM472" i="13"/>
  <c r="AM471" i="13"/>
  <c r="AM470" i="13"/>
  <c r="AM469" i="13"/>
  <c r="AM468" i="13"/>
  <c r="AM467" i="13"/>
  <c r="AM466" i="13"/>
  <c r="AM465" i="13"/>
  <c r="AM464" i="13"/>
  <c r="AM463" i="13"/>
  <c r="AM462" i="13"/>
  <c r="AM461" i="13"/>
  <c r="AM460" i="13"/>
  <c r="AM459" i="13"/>
  <c r="AM458" i="13"/>
  <c r="AM457" i="13"/>
  <c r="AM456" i="13"/>
  <c r="AM455" i="13"/>
  <c r="AM454" i="13"/>
  <c r="AM453" i="13"/>
  <c r="AM452" i="13"/>
  <c r="AM451" i="13"/>
  <c r="AM450" i="13"/>
  <c r="AM449" i="13"/>
  <c r="AM448" i="13"/>
  <c r="AM447" i="13"/>
  <c r="AM446" i="13"/>
  <c r="AM445" i="13"/>
  <c r="AM444" i="13"/>
  <c r="AM443" i="13"/>
  <c r="AM442" i="13"/>
  <c r="AM441" i="13"/>
  <c r="AM440" i="13"/>
  <c r="AM439" i="13"/>
  <c r="AM438" i="13"/>
  <c r="AM437" i="13"/>
  <c r="AM436" i="13"/>
  <c r="AM435" i="13"/>
  <c r="AM434" i="13"/>
  <c r="AM433" i="13"/>
  <c r="AM432" i="13"/>
  <c r="AM431" i="13"/>
  <c r="AM430" i="13"/>
  <c r="AM429" i="13"/>
  <c r="AM428" i="13"/>
  <c r="AM427" i="13"/>
  <c r="AM426" i="13"/>
  <c r="AM425" i="13"/>
  <c r="AM424" i="13"/>
  <c r="AM423" i="13"/>
  <c r="AM422" i="13"/>
  <c r="AM421" i="13"/>
  <c r="AM420" i="13"/>
  <c r="AM419" i="13"/>
  <c r="AM418" i="13"/>
  <c r="AM417" i="13"/>
  <c r="AM416" i="13"/>
  <c r="AM415" i="13"/>
  <c r="AM414" i="13"/>
  <c r="AM413" i="13"/>
  <c r="AM412" i="13"/>
  <c r="AM411" i="13"/>
  <c r="AM410" i="13"/>
  <c r="AM409" i="13"/>
  <c r="AM408" i="13"/>
  <c r="AM407" i="13"/>
  <c r="AM406" i="13"/>
  <c r="AM405" i="13"/>
  <c r="AM404" i="13"/>
  <c r="AM403" i="13"/>
  <c r="AM402" i="13"/>
  <c r="AM401" i="13"/>
  <c r="AM400" i="13"/>
  <c r="AM399" i="13"/>
  <c r="AM398" i="13"/>
  <c r="AM397" i="13"/>
  <c r="AM396" i="13"/>
  <c r="AM395" i="13"/>
  <c r="AM394" i="13"/>
  <c r="AM393" i="13"/>
  <c r="AM392" i="13"/>
  <c r="AM391" i="13"/>
  <c r="AM390" i="13"/>
  <c r="AM389" i="13"/>
  <c r="AM388" i="13"/>
  <c r="AM387" i="13"/>
  <c r="AM386" i="13"/>
  <c r="AM385" i="13"/>
  <c r="AM384" i="13"/>
  <c r="AM383" i="13"/>
  <c r="AM382" i="13"/>
  <c r="AM381" i="13"/>
  <c r="AM380" i="13"/>
  <c r="AM379" i="13"/>
  <c r="AM378" i="13"/>
  <c r="AM377" i="13"/>
  <c r="AM376" i="13"/>
  <c r="AM375" i="13"/>
  <c r="AM374" i="13"/>
  <c r="AM373" i="13"/>
  <c r="AM372" i="13"/>
  <c r="AM371" i="13"/>
  <c r="AM370" i="13"/>
  <c r="AM369" i="13"/>
  <c r="AM368" i="13"/>
  <c r="AM367" i="13"/>
  <c r="AM366" i="13"/>
  <c r="AM365" i="13"/>
  <c r="AM364" i="13"/>
  <c r="AM363" i="13"/>
  <c r="AM362" i="13"/>
  <c r="AM361" i="13"/>
  <c r="AM360" i="13"/>
  <c r="AM359" i="13"/>
  <c r="AM358" i="13"/>
  <c r="AM357" i="13"/>
  <c r="AM356" i="13"/>
  <c r="AM355" i="13"/>
  <c r="AM354" i="13"/>
  <c r="AM353" i="13"/>
  <c r="AM352" i="13"/>
  <c r="AM351" i="13"/>
  <c r="AM350" i="13"/>
  <c r="AM349" i="13"/>
  <c r="AM348" i="13"/>
  <c r="AM347" i="13"/>
  <c r="AM346" i="13"/>
  <c r="AM345" i="13"/>
  <c r="AM344" i="13"/>
  <c r="AM343" i="13"/>
  <c r="AM342" i="13"/>
  <c r="AM341" i="13"/>
  <c r="AM340" i="13"/>
  <c r="AM339" i="13"/>
  <c r="AM338" i="13"/>
  <c r="AM337" i="13"/>
  <c r="AM336" i="13"/>
  <c r="AM335" i="13"/>
  <c r="AM334" i="13"/>
  <c r="AM333" i="13"/>
  <c r="AM332" i="13"/>
  <c r="AM331" i="13"/>
  <c r="AM330" i="13"/>
  <c r="AM329" i="13"/>
  <c r="AM328" i="13"/>
  <c r="AM327" i="13"/>
  <c r="AM326" i="13"/>
  <c r="AM325" i="13"/>
  <c r="AM324" i="13"/>
  <c r="AM323" i="13"/>
  <c r="AM322" i="13"/>
  <c r="AM321" i="13"/>
  <c r="AM320" i="13"/>
  <c r="AM319" i="13"/>
  <c r="AM318" i="13"/>
  <c r="AM317" i="13"/>
  <c r="AM316" i="13"/>
  <c r="AM315" i="13"/>
  <c r="AM314" i="13"/>
  <c r="AM313" i="13"/>
  <c r="AM312" i="13"/>
  <c r="AM311" i="13"/>
  <c r="AM310" i="13"/>
  <c r="AM309" i="13"/>
  <c r="AM308" i="13"/>
  <c r="AM307" i="13"/>
  <c r="AM306" i="13"/>
  <c r="AM305" i="13"/>
  <c r="AM304" i="13"/>
  <c r="AM303" i="13"/>
  <c r="AM302" i="13"/>
  <c r="AM301" i="13"/>
  <c r="AM300" i="13"/>
  <c r="AM299" i="13"/>
  <c r="AM298" i="13"/>
  <c r="AM297" i="13"/>
  <c r="AM296" i="13"/>
  <c r="AM295" i="13"/>
  <c r="AM294" i="13"/>
  <c r="AM293" i="13"/>
  <c r="AM292" i="13"/>
  <c r="AM291" i="13"/>
  <c r="AM290" i="13"/>
  <c r="AM289" i="13"/>
  <c r="AM288" i="13"/>
  <c r="AM287" i="13"/>
  <c r="AM286" i="13"/>
  <c r="AM285" i="13"/>
  <c r="AM284" i="13"/>
  <c r="AM283" i="13"/>
  <c r="AM282" i="13"/>
  <c r="AM281" i="13"/>
  <c r="AM280" i="13"/>
  <c r="AM279" i="13"/>
  <c r="AM278" i="13"/>
  <c r="AM277" i="13"/>
  <c r="AM276" i="13"/>
  <c r="AM275" i="13"/>
  <c r="AM274" i="13"/>
  <c r="AM273" i="13"/>
  <c r="AM272" i="13"/>
  <c r="AM271" i="13"/>
  <c r="AM270" i="13"/>
  <c r="AM269" i="13"/>
  <c r="AM268" i="13"/>
  <c r="AM267" i="13"/>
  <c r="AM266" i="13"/>
  <c r="AM265" i="13"/>
  <c r="AM264" i="13"/>
  <c r="AM263" i="13"/>
  <c r="AM262" i="13"/>
  <c r="AM261" i="13"/>
  <c r="AM260" i="13"/>
  <c r="AM259" i="13"/>
  <c r="AM258" i="13"/>
  <c r="AM257" i="13"/>
  <c r="AM256" i="13"/>
  <c r="AM255" i="13"/>
  <c r="AM254" i="13"/>
  <c r="AM253" i="13"/>
  <c r="AM252" i="13"/>
  <c r="AM251" i="13"/>
  <c r="AM250" i="13"/>
  <c r="AM249" i="13"/>
  <c r="AM248" i="13"/>
  <c r="AM247" i="13"/>
  <c r="AM246" i="13"/>
  <c r="AM245" i="13"/>
  <c r="AM244" i="13"/>
  <c r="AM243" i="13"/>
  <c r="AM242" i="13"/>
  <c r="AM241" i="13"/>
  <c r="AM240" i="13"/>
  <c r="AM239" i="13"/>
  <c r="AM238" i="13"/>
  <c r="AM237" i="13"/>
  <c r="AM236" i="13"/>
  <c r="AM235" i="13"/>
  <c r="AM234" i="13"/>
  <c r="AM233" i="13"/>
  <c r="AM232" i="13"/>
  <c r="AM231" i="13"/>
  <c r="AM230" i="13"/>
  <c r="AM229" i="13"/>
  <c r="AM228" i="13"/>
  <c r="AM227" i="13"/>
  <c r="AM226" i="13"/>
  <c r="AM225" i="13"/>
  <c r="AM224" i="13"/>
  <c r="AM223" i="13"/>
  <c r="AM222" i="13"/>
  <c r="AM221" i="13"/>
  <c r="AM220" i="13"/>
  <c r="AM219" i="13"/>
  <c r="AM218" i="13"/>
  <c r="AM217" i="13"/>
  <c r="AM216" i="13"/>
  <c r="AM215" i="13"/>
  <c r="AM214" i="13"/>
  <c r="AM213" i="13"/>
  <c r="AM212" i="13"/>
  <c r="AM211" i="13"/>
  <c r="AM210" i="13"/>
  <c r="AM209" i="13"/>
  <c r="AM208" i="13"/>
  <c r="AM207" i="13"/>
  <c r="AM206" i="13"/>
  <c r="AM205" i="13"/>
  <c r="AM204" i="13"/>
  <c r="AM203" i="13"/>
  <c r="AM202" i="13"/>
  <c r="AM201" i="13"/>
  <c r="AM200" i="13"/>
  <c r="AM199" i="13"/>
  <c r="AM198" i="13"/>
  <c r="AM197" i="13"/>
  <c r="AM196" i="13"/>
  <c r="AM195" i="13"/>
  <c r="AM194" i="13"/>
  <c r="AM193" i="13"/>
  <c r="AM192" i="13"/>
  <c r="AM191" i="13"/>
  <c r="AM190" i="13"/>
  <c r="AM189" i="13"/>
  <c r="AM188" i="13"/>
  <c r="AM187" i="13"/>
  <c r="AM186" i="13"/>
  <c r="AM185" i="13"/>
  <c r="AM184" i="13"/>
  <c r="AM183" i="13"/>
  <c r="AM182" i="13"/>
  <c r="AM181" i="13"/>
  <c r="AM180" i="13"/>
  <c r="AM179" i="13"/>
  <c r="AM178" i="13"/>
  <c r="AM177" i="13"/>
  <c r="AM176" i="13"/>
  <c r="AM175" i="13"/>
  <c r="AM174" i="13"/>
  <c r="AM173" i="13"/>
  <c r="AM172" i="13"/>
  <c r="AM171" i="13"/>
  <c r="AM170" i="13"/>
  <c r="AM169" i="13"/>
  <c r="AM168" i="13"/>
  <c r="AM167" i="13"/>
  <c r="AM166" i="13"/>
  <c r="AM165" i="13"/>
  <c r="AM164" i="13"/>
  <c r="AM163" i="13"/>
  <c r="AM162" i="13"/>
  <c r="AM161" i="13"/>
  <c r="AM160" i="13"/>
  <c r="AM159" i="13"/>
  <c r="AM158" i="13"/>
  <c r="AM157" i="13"/>
  <c r="AM156" i="13"/>
  <c r="AM155" i="13"/>
  <c r="AM154" i="13"/>
  <c r="AM153" i="13"/>
  <c r="AM152" i="13"/>
  <c r="AM151" i="13"/>
  <c r="AM150" i="13"/>
  <c r="AM149" i="13"/>
  <c r="AM148" i="13"/>
  <c r="AM147" i="13"/>
  <c r="AM146" i="13"/>
  <c r="AM145" i="13"/>
  <c r="AM144" i="13"/>
  <c r="AM143" i="13"/>
  <c r="AM142" i="13"/>
  <c r="AM141" i="13"/>
  <c r="AM140" i="13"/>
  <c r="AM139" i="13"/>
  <c r="AM138" i="13"/>
  <c r="AM137" i="13"/>
  <c r="AM136" i="13"/>
  <c r="AM135" i="13"/>
  <c r="AM134" i="13"/>
  <c r="AM133" i="13"/>
  <c r="AM132" i="13"/>
  <c r="AM131" i="13"/>
  <c r="AM130" i="13"/>
  <c r="AM129" i="13"/>
  <c r="AM128" i="13"/>
  <c r="AM127" i="13"/>
  <c r="AM126" i="13"/>
  <c r="AM125" i="13"/>
  <c r="AM124" i="13"/>
  <c r="AM123" i="13"/>
  <c r="AM122" i="13"/>
  <c r="AM121" i="13"/>
  <c r="AM120" i="13"/>
  <c r="AM119" i="13"/>
  <c r="AM118" i="13"/>
  <c r="AM117" i="13"/>
  <c r="AM116" i="13"/>
  <c r="AM115" i="13"/>
  <c r="AM114" i="13"/>
  <c r="AM113" i="13"/>
  <c r="AM112" i="13"/>
  <c r="AM111" i="13"/>
  <c r="AM110" i="13"/>
  <c r="AM109" i="13"/>
  <c r="AM108" i="13"/>
  <c r="AM107" i="13"/>
  <c r="AM106" i="13"/>
  <c r="AM105" i="13"/>
  <c r="AM104" i="13"/>
  <c r="AM103" i="13"/>
  <c r="AM102" i="13"/>
  <c r="AM101" i="13"/>
  <c r="AM100" i="13"/>
  <c r="AM99" i="13"/>
  <c r="AM98" i="13"/>
  <c r="AM97" i="13"/>
  <c r="AM96" i="13"/>
  <c r="AM95" i="13"/>
  <c r="AM94" i="13"/>
  <c r="AM93" i="13"/>
  <c r="AM92" i="13"/>
  <c r="AM91" i="13"/>
  <c r="AM90" i="13"/>
  <c r="AM89" i="13"/>
  <c r="AM88" i="13"/>
  <c r="AM87" i="13"/>
  <c r="AM86" i="13"/>
  <c r="AM85" i="13"/>
  <c r="AM84" i="13"/>
  <c r="AM83" i="13"/>
  <c r="AM82" i="13"/>
  <c r="AM81" i="13"/>
  <c r="AM80" i="13"/>
  <c r="AM79" i="13"/>
  <c r="AM78" i="13"/>
  <c r="AM77" i="13"/>
  <c r="AM76" i="13"/>
  <c r="AM75" i="13"/>
  <c r="AM74" i="13"/>
  <c r="AM73" i="13"/>
  <c r="AM72" i="13"/>
  <c r="AM71" i="13"/>
  <c r="AM70" i="13"/>
  <c r="AM69" i="13"/>
  <c r="AM68" i="13"/>
  <c r="AM67" i="13"/>
  <c r="AM66" i="13"/>
  <c r="AM65" i="13"/>
  <c r="AM64" i="13"/>
  <c r="AM63" i="13"/>
  <c r="AM62" i="13"/>
  <c r="AM61" i="13"/>
  <c r="AM60" i="13"/>
  <c r="AM59" i="13"/>
  <c r="AM58" i="13"/>
  <c r="AM57" i="13"/>
  <c r="AM56" i="13"/>
  <c r="AM55" i="13"/>
  <c r="AM54" i="13"/>
  <c r="AM53" i="13"/>
  <c r="AM52" i="13"/>
  <c r="AM51" i="13"/>
  <c r="AM50" i="13"/>
  <c r="AM49" i="13"/>
  <c r="AM48" i="13"/>
  <c r="AM47" i="13"/>
  <c r="AM46" i="13"/>
  <c r="AM45" i="13"/>
  <c r="AM44" i="13"/>
  <c r="AM43" i="13"/>
  <c r="AM42" i="13"/>
  <c r="AM41" i="13"/>
  <c r="AM40" i="13"/>
  <c r="AM39" i="13"/>
  <c r="AM38" i="13"/>
  <c r="AM37" i="13"/>
  <c r="AM36" i="13"/>
  <c r="AM35" i="13"/>
  <c r="AM34" i="13"/>
  <c r="AM33" i="13"/>
  <c r="AM32" i="13"/>
  <c r="AM31" i="13"/>
  <c r="AM30" i="13"/>
  <c r="AM29" i="13"/>
  <c r="AM28" i="13"/>
  <c r="AM27" i="13"/>
  <c r="AM26" i="13"/>
  <c r="AM25" i="13"/>
  <c r="AM24" i="13"/>
  <c r="AM23" i="13"/>
  <c r="AM22" i="13"/>
  <c r="AM21" i="13"/>
  <c r="AM20" i="13"/>
  <c r="AM19" i="13"/>
  <c r="AM18" i="13"/>
  <c r="AM17" i="13"/>
  <c r="AM16" i="13"/>
  <c r="AM15" i="13"/>
  <c r="AM14" i="13"/>
  <c r="AM13" i="13"/>
  <c r="AM12" i="13"/>
  <c r="AM11" i="13"/>
  <c r="AM10" i="13"/>
  <c r="AM9" i="13"/>
  <c r="AM8" i="13"/>
  <c r="AM7" i="13"/>
  <c r="AM6" i="13"/>
  <c r="AV945" i="13"/>
  <c r="AU945" i="13"/>
  <c r="AV944" i="13"/>
  <c r="AU944" i="13"/>
  <c r="AV943" i="13"/>
  <c r="AU943" i="13"/>
  <c r="AV942" i="13"/>
  <c r="AU942" i="13"/>
  <c r="AV941" i="13"/>
  <c r="AU941" i="13"/>
  <c r="AV940" i="13"/>
  <c r="AU940" i="13"/>
  <c r="AV939" i="13"/>
  <c r="AU939" i="13"/>
  <c r="AV938" i="13"/>
  <c r="AU938" i="13"/>
  <c r="AV937" i="13"/>
  <c r="AU937" i="13"/>
  <c r="AV936" i="13"/>
  <c r="AU936" i="13"/>
  <c r="AV935" i="13"/>
  <c r="AU935" i="13"/>
  <c r="AV934" i="13"/>
  <c r="AU934" i="13"/>
  <c r="AV933" i="13"/>
  <c r="AU933" i="13"/>
  <c r="AV932" i="13"/>
  <c r="AU932" i="13"/>
  <c r="AV931" i="13"/>
  <c r="AU931" i="13"/>
  <c r="AV930" i="13"/>
  <c r="AU930" i="13"/>
  <c r="AV929" i="13"/>
  <c r="AU929" i="13"/>
  <c r="AV928" i="13"/>
  <c r="AU928" i="13"/>
  <c r="AV927" i="13"/>
  <c r="AU927" i="13"/>
  <c r="AV926" i="13"/>
  <c r="AU926" i="13"/>
  <c r="AV925" i="13"/>
  <c r="AU925" i="13"/>
  <c r="AV924" i="13"/>
  <c r="AU924" i="13"/>
  <c r="AV923" i="13"/>
  <c r="AU923" i="13"/>
  <c r="AV922" i="13"/>
  <c r="AU922" i="13"/>
  <c r="AV921" i="13"/>
  <c r="AU921" i="13"/>
  <c r="AV920" i="13"/>
  <c r="AU920" i="13"/>
  <c r="AV919" i="13"/>
  <c r="AU919" i="13"/>
  <c r="AV918" i="13"/>
  <c r="AU918" i="13"/>
  <c r="AV917" i="13"/>
  <c r="AU917" i="13"/>
  <c r="AV916" i="13"/>
  <c r="AU916" i="13"/>
  <c r="AV915" i="13"/>
  <c r="AU915" i="13"/>
  <c r="AV914" i="13"/>
  <c r="AU914" i="13"/>
  <c r="AV913" i="13"/>
  <c r="AU913" i="13"/>
  <c r="AV912" i="13"/>
  <c r="AU912" i="13"/>
  <c r="AV911" i="13"/>
  <c r="AU911" i="13"/>
  <c r="AV910" i="13"/>
  <c r="AU910" i="13"/>
  <c r="AV909" i="13"/>
  <c r="AU909" i="13"/>
  <c r="AV908" i="13"/>
  <c r="AU908" i="13"/>
  <c r="AV907" i="13"/>
  <c r="AU907" i="13"/>
  <c r="AV906" i="13"/>
  <c r="AU906" i="13"/>
  <c r="AV905" i="13"/>
  <c r="AU905" i="13"/>
  <c r="AV904" i="13"/>
  <c r="AU904" i="13"/>
  <c r="AV903" i="13"/>
  <c r="AU903" i="13"/>
  <c r="AV902" i="13"/>
  <c r="AU902" i="13"/>
  <c r="AV901" i="13"/>
  <c r="AU901" i="13"/>
  <c r="AV900" i="13"/>
  <c r="AU900" i="13"/>
  <c r="AV899" i="13"/>
  <c r="AU899" i="13"/>
  <c r="AV898" i="13"/>
  <c r="AU898" i="13"/>
  <c r="AV897" i="13"/>
  <c r="AU897" i="13"/>
  <c r="AV896" i="13"/>
  <c r="AU896" i="13"/>
  <c r="AV895" i="13"/>
  <c r="AU895" i="13"/>
  <c r="AV894" i="13"/>
  <c r="AU894" i="13"/>
  <c r="AV893" i="13"/>
  <c r="AU893" i="13"/>
  <c r="AV892" i="13"/>
  <c r="AU892" i="13"/>
  <c r="AV891" i="13"/>
  <c r="AU891" i="13"/>
  <c r="AV890" i="13"/>
  <c r="AU890" i="13"/>
  <c r="AV889" i="13"/>
  <c r="AU889" i="13"/>
  <c r="AV888" i="13"/>
  <c r="AU888" i="13"/>
  <c r="AV887" i="13"/>
  <c r="AU887" i="13"/>
  <c r="AV886" i="13"/>
  <c r="AU886" i="13"/>
  <c r="AV885" i="13"/>
  <c r="AU885" i="13"/>
  <c r="AV884" i="13"/>
  <c r="AU884" i="13"/>
  <c r="AV883" i="13"/>
  <c r="AU883" i="13"/>
  <c r="AV882" i="13"/>
  <c r="AU882" i="13"/>
  <c r="AV881" i="13"/>
  <c r="AU881" i="13"/>
  <c r="AV880" i="13"/>
  <c r="AU880" i="13"/>
  <c r="AV879" i="13"/>
  <c r="AU879" i="13"/>
  <c r="AV878" i="13"/>
  <c r="AU878" i="13"/>
  <c r="AV877" i="13"/>
  <c r="AU877" i="13"/>
  <c r="AV876" i="13"/>
  <c r="AU876" i="13"/>
  <c r="AV875" i="13"/>
  <c r="AU875" i="13"/>
  <c r="AV874" i="13"/>
  <c r="AU874" i="13"/>
  <c r="AV873" i="13"/>
  <c r="AU873" i="13"/>
  <c r="AV872" i="13"/>
  <c r="AU872" i="13"/>
  <c r="AV871" i="13"/>
  <c r="AU871" i="13"/>
  <c r="AV870" i="13"/>
  <c r="AU870" i="13"/>
  <c r="AV869" i="13"/>
  <c r="AU869" i="13"/>
  <c r="AV868" i="13"/>
  <c r="AU868" i="13"/>
  <c r="AV867" i="13"/>
  <c r="AU867" i="13"/>
  <c r="AV866" i="13"/>
  <c r="AU866" i="13"/>
  <c r="AV865" i="13"/>
  <c r="AU865" i="13"/>
  <c r="AV864" i="13"/>
  <c r="AU864" i="13"/>
  <c r="AV863" i="13"/>
  <c r="AU863" i="13"/>
  <c r="AV862" i="13"/>
  <c r="AU862" i="13"/>
  <c r="AV861" i="13"/>
  <c r="AU861" i="13"/>
  <c r="AV860" i="13"/>
  <c r="AU860" i="13"/>
  <c r="AV859" i="13"/>
  <c r="AU859" i="13"/>
  <c r="AV858" i="13"/>
  <c r="AU858" i="13"/>
  <c r="AV857" i="13"/>
  <c r="AU857" i="13"/>
  <c r="AV856" i="13"/>
  <c r="AU856" i="13"/>
  <c r="AV855" i="13"/>
  <c r="AU855" i="13"/>
  <c r="AV854" i="13"/>
  <c r="AU854" i="13"/>
  <c r="AV853" i="13"/>
  <c r="AU853" i="13"/>
  <c r="AV852" i="13"/>
  <c r="AU852" i="13"/>
  <c r="AV851" i="13"/>
  <c r="AU851" i="13"/>
  <c r="AV850" i="13"/>
  <c r="AU850" i="13"/>
  <c r="AV849" i="13"/>
  <c r="AU849" i="13"/>
  <c r="AV848" i="13"/>
  <c r="AU848" i="13"/>
  <c r="AV847" i="13"/>
  <c r="AU847" i="13"/>
  <c r="AV846" i="13"/>
  <c r="AU846" i="13"/>
  <c r="AV845" i="13"/>
  <c r="AU845" i="13"/>
  <c r="AV844" i="13"/>
  <c r="AU844" i="13"/>
  <c r="AV843" i="13"/>
  <c r="AU843" i="13"/>
  <c r="AV842" i="13"/>
  <c r="AU842" i="13"/>
  <c r="AV841" i="13"/>
  <c r="AU841" i="13"/>
  <c r="AV840" i="13"/>
  <c r="AU840" i="13"/>
  <c r="AV839" i="13"/>
  <c r="AU839" i="13"/>
  <c r="AV838" i="13"/>
  <c r="AU838" i="13"/>
  <c r="AV837" i="13"/>
  <c r="AU837" i="13"/>
  <c r="AV836" i="13"/>
  <c r="AU836" i="13"/>
  <c r="AV835" i="13"/>
  <c r="AU835" i="13"/>
  <c r="AV834" i="13"/>
  <c r="AU834" i="13"/>
  <c r="AV833" i="13"/>
  <c r="AU833" i="13"/>
  <c r="AV832" i="13"/>
  <c r="AU832" i="13"/>
  <c r="AV831" i="13"/>
  <c r="AU831" i="13"/>
  <c r="AV830" i="13"/>
  <c r="AU830" i="13"/>
  <c r="AV829" i="13"/>
  <c r="AU829" i="13"/>
  <c r="AV828" i="13"/>
  <c r="AU828" i="13"/>
  <c r="AV827" i="13"/>
  <c r="AU827" i="13"/>
  <c r="AV826" i="13"/>
  <c r="AU826" i="13"/>
  <c r="AV825" i="13"/>
  <c r="AU825" i="13"/>
  <c r="AV824" i="13"/>
  <c r="AU824" i="13"/>
  <c r="AV823" i="13"/>
  <c r="AU823" i="13"/>
  <c r="AV822" i="13"/>
  <c r="AU822" i="13"/>
  <c r="AV821" i="13"/>
  <c r="AU821" i="13"/>
  <c r="AV820" i="13"/>
  <c r="AU820" i="13"/>
  <c r="AV819" i="13"/>
  <c r="AU819" i="13"/>
  <c r="AV818" i="13"/>
  <c r="AU818" i="13"/>
  <c r="AV817" i="13"/>
  <c r="AU817" i="13"/>
  <c r="AV816" i="13"/>
  <c r="AU816" i="13"/>
  <c r="AV815" i="13"/>
  <c r="AU815" i="13"/>
  <c r="AV814" i="13"/>
  <c r="AU814" i="13"/>
  <c r="AV813" i="13"/>
  <c r="AU813" i="13"/>
  <c r="AV812" i="13"/>
  <c r="AU812" i="13"/>
  <c r="AV811" i="13"/>
  <c r="AU811" i="13"/>
  <c r="AV810" i="13"/>
  <c r="AU810" i="13"/>
  <c r="AV809" i="13"/>
  <c r="AU809" i="13"/>
  <c r="AV808" i="13"/>
  <c r="AU808" i="13"/>
  <c r="AV807" i="13"/>
  <c r="AU807" i="13"/>
  <c r="AV806" i="13"/>
  <c r="AU806" i="13"/>
  <c r="AV805" i="13"/>
  <c r="AU805" i="13"/>
  <c r="AV804" i="13"/>
  <c r="AU804" i="13"/>
  <c r="AV803" i="13"/>
  <c r="AU803" i="13"/>
  <c r="AV802" i="13"/>
  <c r="AU802" i="13"/>
  <c r="AV801" i="13"/>
  <c r="AU801" i="13"/>
  <c r="AV800" i="13"/>
  <c r="AU800" i="13"/>
  <c r="AV799" i="13"/>
  <c r="AU799" i="13"/>
  <c r="AV798" i="13"/>
  <c r="AU798" i="13"/>
  <c r="AV797" i="13"/>
  <c r="AU797" i="13"/>
  <c r="AV796" i="13"/>
  <c r="AU796" i="13"/>
  <c r="AV795" i="13"/>
  <c r="AU795" i="13"/>
  <c r="AV794" i="13"/>
  <c r="AU794" i="13"/>
  <c r="AV793" i="13"/>
  <c r="AU793" i="13"/>
  <c r="AV792" i="13"/>
  <c r="AU792" i="13"/>
  <c r="AV791" i="13"/>
  <c r="AU791" i="13"/>
  <c r="AV790" i="13"/>
  <c r="AU790" i="13"/>
  <c r="AV789" i="13"/>
  <c r="AU789" i="13"/>
  <c r="AV788" i="13"/>
  <c r="AU788" i="13"/>
  <c r="AV787" i="13"/>
  <c r="AU787" i="13"/>
  <c r="AV786" i="13"/>
  <c r="AU786" i="13"/>
  <c r="AV785" i="13"/>
  <c r="AU785" i="13"/>
  <c r="AV784" i="13"/>
  <c r="AU784" i="13"/>
  <c r="AV783" i="13"/>
  <c r="AU783" i="13"/>
  <c r="AV782" i="13"/>
  <c r="AU782" i="13"/>
  <c r="AV781" i="13"/>
  <c r="AU781" i="13"/>
  <c r="AV780" i="13"/>
  <c r="AU780" i="13"/>
  <c r="AV779" i="13"/>
  <c r="AU779" i="13"/>
  <c r="AV778" i="13"/>
  <c r="AU778" i="13"/>
  <c r="AV777" i="13"/>
  <c r="AU777" i="13"/>
  <c r="AV776" i="13"/>
  <c r="AU776" i="13"/>
  <c r="AV775" i="13"/>
  <c r="AU775" i="13"/>
  <c r="AV774" i="13"/>
  <c r="AU774" i="13"/>
  <c r="AV773" i="13"/>
  <c r="AU773" i="13"/>
  <c r="AV772" i="13"/>
  <c r="AU772" i="13"/>
  <c r="AV771" i="13"/>
  <c r="AU771" i="13"/>
  <c r="AV770" i="13"/>
  <c r="AU770" i="13"/>
  <c r="AV769" i="13"/>
  <c r="AU769" i="13"/>
  <c r="AV768" i="13"/>
  <c r="AU768" i="13"/>
  <c r="AV767" i="13"/>
  <c r="AU767" i="13"/>
  <c r="AV766" i="13"/>
  <c r="AU766" i="13"/>
  <c r="AV765" i="13"/>
  <c r="AU765" i="13"/>
  <c r="AV764" i="13"/>
  <c r="AU764" i="13"/>
  <c r="AV763" i="13"/>
  <c r="AU763" i="13"/>
  <c r="AV762" i="13"/>
  <c r="AU762" i="13"/>
  <c r="AV761" i="13"/>
  <c r="AU761" i="13"/>
  <c r="AV760" i="13"/>
  <c r="AU760" i="13"/>
  <c r="AV759" i="13"/>
  <c r="AU759" i="13"/>
  <c r="AV758" i="13"/>
  <c r="AU758" i="13"/>
  <c r="AV757" i="13"/>
  <c r="AU757" i="13"/>
  <c r="AV756" i="13"/>
  <c r="AU756" i="13"/>
  <c r="AV755" i="13"/>
  <c r="AU755" i="13"/>
  <c r="AV754" i="13"/>
  <c r="AU754" i="13"/>
  <c r="AV753" i="13"/>
  <c r="AU753" i="13"/>
  <c r="AV752" i="13"/>
  <c r="AU752" i="13"/>
  <c r="AV751" i="13"/>
  <c r="AU751" i="13"/>
  <c r="AV750" i="13"/>
  <c r="AU750" i="13"/>
  <c r="AV749" i="13"/>
  <c r="AU749" i="13"/>
  <c r="AV748" i="13"/>
  <c r="AU748" i="13"/>
  <c r="AV747" i="13"/>
  <c r="AU747" i="13"/>
  <c r="AV746" i="13"/>
  <c r="AU746" i="13"/>
  <c r="AV745" i="13"/>
  <c r="AU745" i="13"/>
  <c r="AV744" i="13"/>
  <c r="AU744" i="13"/>
  <c r="AV743" i="13"/>
  <c r="AU743" i="13"/>
  <c r="AV742" i="13"/>
  <c r="AU742" i="13"/>
  <c r="AV741" i="13"/>
  <c r="AU741" i="13"/>
  <c r="AV740" i="13"/>
  <c r="AU740" i="13"/>
  <c r="AV739" i="13"/>
  <c r="AU739" i="13"/>
  <c r="AV738" i="13"/>
  <c r="AU738" i="13"/>
  <c r="AV737" i="13"/>
  <c r="AU737" i="13"/>
  <c r="AV736" i="13"/>
  <c r="AU736" i="13"/>
  <c r="AV735" i="13"/>
  <c r="AU735" i="13"/>
  <c r="AV734" i="13"/>
  <c r="AU734" i="13"/>
  <c r="AV733" i="13"/>
  <c r="AU733" i="13"/>
  <c r="AV732" i="13"/>
  <c r="AU732" i="13"/>
  <c r="AV731" i="13"/>
  <c r="AU731" i="13"/>
  <c r="AV730" i="13"/>
  <c r="AU730" i="13"/>
  <c r="AV729" i="13"/>
  <c r="AU729" i="13"/>
  <c r="AV728" i="13"/>
  <c r="AU728" i="13"/>
  <c r="AV727" i="13"/>
  <c r="AU727" i="13"/>
  <c r="AV726" i="13"/>
  <c r="AU726" i="13"/>
  <c r="AV725" i="13"/>
  <c r="AU725" i="13"/>
  <c r="AV724" i="13"/>
  <c r="AU724" i="13"/>
  <c r="AV723" i="13"/>
  <c r="AU723" i="13"/>
  <c r="AV722" i="13"/>
  <c r="AU722" i="13"/>
  <c r="AV721" i="13"/>
  <c r="AU721" i="13"/>
  <c r="AV720" i="13"/>
  <c r="AU720" i="13"/>
  <c r="AV719" i="13"/>
  <c r="AU719" i="13"/>
  <c r="AV718" i="13"/>
  <c r="AU718" i="13"/>
  <c r="AV717" i="13"/>
  <c r="AU717" i="13"/>
  <c r="AV716" i="13"/>
  <c r="AU716" i="13"/>
  <c r="AV715" i="13"/>
  <c r="AU715" i="13"/>
  <c r="AV714" i="13"/>
  <c r="AU714" i="13"/>
  <c r="AV713" i="13"/>
  <c r="AU713" i="13"/>
  <c r="AV712" i="13"/>
  <c r="AU712" i="13"/>
  <c r="AV711" i="13"/>
  <c r="AU711" i="13"/>
  <c r="AV710" i="13"/>
  <c r="AU710" i="13"/>
  <c r="AV709" i="13"/>
  <c r="AU709" i="13"/>
  <c r="AV708" i="13"/>
  <c r="AU708" i="13"/>
  <c r="AV707" i="13"/>
  <c r="AU707" i="13"/>
  <c r="AV706" i="13"/>
  <c r="AU706" i="13"/>
  <c r="AV705" i="13"/>
  <c r="AU705" i="13"/>
  <c r="AV704" i="13"/>
  <c r="AU704" i="13"/>
  <c r="AV703" i="13"/>
  <c r="AU703" i="13"/>
  <c r="AV702" i="13"/>
  <c r="AU702" i="13"/>
  <c r="AV701" i="13"/>
  <c r="AU701" i="13"/>
  <c r="AV700" i="13"/>
  <c r="AU700" i="13"/>
  <c r="AV699" i="13"/>
  <c r="AU699" i="13"/>
  <c r="AV698" i="13"/>
  <c r="AU698" i="13"/>
  <c r="AV697" i="13"/>
  <c r="AU697" i="13"/>
  <c r="AV696" i="13"/>
  <c r="AU696" i="13"/>
  <c r="AV695" i="13"/>
  <c r="AU695" i="13"/>
  <c r="AV694" i="13"/>
  <c r="AU694" i="13"/>
  <c r="AV693" i="13"/>
  <c r="AU693" i="13"/>
  <c r="AV692" i="13"/>
  <c r="AU692" i="13"/>
  <c r="AV691" i="13"/>
  <c r="AU691" i="13"/>
  <c r="AV690" i="13"/>
  <c r="AU690" i="13"/>
  <c r="AV689" i="13"/>
  <c r="AU689" i="13"/>
  <c r="AV688" i="13"/>
  <c r="AU688" i="13"/>
  <c r="AV687" i="13"/>
  <c r="AU687" i="13"/>
  <c r="AV686" i="13"/>
  <c r="AU686" i="13"/>
  <c r="AV685" i="13"/>
  <c r="AU685" i="13"/>
  <c r="AV684" i="13"/>
  <c r="AU684" i="13"/>
  <c r="AV683" i="13"/>
  <c r="AU683" i="13"/>
  <c r="AV682" i="13"/>
  <c r="AU682" i="13"/>
  <c r="AV681" i="13"/>
  <c r="AU681" i="13"/>
  <c r="AV680" i="13"/>
  <c r="AU680" i="13"/>
  <c r="AV679" i="13"/>
  <c r="AU679" i="13"/>
  <c r="AV678" i="13"/>
  <c r="AU678" i="13"/>
  <c r="AV677" i="13"/>
  <c r="AU677" i="13"/>
  <c r="AV676" i="13"/>
  <c r="AU676" i="13"/>
  <c r="AV675" i="13"/>
  <c r="AU675" i="13"/>
  <c r="AV674" i="13"/>
  <c r="AU674" i="13"/>
  <c r="AV673" i="13"/>
  <c r="AU673" i="13"/>
  <c r="AV672" i="13"/>
  <c r="AU672" i="13"/>
  <c r="AV671" i="13"/>
  <c r="AU671" i="13"/>
  <c r="AV670" i="13"/>
  <c r="AU670" i="13"/>
  <c r="AV669" i="13"/>
  <c r="AU669" i="13"/>
  <c r="AV668" i="13"/>
  <c r="AU668" i="13"/>
  <c r="AV667" i="13"/>
  <c r="AU667" i="13"/>
  <c r="AV666" i="13"/>
  <c r="AU666" i="13"/>
  <c r="AV665" i="13"/>
  <c r="AU665" i="13"/>
  <c r="AV664" i="13"/>
  <c r="AU664" i="13"/>
  <c r="AV663" i="13"/>
  <c r="AU663" i="13"/>
  <c r="AV662" i="13"/>
  <c r="AU662" i="13"/>
  <c r="AV661" i="13"/>
  <c r="AU661" i="13"/>
  <c r="AV660" i="13"/>
  <c r="AU660" i="13"/>
  <c r="AV659" i="13"/>
  <c r="AU659" i="13"/>
  <c r="AV658" i="13"/>
  <c r="AU658" i="13"/>
  <c r="AV657" i="13"/>
  <c r="AU657" i="13"/>
  <c r="AV656" i="13"/>
  <c r="AU656" i="13"/>
  <c r="AV655" i="13"/>
  <c r="AU655" i="13"/>
  <c r="AV654" i="13"/>
  <c r="AU654" i="13"/>
  <c r="AV653" i="13"/>
  <c r="AU653" i="13"/>
  <c r="AV652" i="13"/>
  <c r="AU652" i="13"/>
  <c r="AV651" i="13"/>
  <c r="AU651" i="13"/>
  <c r="AV650" i="13"/>
  <c r="AU650" i="13"/>
  <c r="AV649" i="13"/>
  <c r="AU649" i="13"/>
  <c r="AV648" i="13"/>
  <c r="AU648" i="13"/>
  <c r="AV647" i="13"/>
  <c r="AU647" i="13"/>
  <c r="AV646" i="13"/>
  <c r="AU646" i="13"/>
  <c r="AV645" i="13"/>
  <c r="AU645" i="13"/>
  <c r="AV644" i="13"/>
  <c r="AU644" i="13"/>
  <c r="AV643" i="13"/>
  <c r="AU643" i="13"/>
  <c r="AV642" i="13"/>
  <c r="AU642" i="13"/>
  <c r="AV641" i="13"/>
  <c r="AU641" i="13"/>
  <c r="AV640" i="13"/>
  <c r="AU640" i="13"/>
  <c r="AV639" i="13"/>
  <c r="AU639" i="13"/>
  <c r="AV638" i="13"/>
  <c r="AU638" i="13"/>
  <c r="AV637" i="13"/>
  <c r="AU637" i="13"/>
  <c r="AV636" i="13"/>
  <c r="AU636" i="13"/>
  <c r="AV635" i="13"/>
  <c r="AU635" i="13"/>
  <c r="AV634" i="13"/>
  <c r="AU634" i="13"/>
  <c r="AV633" i="13"/>
  <c r="AU633" i="13"/>
  <c r="AV632" i="13"/>
  <c r="AU632" i="13"/>
  <c r="AV631" i="13"/>
  <c r="AU631" i="13"/>
  <c r="AV630" i="13"/>
  <c r="AU630" i="13"/>
  <c r="AV629" i="13"/>
  <c r="AU629" i="13"/>
  <c r="AV628" i="13"/>
  <c r="AU628" i="13"/>
  <c r="AV627" i="13"/>
  <c r="AU627" i="13"/>
  <c r="AV626" i="13"/>
  <c r="AU626" i="13"/>
  <c r="AV625" i="13"/>
  <c r="AU625" i="13"/>
  <c r="AV624" i="13"/>
  <c r="AU624" i="13"/>
  <c r="AV623" i="13"/>
  <c r="AU623" i="13"/>
  <c r="AV622" i="13"/>
  <c r="AU622" i="13"/>
  <c r="AV621" i="13"/>
  <c r="AU621" i="13"/>
  <c r="AV620" i="13"/>
  <c r="AU620" i="13"/>
  <c r="AV619" i="13"/>
  <c r="AU619" i="13"/>
  <c r="AV618" i="13"/>
  <c r="AU618" i="13"/>
  <c r="AV617" i="13"/>
  <c r="AU617" i="13"/>
  <c r="AV616" i="13"/>
  <c r="AU616" i="13"/>
  <c r="AV615" i="13"/>
  <c r="AU615" i="13"/>
  <c r="AV614" i="13"/>
  <c r="AU614" i="13"/>
  <c r="AV613" i="13"/>
  <c r="AU613" i="13"/>
  <c r="AV612" i="13"/>
  <c r="AU612" i="13"/>
  <c r="AV611" i="13"/>
  <c r="AU611" i="13"/>
  <c r="AV610" i="13"/>
  <c r="AU610" i="13"/>
  <c r="AV609" i="13"/>
  <c r="AU609" i="13"/>
  <c r="AV608" i="13"/>
  <c r="AU608" i="13"/>
  <c r="AV607" i="13"/>
  <c r="AU607" i="13"/>
  <c r="AV606" i="13"/>
  <c r="AU606" i="13"/>
  <c r="AV605" i="13"/>
  <c r="AU605" i="13"/>
  <c r="AV604" i="13"/>
  <c r="AU604" i="13"/>
  <c r="AV603" i="13"/>
  <c r="AU603" i="13"/>
  <c r="AV602" i="13"/>
  <c r="AU602" i="13"/>
  <c r="AV601" i="13"/>
  <c r="AU601" i="13"/>
  <c r="AV600" i="13"/>
  <c r="AU600" i="13"/>
  <c r="AV599" i="13"/>
  <c r="AU599" i="13"/>
  <c r="AV598" i="13"/>
  <c r="AU598" i="13"/>
  <c r="AV597" i="13"/>
  <c r="AU597" i="13"/>
  <c r="AV596" i="13"/>
  <c r="AU596" i="13"/>
  <c r="AV595" i="13"/>
  <c r="AU595" i="13"/>
  <c r="AV594" i="13"/>
  <c r="AU594" i="13"/>
  <c r="AV593" i="13"/>
  <c r="AU593" i="13"/>
  <c r="AV592" i="13"/>
  <c r="AU592" i="13"/>
  <c r="AV591" i="13"/>
  <c r="AU591" i="13"/>
  <c r="AV590" i="13"/>
  <c r="AU590" i="13"/>
  <c r="AV589" i="13"/>
  <c r="AU589" i="13"/>
  <c r="AV588" i="13"/>
  <c r="AU588" i="13"/>
  <c r="AV587" i="13"/>
  <c r="AU587" i="13"/>
  <c r="AV586" i="13"/>
  <c r="AU586" i="13"/>
  <c r="AV585" i="13"/>
  <c r="AU585" i="13"/>
  <c r="AV584" i="13"/>
  <c r="AU584" i="13"/>
  <c r="AV583" i="13"/>
  <c r="AU583" i="13"/>
  <c r="AV582" i="13"/>
  <c r="AU582" i="13"/>
  <c r="AV581" i="13"/>
  <c r="AU581" i="13"/>
  <c r="AV580" i="13"/>
  <c r="AU580" i="13"/>
  <c r="AV579" i="13"/>
  <c r="AU579" i="13"/>
  <c r="AV578" i="13"/>
  <c r="AU578" i="13"/>
  <c r="AV577" i="13"/>
  <c r="AU577" i="13"/>
  <c r="AV576" i="13"/>
  <c r="AU576" i="13"/>
  <c r="AV575" i="13"/>
  <c r="AU575" i="13"/>
  <c r="AV574" i="13"/>
  <c r="AU574" i="13"/>
  <c r="AV573" i="13"/>
  <c r="AU573" i="13"/>
  <c r="AV572" i="13"/>
  <c r="AU572" i="13"/>
  <c r="AV571" i="13"/>
  <c r="AU571" i="13"/>
  <c r="AV570" i="13"/>
  <c r="AU570" i="13"/>
  <c r="AV569" i="13"/>
  <c r="AU569" i="13"/>
  <c r="AV568" i="13"/>
  <c r="AU568" i="13"/>
  <c r="AV567" i="13"/>
  <c r="AU567" i="13"/>
  <c r="AV566" i="13"/>
  <c r="AU566" i="13"/>
  <c r="AV565" i="13"/>
  <c r="AU565" i="13"/>
  <c r="AV564" i="13"/>
  <c r="AU564" i="13"/>
  <c r="AV563" i="13"/>
  <c r="AU563" i="13"/>
  <c r="AV562" i="13"/>
  <c r="AU562" i="13"/>
  <c r="AV561" i="13"/>
  <c r="AU561" i="13"/>
  <c r="AV560" i="13"/>
  <c r="AU560" i="13"/>
  <c r="AV559" i="13"/>
  <c r="AU559" i="13"/>
  <c r="AV558" i="13"/>
  <c r="AU558" i="13"/>
  <c r="AV557" i="13"/>
  <c r="AU557" i="13"/>
  <c r="AV556" i="13"/>
  <c r="AU556" i="13"/>
  <c r="AV555" i="13"/>
  <c r="AU555" i="13"/>
  <c r="AV554" i="13"/>
  <c r="AU554" i="13"/>
  <c r="AV553" i="13"/>
  <c r="AU553" i="13"/>
  <c r="AV552" i="13"/>
  <c r="AU552" i="13"/>
  <c r="AV551" i="13"/>
  <c r="AU551" i="13"/>
  <c r="AV550" i="13"/>
  <c r="AU550" i="13"/>
  <c r="AV549" i="13"/>
  <c r="AU549" i="13"/>
  <c r="AV548" i="13"/>
  <c r="AU548" i="13"/>
  <c r="AV547" i="13"/>
  <c r="AU547" i="13"/>
  <c r="AV546" i="13"/>
  <c r="AU546" i="13"/>
  <c r="AV545" i="13"/>
  <c r="AU545" i="13"/>
  <c r="AV544" i="13"/>
  <c r="AU544" i="13"/>
  <c r="AV543" i="13"/>
  <c r="AU543" i="13"/>
  <c r="AV542" i="13"/>
  <c r="AU542" i="13"/>
  <c r="AV541" i="13"/>
  <c r="AU541" i="13"/>
  <c r="AV540" i="13"/>
  <c r="AU540" i="13"/>
  <c r="AV539" i="13"/>
  <c r="AU539" i="13"/>
  <c r="AV538" i="13"/>
  <c r="AU538" i="13"/>
  <c r="AV537" i="13"/>
  <c r="AU537" i="13"/>
  <c r="AV536" i="13"/>
  <c r="AU536" i="13"/>
  <c r="AV535" i="13"/>
  <c r="AU535" i="13"/>
  <c r="AV534" i="13"/>
  <c r="AU534" i="13"/>
  <c r="AV533" i="13"/>
  <c r="AU533" i="13"/>
  <c r="AV532" i="13"/>
  <c r="AU532" i="13"/>
  <c r="AV531" i="13"/>
  <c r="AU531" i="13"/>
  <c r="AV530" i="13"/>
  <c r="AU530" i="13"/>
  <c r="AV529" i="13"/>
  <c r="AU529" i="13"/>
  <c r="AV528" i="13"/>
  <c r="AU528" i="13"/>
  <c r="AV527" i="13"/>
  <c r="AU527" i="13"/>
  <c r="AV526" i="13"/>
  <c r="AU526" i="13"/>
  <c r="AV525" i="13"/>
  <c r="AU525" i="13"/>
  <c r="AV524" i="13"/>
  <c r="AU524" i="13"/>
  <c r="AV523" i="13"/>
  <c r="AU523" i="13"/>
  <c r="AV522" i="13"/>
  <c r="AU522" i="13"/>
  <c r="AV521" i="13"/>
  <c r="AU521" i="13"/>
  <c r="AV520" i="13"/>
  <c r="AU520" i="13"/>
  <c r="AV519" i="13"/>
  <c r="AU519" i="13"/>
  <c r="AV518" i="13"/>
  <c r="AU518" i="13"/>
  <c r="AV517" i="13"/>
  <c r="AU517" i="13"/>
  <c r="AV516" i="13"/>
  <c r="AU516" i="13"/>
  <c r="AV515" i="13"/>
  <c r="AU515" i="13"/>
  <c r="AV514" i="13"/>
  <c r="AU514" i="13"/>
  <c r="AV513" i="13"/>
  <c r="AU513" i="13"/>
  <c r="AV512" i="13"/>
  <c r="AU512" i="13"/>
  <c r="AV511" i="13"/>
  <c r="AU511" i="13"/>
  <c r="AV510" i="13"/>
  <c r="AU510" i="13"/>
  <c r="AV509" i="13"/>
  <c r="AU509" i="13"/>
  <c r="AV508" i="13"/>
  <c r="AU508" i="13"/>
  <c r="AV507" i="13"/>
  <c r="AU507" i="13"/>
  <c r="AV506" i="13"/>
  <c r="AU506" i="13"/>
  <c r="AV505" i="13"/>
  <c r="AU505" i="13"/>
  <c r="AV504" i="13"/>
  <c r="AU504" i="13"/>
  <c r="AV503" i="13"/>
  <c r="AU503" i="13"/>
  <c r="AV502" i="13"/>
  <c r="AU502" i="13"/>
  <c r="AV501" i="13"/>
  <c r="AU501" i="13"/>
  <c r="AV500" i="13"/>
  <c r="AU500" i="13"/>
  <c r="AV499" i="13"/>
  <c r="AU499" i="13"/>
  <c r="AV498" i="13"/>
  <c r="AU498" i="13"/>
  <c r="AV497" i="13"/>
  <c r="AU497" i="13"/>
  <c r="AV496" i="13"/>
  <c r="AU496" i="13"/>
  <c r="AV495" i="13"/>
  <c r="AU495" i="13"/>
  <c r="AV494" i="13"/>
  <c r="AU494" i="13"/>
  <c r="AV493" i="13"/>
  <c r="AU493" i="13"/>
  <c r="AV492" i="13"/>
  <c r="AU492" i="13"/>
  <c r="AV491" i="13"/>
  <c r="AU491" i="13"/>
  <c r="AV490" i="13"/>
  <c r="AU490" i="13"/>
  <c r="AV489" i="13"/>
  <c r="AU489" i="13"/>
  <c r="AV488" i="13"/>
  <c r="AU488" i="13"/>
  <c r="AV487" i="13"/>
  <c r="AU487" i="13"/>
  <c r="AV486" i="13"/>
  <c r="AU486" i="13"/>
  <c r="AV485" i="13"/>
  <c r="AU485" i="13"/>
  <c r="AV484" i="13"/>
  <c r="AU484" i="13"/>
  <c r="AV483" i="13"/>
  <c r="AU483" i="13"/>
  <c r="AV482" i="13"/>
  <c r="AU482" i="13"/>
  <c r="AV481" i="13"/>
  <c r="AU481" i="13"/>
  <c r="AV480" i="13"/>
  <c r="AU480" i="13"/>
  <c r="AV479" i="13"/>
  <c r="AU479" i="13"/>
  <c r="AV478" i="13"/>
  <c r="AU478" i="13"/>
  <c r="AV477" i="13"/>
  <c r="AU477" i="13"/>
  <c r="AV476" i="13"/>
  <c r="AU476" i="13"/>
  <c r="AV475" i="13"/>
  <c r="AU475" i="13"/>
  <c r="AV474" i="13"/>
  <c r="AU474" i="13"/>
  <c r="AV473" i="13"/>
  <c r="AU473" i="13"/>
  <c r="AV472" i="13"/>
  <c r="AU472" i="13"/>
  <c r="AV471" i="13"/>
  <c r="AU471" i="13"/>
  <c r="AV470" i="13"/>
  <c r="AU470" i="13"/>
  <c r="AV469" i="13"/>
  <c r="AU469" i="13"/>
  <c r="AV468" i="13"/>
  <c r="AU468" i="13"/>
  <c r="AV467" i="13"/>
  <c r="AU467" i="13"/>
  <c r="AV466" i="13"/>
  <c r="AU466" i="13"/>
  <c r="AV465" i="13"/>
  <c r="AU465" i="13"/>
  <c r="AV464" i="13"/>
  <c r="AU464" i="13"/>
  <c r="AV463" i="13"/>
  <c r="AU463" i="13"/>
  <c r="AV462" i="13"/>
  <c r="AU462" i="13"/>
  <c r="AV461" i="13"/>
  <c r="AU461" i="13"/>
  <c r="AV460" i="13"/>
  <c r="AU460" i="13"/>
  <c r="AV459" i="13"/>
  <c r="AU459" i="13"/>
  <c r="AV458" i="13"/>
  <c r="AU458" i="13"/>
  <c r="AV457" i="13"/>
  <c r="AU457" i="13"/>
  <c r="AV456" i="13"/>
  <c r="AU456" i="13"/>
  <c r="AV455" i="13"/>
  <c r="AU455" i="13"/>
  <c r="AV454" i="13"/>
  <c r="AU454" i="13"/>
  <c r="AV453" i="13"/>
  <c r="AU453" i="13"/>
  <c r="AV452" i="13"/>
  <c r="AU452" i="13"/>
  <c r="AV451" i="13"/>
  <c r="AU451" i="13"/>
  <c r="AV450" i="13"/>
  <c r="AU450" i="13"/>
  <c r="AV449" i="13"/>
  <c r="AU449" i="13"/>
  <c r="AV448" i="13"/>
  <c r="AU448" i="13"/>
  <c r="AV447" i="13"/>
  <c r="AU447" i="13"/>
  <c r="AV446" i="13"/>
  <c r="AU446" i="13"/>
  <c r="AV445" i="13"/>
  <c r="AU445" i="13"/>
  <c r="AV444" i="13"/>
  <c r="AU444" i="13"/>
  <c r="AV443" i="13"/>
  <c r="AU443" i="13"/>
  <c r="AV442" i="13"/>
  <c r="AU442" i="13"/>
  <c r="AV441" i="13"/>
  <c r="AU441" i="13"/>
  <c r="AV440" i="13"/>
  <c r="AU440" i="13"/>
  <c r="AV439" i="13"/>
  <c r="AU439" i="13"/>
  <c r="AV438" i="13"/>
  <c r="AU438" i="13"/>
  <c r="AV437" i="13"/>
  <c r="AU437" i="13"/>
  <c r="AV436" i="13"/>
  <c r="AU436" i="13"/>
  <c r="AV435" i="13"/>
  <c r="AU435" i="13"/>
  <c r="AV434" i="13"/>
  <c r="AU434" i="13"/>
  <c r="AV433" i="13"/>
  <c r="AU433" i="13"/>
  <c r="AV432" i="13"/>
  <c r="AU432" i="13"/>
  <c r="AV431" i="13"/>
  <c r="AU431" i="13"/>
  <c r="AV430" i="13"/>
  <c r="AU430" i="13"/>
  <c r="AV429" i="13"/>
  <c r="AU429" i="13"/>
  <c r="AV428" i="13"/>
  <c r="AU428" i="13"/>
  <c r="AV427" i="13"/>
  <c r="AU427" i="13"/>
  <c r="AV426" i="13"/>
  <c r="AU426" i="13"/>
  <c r="AV425" i="13"/>
  <c r="AU425" i="13"/>
  <c r="AV424" i="13"/>
  <c r="AU424" i="13"/>
  <c r="AV423" i="13"/>
  <c r="AU423" i="13"/>
  <c r="AV422" i="13"/>
  <c r="AU422" i="13"/>
  <c r="AV421" i="13"/>
  <c r="AU421" i="13"/>
  <c r="AV420" i="13"/>
  <c r="AU420" i="13"/>
  <c r="AV419" i="13"/>
  <c r="AU419" i="13"/>
  <c r="AV418" i="13"/>
  <c r="AU418" i="13"/>
  <c r="AV417" i="13"/>
  <c r="AU417" i="13"/>
  <c r="AV416" i="13"/>
  <c r="AU416" i="13"/>
  <c r="AV415" i="13"/>
  <c r="AU415" i="13"/>
  <c r="AV414" i="13"/>
  <c r="AU414" i="13"/>
  <c r="AV413" i="13"/>
  <c r="AU413" i="13"/>
  <c r="AV412" i="13"/>
  <c r="AU412" i="13"/>
  <c r="AV411" i="13"/>
  <c r="AU411" i="13"/>
  <c r="AV410" i="13"/>
  <c r="AU410" i="13"/>
  <c r="AV409" i="13"/>
  <c r="AU409" i="13"/>
  <c r="AV408" i="13"/>
  <c r="AU408" i="13"/>
  <c r="AV407" i="13"/>
  <c r="AU407" i="13"/>
  <c r="AV406" i="13"/>
  <c r="AU406" i="13"/>
  <c r="AV405" i="13"/>
  <c r="AU405" i="13"/>
  <c r="AV404" i="13"/>
  <c r="AU404" i="13"/>
  <c r="AV403" i="13"/>
  <c r="AU403" i="13"/>
  <c r="AV402" i="13"/>
  <c r="AU402" i="13"/>
  <c r="AV401" i="13"/>
  <c r="AU401" i="13"/>
  <c r="AV400" i="13"/>
  <c r="AU400" i="13"/>
  <c r="AV399" i="13"/>
  <c r="AU399" i="13"/>
  <c r="AV398" i="13"/>
  <c r="AU398" i="13"/>
  <c r="AV397" i="13"/>
  <c r="AU397" i="13"/>
  <c r="AV396" i="13"/>
  <c r="AU396" i="13"/>
  <c r="AV395" i="13"/>
  <c r="AU395" i="13"/>
  <c r="AV394" i="13"/>
  <c r="AU394" i="13"/>
  <c r="AV393" i="13"/>
  <c r="AU393" i="13"/>
  <c r="AV392" i="13"/>
  <c r="AU392" i="13"/>
  <c r="AV391" i="13"/>
  <c r="AU391" i="13"/>
  <c r="AV390" i="13"/>
  <c r="AU390" i="13"/>
  <c r="AV389" i="13"/>
  <c r="AU389" i="13"/>
  <c r="AV388" i="13"/>
  <c r="AU388" i="13"/>
  <c r="AV387" i="13"/>
  <c r="AU387" i="13"/>
  <c r="AV386" i="13"/>
  <c r="AU386" i="13"/>
  <c r="AV385" i="13"/>
  <c r="AU385" i="13"/>
  <c r="AV384" i="13"/>
  <c r="AU384" i="13"/>
  <c r="AV383" i="13"/>
  <c r="AU383" i="13"/>
  <c r="AV382" i="13"/>
  <c r="AU382" i="13"/>
  <c r="AV381" i="13"/>
  <c r="AU381" i="13"/>
  <c r="AV380" i="13"/>
  <c r="AU380" i="13"/>
  <c r="AV379" i="13"/>
  <c r="AU379" i="13"/>
  <c r="AV378" i="13"/>
  <c r="AU378" i="13"/>
  <c r="AV377" i="13"/>
  <c r="AU377" i="13"/>
  <c r="AV376" i="13"/>
  <c r="AU376" i="13"/>
  <c r="AV375" i="13"/>
  <c r="AU375" i="13"/>
  <c r="AV374" i="13"/>
  <c r="AU374" i="13"/>
  <c r="AV373" i="13"/>
  <c r="AU373" i="13"/>
  <c r="AV372" i="13"/>
  <c r="AU372" i="13"/>
  <c r="AV371" i="13"/>
  <c r="AU371" i="13"/>
  <c r="AV370" i="13"/>
  <c r="AU370" i="13"/>
  <c r="AV369" i="13"/>
  <c r="AU369" i="13"/>
  <c r="AV368" i="13"/>
  <c r="AU368" i="13"/>
  <c r="AV367" i="13"/>
  <c r="AU367" i="13"/>
  <c r="AV366" i="13"/>
  <c r="AU366" i="13"/>
  <c r="AV365" i="13"/>
  <c r="AU365" i="13"/>
  <c r="AV364" i="13"/>
  <c r="AU364" i="13"/>
  <c r="AV363" i="13"/>
  <c r="AU363" i="13"/>
  <c r="AV362" i="13"/>
  <c r="AU362" i="13"/>
  <c r="AV361" i="13"/>
  <c r="AU361" i="13"/>
  <c r="AV360" i="13"/>
  <c r="AU360" i="13"/>
  <c r="AV359" i="13"/>
  <c r="AU359" i="13"/>
  <c r="AV358" i="13"/>
  <c r="AU358" i="13"/>
  <c r="AV357" i="13"/>
  <c r="AU357" i="13"/>
  <c r="AV356" i="13"/>
  <c r="AU356" i="13"/>
  <c r="AV355" i="13"/>
  <c r="AU355" i="13"/>
  <c r="AV354" i="13"/>
  <c r="AU354" i="13"/>
  <c r="AV353" i="13"/>
  <c r="AU353" i="13"/>
  <c r="AV352" i="13"/>
  <c r="AU352" i="13"/>
  <c r="AV351" i="13"/>
  <c r="AU351" i="13"/>
  <c r="AV350" i="13"/>
  <c r="AU350" i="13"/>
  <c r="AV349" i="13"/>
  <c r="AU349" i="13"/>
  <c r="AV348" i="13"/>
  <c r="AU348" i="13"/>
  <c r="AV347" i="13"/>
  <c r="AU347" i="13"/>
  <c r="AV346" i="13"/>
  <c r="AU346" i="13"/>
  <c r="AV345" i="13"/>
  <c r="AU345" i="13"/>
  <c r="AV344" i="13"/>
  <c r="AU344" i="13"/>
  <c r="AV343" i="13"/>
  <c r="AU343" i="13"/>
  <c r="AV342" i="13"/>
  <c r="AU342" i="13"/>
  <c r="AV341" i="13"/>
  <c r="AU341" i="13"/>
  <c r="AV340" i="13"/>
  <c r="AU340" i="13"/>
  <c r="AV339" i="13"/>
  <c r="AU339" i="13"/>
  <c r="AV338" i="13"/>
  <c r="AU338" i="13"/>
  <c r="AV337" i="13"/>
  <c r="AU337" i="13"/>
  <c r="AV336" i="13"/>
  <c r="AU336" i="13"/>
  <c r="AV335" i="13"/>
  <c r="AU335" i="13"/>
  <c r="AV334" i="13"/>
  <c r="AU334" i="13"/>
  <c r="AV333" i="13"/>
  <c r="AU333" i="13"/>
  <c r="AV332" i="13"/>
  <c r="AU332" i="13"/>
  <c r="AV331" i="13"/>
  <c r="AU331" i="13"/>
  <c r="AV330" i="13"/>
  <c r="AU330" i="13"/>
  <c r="AV329" i="13"/>
  <c r="AU329" i="13"/>
  <c r="AV328" i="13"/>
  <c r="AU328" i="13"/>
  <c r="AV327" i="13"/>
  <c r="AU327" i="13"/>
  <c r="AV326" i="13"/>
  <c r="AU326" i="13"/>
  <c r="AV325" i="13"/>
  <c r="AU325" i="13"/>
  <c r="AV324" i="13"/>
  <c r="AU324" i="13"/>
  <c r="AV323" i="13"/>
  <c r="AU323" i="13"/>
  <c r="AV322" i="13"/>
  <c r="AU322" i="13"/>
  <c r="AV321" i="13"/>
  <c r="AU321" i="13"/>
  <c r="AV320" i="13"/>
  <c r="AU320" i="13"/>
  <c r="AV319" i="13"/>
  <c r="AU319" i="13"/>
  <c r="AV318" i="13"/>
  <c r="AU318" i="13"/>
  <c r="AV317" i="13"/>
  <c r="AU317" i="13"/>
  <c r="AV316" i="13"/>
  <c r="AU316" i="13"/>
  <c r="AV315" i="13"/>
  <c r="AU315" i="13"/>
  <c r="AV314" i="13"/>
  <c r="AU314" i="13"/>
  <c r="AV313" i="13"/>
  <c r="AU313" i="13"/>
  <c r="AV312" i="13"/>
  <c r="AU312" i="13"/>
  <c r="AV311" i="13"/>
  <c r="AU311" i="13"/>
  <c r="AV310" i="13"/>
  <c r="AU310" i="13"/>
  <c r="AV309" i="13"/>
  <c r="AU309" i="13"/>
  <c r="AV308" i="13"/>
  <c r="AU308" i="13"/>
  <c r="AV307" i="13"/>
  <c r="AU307" i="13"/>
  <c r="AV306" i="13"/>
  <c r="AU306" i="13"/>
  <c r="AV305" i="13"/>
  <c r="AU305" i="13"/>
  <c r="AV304" i="13"/>
  <c r="AU304" i="13"/>
  <c r="AV303" i="13"/>
  <c r="AU303" i="13"/>
  <c r="AV302" i="13"/>
  <c r="AU302" i="13"/>
  <c r="AV301" i="13"/>
  <c r="AU301" i="13"/>
  <c r="AV300" i="13"/>
  <c r="AU300" i="13"/>
  <c r="AV299" i="13"/>
  <c r="AU299" i="13"/>
  <c r="AV298" i="13"/>
  <c r="AU298" i="13"/>
  <c r="AV297" i="13"/>
  <c r="AU297" i="13"/>
  <c r="AV296" i="13"/>
  <c r="AU296" i="13"/>
  <c r="AV295" i="13"/>
  <c r="AU295" i="13"/>
  <c r="AV294" i="13"/>
  <c r="AU294" i="13"/>
  <c r="AV293" i="13"/>
  <c r="AU293" i="13"/>
  <c r="AV292" i="13"/>
  <c r="AU292" i="13"/>
  <c r="AV291" i="13"/>
  <c r="AU291" i="13"/>
  <c r="AV290" i="13"/>
  <c r="AU290" i="13"/>
  <c r="AV289" i="13"/>
  <c r="AU289" i="13"/>
  <c r="AV288" i="13"/>
  <c r="AU288" i="13"/>
  <c r="AV287" i="13"/>
  <c r="AU287" i="13"/>
  <c r="AV286" i="13"/>
  <c r="AU286" i="13"/>
  <c r="AV285" i="13"/>
  <c r="AU285" i="13"/>
  <c r="AV284" i="13"/>
  <c r="AU284" i="13"/>
  <c r="AV283" i="13"/>
  <c r="AU283" i="13"/>
  <c r="AV282" i="13"/>
  <c r="AU282" i="13"/>
  <c r="AV281" i="13"/>
  <c r="AU281" i="13"/>
  <c r="AV280" i="13"/>
  <c r="AU280" i="13"/>
  <c r="AV279" i="13"/>
  <c r="AU279" i="13"/>
  <c r="AV278" i="13"/>
  <c r="AU278" i="13"/>
  <c r="AV277" i="13"/>
  <c r="AU277" i="13"/>
  <c r="AV276" i="13"/>
  <c r="AU276" i="13"/>
  <c r="AV275" i="13"/>
  <c r="AU275" i="13"/>
  <c r="AV274" i="13"/>
  <c r="AU274" i="13"/>
  <c r="AV273" i="13"/>
  <c r="AU273" i="13"/>
  <c r="AV272" i="13"/>
  <c r="AU272" i="13"/>
  <c r="AV271" i="13"/>
  <c r="AU271" i="13"/>
  <c r="AV270" i="13"/>
  <c r="AU270" i="13"/>
  <c r="AV269" i="13"/>
  <c r="AU269" i="13"/>
  <c r="AV268" i="13"/>
  <c r="AU268" i="13"/>
  <c r="AV267" i="13"/>
  <c r="AU267" i="13"/>
  <c r="AV266" i="13"/>
  <c r="AU266" i="13"/>
  <c r="AV265" i="13"/>
  <c r="AU265" i="13"/>
  <c r="AV264" i="13"/>
  <c r="AU264" i="13"/>
  <c r="AV263" i="13"/>
  <c r="AU263" i="13"/>
  <c r="AV262" i="13"/>
  <c r="AU262" i="13"/>
  <c r="AV261" i="13"/>
  <c r="AU261" i="13"/>
  <c r="AV260" i="13"/>
  <c r="AU260" i="13"/>
  <c r="AV259" i="13"/>
  <c r="AU259" i="13"/>
  <c r="AV258" i="13"/>
  <c r="AU258" i="13"/>
  <c r="AV257" i="13"/>
  <c r="AU257" i="13"/>
  <c r="AV256" i="13"/>
  <c r="AU256" i="13"/>
  <c r="AV255" i="13"/>
  <c r="AU255" i="13"/>
  <c r="AV254" i="13"/>
  <c r="AU254" i="13"/>
  <c r="AV253" i="13"/>
  <c r="AU253" i="13"/>
  <c r="AV252" i="13"/>
  <c r="AU252" i="13"/>
  <c r="AV251" i="13"/>
  <c r="AU251" i="13"/>
  <c r="AV250" i="13"/>
  <c r="AU250" i="13"/>
  <c r="AV249" i="13"/>
  <c r="AU249" i="13"/>
  <c r="AV248" i="13"/>
  <c r="AU248" i="13"/>
  <c r="AV247" i="13"/>
  <c r="AU247" i="13"/>
  <c r="AV246" i="13"/>
  <c r="AU246" i="13"/>
  <c r="AV245" i="13"/>
  <c r="AU245" i="13"/>
  <c r="AV244" i="13"/>
  <c r="AU244" i="13"/>
  <c r="AV243" i="13"/>
  <c r="AU243" i="13"/>
  <c r="AV242" i="13"/>
  <c r="AU242" i="13"/>
  <c r="AV241" i="13"/>
  <c r="AU241" i="13"/>
  <c r="AV240" i="13"/>
  <c r="AU240" i="13"/>
  <c r="AV239" i="13"/>
  <c r="AU239" i="13"/>
  <c r="AV238" i="13"/>
  <c r="AU238" i="13"/>
  <c r="AV237" i="13"/>
  <c r="AU237" i="13"/>
  <c r="AV236" i="13"/>
  <c r="AU236" i="13"/>
  <c r="AV235" i="13"/>
  <c r="AU235" i="13"/>
  <c r="AV234" i="13"/>
  <c r="AU234" i="13"/>
  <c r="AV233" i="13"/>
  <c r="AU233" i="13"/>
  <c r="AV232" i="13"/>
  <c r="AU232" i="13"/>
  <c r="AV231" i="13"/>
  <c r="AU231" i="13"/>
  <c r="AV230" i="13"/>
  <c r="AU230" i="13"/>
  <c r="AV229" i="13"/>
  <c r="AU229" i="13"/>
  <c r="AV228" i="13"/>
  <c r="AU228" i="13"/>
  <c r="AV227" i="13"/>
  <c r="AU227" i="13"/>
  <c r="AV226" i="13"/>
  <c r="AU226" i="13"/>
  <c r="AV225" i="13"/>
  <c r="AU225" i="13"/>
  <c r="AV224" i="13"/>
  <c r="AU224" i="13"/>
  <c r="AV223" i="13"/>
  <c r="AU223" i="13"/>
  <c r="AV222" i="13"/>
  <c r="AU222" i="13"/>
  <c r="AV221" i="13"/>
  <c r="AU221" i="13"/>
  <c r="AV220" i="13"/>
  <c r="AU220" i="13"/>
  <c r="AV219" i="13"/>
  <c r="AU219" i="13"/>
  <c r="AV218" i="13"/>
  <c r="AU218" i="13"/>
  <c r="AV217" i="13"/>
  <c r="AU217" i="13"/>
  <c r="AV216" i="13"/>
  <c r="AU216" i="13"/>
  <c r="AV215" i="13"/>
  <c r="AU215" i="13"/>
  <c r="AV214" i="13"/>
  <c r="AU214" i="13"/>
  <c r="AV213" i="13"/>
  <c r="AU213" i="13"/>
  <c r="AV212" i="13"/>
  <c r="AU212" i="13"/>
  <c r="AV211" i="13"/>
  <c r="AU211" i="13"/>
  <c r="AV210" i="13"/>
  <c r="AU210" i="13"/>
  <c r="AV209" i="13"/>
  <c r="AU209" i="13"/>
  <c r="AV208" i="13"/>
  <c r="AU208" i="13"/>
  <c r="AV207" i="13"/>
  <c r="AU207" i="13"/>
  <c r="AV206" i="13"/>
  <c r="AU206" i="13"/>
  <c r="AV205" i="13"/>
  <c r="AU205" i="13"/>
  <c r="AV204" i="13"/>
  <c r="AU204" i="13"/>
  <c r="AV203" i="13"/>
  <c r="AU203" i="13"/>
  <c r="AV202" i="13"/>
  <c r="AU202" i="13"/>
  <c r="AV201" i="13"/>
  <c r="AU201" i="13"/>
  <c r="AV200" i="13"/>
  <c r="AU200" i="13"/>
  <c r="AV199" i="13"/>
  <c r="AU199" i="13"/>
  <c r="AV198" i="13"/>
  <c r="AU198" i="13"/>
  <c r="AV197" i="13"/>
  <c r="AU197" i="13"/>
  <c r="AV196" i="13"/>
  <c r="AU196" i="13"/>
  <c r="AV195" i="13"/>
  <c r="AU195" i="13"/>
  <c r="AV194" i="13"/>
  <c r="AU194" i="13"/>
  <c r="AV193" i="13"/>
  <c r="AU193" i="13"/>
  <c r="AV192" i="13"/>
  <c r="AU192" i="13"/>
  <c r="AV191" i="13"/>
  <c r="AU191" i="13"/>
  <c r="AV190" i="13"/>
  <c r="AU190" i="13"/>
  <c r="AV189" i="13"/>
  <c r="AU189" i="13"/>
  <c r="AV188" i="13"/>
  <c r="AU188" i="13"/>
  <c r="AV187" i="13"/>
  <c r="AU187" i="13"/>
  <c r="AV186" i="13"/>
  <c r="AU186" i="13"/>
  <c r="AV185" i="13"/>
  <c r="AU185" i="13"/>
  <c r="AV184" i="13"/>
  <c r="AU184" i="13"/>
  <c r="AV183" i="13"/>
  <c r="AU183" i="13"/>
  <c r="AV182" i="13"/>
  <c r="AU182" i="13"/>
  <c r="AV181" i="13"/>
  <c r="AU181" i="13"/>
  <c r="AV180" i="13"/>
  <c r="AU180" i="13"/>
  <c r="AV179" i="13"/>
  <c r="AU179" i="13"/>
  <c r="AV178" i="13"/>
  <c r="AU178" i="13"/>
  <c r="AV177" i="13"/>
  <c r="AU177" i="13"/>
  <c r="AV176" i="13"/>
  <c r="AU176" i="13"/>
  <c r="AV175" i="13"/>
  <c r="AU175" i="13"/>
  <c r="AV174" i="13"/>
  <c r="AU174" i="13"/>
  <c r="AV173" i="13"/>
  <c r="AU173" i="13"/>
  <c r="AV172" i="13"/>
  <c r="AU172" i="13"/>
  <c r="AV171" i="13"/>
  <c r="AU171" i="13"/>
  <c r="AV170" i="13"/>
  <c r="AU170" i="13"/>
  <c r="AV169" i="13"/>
  <c r="AU169" i="13"/>
  <c r="AV168" i="13"/>
  <c r="AU168" i="13"/>
  <c r="AV167" i="13"/>
  <c r="AU167" i="13"/>
  <c r="AV166" i="13"/>
  <c r="AU166" i="13"/>
  <c r="AV165" i="13"/>
  <c r="AU165" i="13"/>
  <c r="AV164" i="13"/>
  <c r="AU164" i="13"/>
  <c r="AV163" i="13"/>
  <c r="AU163" i="13"/>
  <c r="AV162" i="13"/>
  <c r="AU162" i="13"/>
  <c r="AV161" i="13"/>
  <c r="AU161" i="13"/>
  <c r="AV160" i="13"/>
  <c r="AU160" i="13"/>
  <c r="AV159" i="13"/>
  <c r="AU159" i="13"/>
  <c r="AV158" i="13"/>
  <c r="AU158" i="13"/>
  <c r="AV157" i="13"/>
  <c r="AU157" i="13"/>
  <c r="AV156" i="13"/>
  <c r="AU156" i="13"/>
  <c r="AV155" i="13"/>
  <c r="AU155" i="13"/>
  <c r="AV154" i="13"/>
  <c r="AU154" i="13"/>
  <c r="AV153" i="13"/>
  <c r="AU153" i="13"/>
  <c r="AV152" i="13"/>
  <c r="AU152" i="13"/>
  <c r="AV151" i="13"/>
  <c r="AU151" i="13"/>
  <c r="AV150" i="13"/>
  <c r="AU150" i="13"/>
  <c r="AV149" i="13"/>
  <c r="AU149" i="13"/>
  <c r="AV148" i="13"/>
  <c r="AU148" i="13"/>
  <c r="AV147" i="13"/>
  <c r="AU147" i="13"/>
  <c r="AV146" i="13"/>
  <c r="AU146" i="13"/>
  <c r="AV145" i="13"/>
  <c r="AU145" i="13"/>
  <c r="AV144" i="13"/>
  <c r="AU144" i="13"/>
  <c r="AV143" i="13"/>
  <c r="AU143" i="13"/>
  <c r="AV142" i="13"/>
  <c r="AU142" i="13"/>
  <c r="AV141" i="13"/>
  <c r="AU141" i="13"/>
  <c r="AV140" i="13"/>
  <c r="AU140" i="13"/>
  <c r="AV139" i="13"/>
  <c r="AU139" i="13"/>
  <c r="AV138" i="13"/>
  <c r="AU138" i="13"/>
  <c r="AV137" i="13"/>
  <c r="AU137" i="13"/>
  <c r="AV136" i="13"/>
  <c r="AU136" i="13"/>
  <c r="AV135" i="13"/>
  <c r="AU135" i="13"/>
  <c r="AV134" i="13"/>
  <c r="AU134" i="13"/>
  <c r="AV133" i="13"/>
  <c r="AU133" i="13"/>
  <c r="AV132" i="13"/>
  <c r="AU132" i="13"/>
  <c r="AV131" i="13"/>
  <c r="AU131" i="13"/>
  <c r="AV130" i="13"/>
  <c r="AU130" i="13"/>
  <c r="AV129" i="13"/>
  <c r="AU129" i="13"/>
  <c r="AV128" i="13"/>
  <c r="AU128" i="13"/>
  <c r="AV127" i="13"/>
  <c r="AU127" i="13"/>
  <c r="AV126" i="13"/>
  <c r="AU126" i="13"/>
  <c r="AV125" i="13"/>
  <c r="AU125" i="13"/>
  <c r="AV124" i="13"/>
  <c r="AU124" i="13"/>
  <c r="AV123" i="13"/>
  <c r="AU123" i="13"/>
  <c r="AV122" i="13"/>
  <c r="AU122" i="13"/>
  <c r="AV121" i="13"/>
  <c r="AU121" i="13"/>
  <c r="AV120" i="13"/>
  <c r="AU120" i="13"/>
  <c r="AV119" i="13"/>
  <c r="AU119" i="13"/>
  <c r="AV118" i="13"/>
  <c r="AU118" i="13"/>
  <c r="AV117" i="13"/>
  <c r="AU117" i="13"/>
  <c r="AV116" i="13"/>
  <c r="AU116" i="13"/>
  <c r="AV115" i="13"/>
  <c r="AU115" i="13"/>
  <c r="AV114" i="13"/>
  <c r="AU114" i="13"/>
  <c r="AV113" i="13"/>
  <c r="AU113" i="13"/>
  <c r="AV112" i="13"/>
  <c r="AU112" i="13"/>
  <c r="AV111" i="13"/>
  <c r="AU111" i="13"/>
  <c r="AV110" i="13"/>
  <c r="AU110" i="13"/>
  <c r="AV109" i="13"/>
  <c r="AU109" i="13"/>
  <c r="AV108" i="13"/>
  <c r="AU108" i="13"/>
  <c r="AV107" i="13"/>
  <c r="AU107" i="13"/>
  <c r="AV106" i="13"/>
  <c r="AU106" i="13"/>
  <c r="AV105" i="13"/>
  <c r="AU105" i="13"/>
  <c r="AV104" i="13"/>
  <c r="AU104" i="13"/>
  <c r="AV103" i="13"/>
  <c r="AU103" i="13"/>
  <c r="AV102" i="13"/>
  <c r="AU102" i="13"/>
  <c r="AV101" i="13"/>
  <c r="AU101" i="13"/>
  <c r="AV100" i="13"/>
  <c r="AU100" i="13"/>
  <c r="AV99" i="13"/>
  <c r="AU99" i="13"/>
  <c r="AV98" i="13"/>
  <c r="AU98" i="13"/>
  <c r="AV97" i="13"/>
  <c r="AU97" i="13"/>
  <c r="AV96" i="13"/>
  <c r="AU96" i="13"/>
  <c r="AV95" i="13"/>
  <c r="AU95" i="13"/>
  <c r="AV94" i="13"/>
  <c r="AU94" i="13"/>
  <c r="AV93" i="13"/>
  <c r="AU93" i="13"/>
  <c r="AV92" i="13"/>
  <c r="AU92" i="13"/>
  <c r="AV91" i="13"/>
  <c r="AU91" i="13"/>
  <c r="AV90" i="13"/>
  <c r="AU90" i="13"/>
  <c r="AV89" i="13"/>
  <c r="AU89" i="13"/>
  <c r="AV88" i="13"/>
  <c r="AU88" i="13"/>
  <c r="AV87" i="13"/>
  <c r="AU87" i="13"/>
  <c r="AV86" i="13"/>
  <c r="AU86" i="13"/>
  <c r="AV85" i="13"/>
  <c r="AU85" i="13"/>
  <c r="AV84" i="13"/>
  <c r="AU84" i="13"/>
  <c r="AV83" i="13"/>
  <c r="AU83" i="13"/>
  <c r="AV82" i="13"/>
  <c r="AU82" i="13"/>
  <c r="AV81" i="13"/>
  <c r="AU81" i="13"/>
  <c r="AV80" i="13"/>
  <c r="AU80" i="13"/>
  <c r="AV79" i="13"/>
  <c r="AU79" i="13"/>
  <c r="AV78" i="13"/>
  <c r="AU78" i="13"/>
  <c r="AV77" i="13"/>
  <c r="AU77" i="13"/>
  <c r="AV76" i="13"/>
  <c r="AU76" i="13"/>
  <c r="AV75" i="13"/>
  <c r="AU75" i="13"/>
  <c r="AV74" i="13"/>
  <c r="AU74" i="13"/>
  <c r="AV73" i="13"/>
  <c r="AU73" i="13"/>
  <c r="AV72" i="13"/>
  <c r="AU72" i="13"/>
  <c r="AV71" i="13"/>
  <c r="AU71" i="13"/>
  <c r="AV70" i="13"/>
  <c r="AU70" i="13"/>
  <c r="AV69" i="13"/>
  <c r="AU69" i="13"/>
  <c r="AV68" i="13"/>
  <c r="AU68" i="13"/>
  <c r="AV67" i="13"/>
  <c r="AU67" i="13"/>
  <c r="AV66" i="13"/>
  <c r="AU66" i="13"/>
  <c r="AV65" i="13"/>
  <c r="AU65" i="13"/>
  <c r="AV64" i="13"/>
  <c r="AU64" i="13"/>
  <c r="AV63" i="13"/>
  <c r="AU63" i="13"/>
  <c r="AV62" i="13"/>
  <c r="AU62" i="13"/>
  <c r="AV61" i="13"/>
  <c r="AU61" i="13"/>
  <c r="AV60" i="13"/>
  <c r="AU60" i="13"/>
  <c r="AV59" i="13"/>
  <c r="AU59" i="13"/>
  <c r="AV58" i="13"/>
  <c r="AU58" i="13"/>
  <c r="AV57" i="13"/>
  <c r="AU57" i="13"/>
  <c r="AV56" i="13"/>
  <c r="AU56" i="13"/>
  <c r="AV55" i="13"/>
  <c r="AU55" i="13"/>
  <c r="AV54" i="13"/>
  <c r="AU54" i="13"/>
  <c r="AV53" i="13"/>
  <c r="AU53" i="13"/>
  <c r="AV52" i="13"/>
  <c r="AU52" i="13"/>
  <c r="AV51" i="13"/>
  <c r="AU51" i="13"/>
  <c r="AV50" i="13"/>
  <c r="AU50" i="13"/>
  <c r="AV49" i="13"/>
  <c r="AU49" i="13"/>
  <c r="AV48" i="13"/>
  <c r="AU48" i="13"/>
  <c r="AV47" i="13"/>
  <c r="AU47" i="13"/>
  <c r="AV46" i="13"/>
  <c r="AU46" i="13"/>
  <c r="AV45" i="13"/>
  <c r="AU45" i="13"/>
  <c r="AV44" i="13"/>
  <c r="AU44" i="13"/>
  <c r="AV43" i="13"/>
  <c r="AU43" i="13"/>
  <c r="AV42" i="13"/>
  <c r="AU42" i="13"/>
  <c r="AV41" i="13"/>
  <c r="AU41" i="13"/>
  <c r="AV40" i="13"/>
  <c r="AU40" i="13"/>
  <c r="AV39" i="13"/>
  <c r="AU39" i="13"/>
  <c r="AV38" i="13"/>
  <c r="AU38" i="13"/>
  <c r="AV37" i="13"/>
  <c r="AU37" i="13"/>
  <c r="AV36" i="13"/>
  <c r="AU36" i="13"/>
  <c r="AV35" i="13"/>
  <c r="AU35" i="13"/>
  <c r="AV34" i="13"/>
  <c r="AU34" i="13"/>
  <c r="AV33" i="13"/>
  <c r="AU33" i="13"/>
  <c r="AV32" i="13"/>
  <c r="AU32" i="13"/>
  <c r="AV31" i="13"/>
  <c r="AU31" i="13"/>
  <c r="AV30" i="13"/>
  <c r="AU30" i="13"/>
  <c r="AV29" i="13"/>
  <c r="AU29" i="13"/>
  <c r="AV28" i="13"/>
  <c r="AU28" i="13"/>
  <c r="AV27" i="13"/>
  <c r="AU27" i="13"/>
  <c r="AV26" i="13"/>
  <c r="AU26" i="13"/>
  <c r="AV25" i="13"/>
  <c r="AU25" i="13"/>
  <c r="AV24" i="13"/>
  <c r="AU24" i="13"/>
  <c r="AV23" i="13"/>
  <c r="AU23" i="13"/>
  <c r="AV22" i="13"/>
  <c r="AU22" i="13"/>
  <c r="AV21" i="13"/>
  <c r="AU21" i="13"/>
  <c r="AV20" i="13"/>
  <c r="AU20" i="13"/>
  <c r="AV19" i="13"/>
  <c r="AU19" i="13"/>
  <c r="AV18" i="13"/>
  <c r="AU18" i="13"/>
  <c r="AV17" i="13"/>
  <c r="AU17" i="13"/>
  <c r="AV16" i="13"/>
  <c r="AU16" i="13"/>
  <c r="AV15" i="13"/>
  <c r="AU15" i="13"/>
  <c r="AV14" i="13"/>
  <c r="AU14" i="13"/>
  <c r="AV13" i="13"/>
  <c r="AU13" i="13"/>
  <c r="AV12" i="13"/>
  <c r="AU12" i="13"/>
  <c r="AV11" i="13"/>
  <c r="AU11" i="13"/>
  <c r="AV10" i="13"/>
  <c r="AU10" i="13"/>
  <c r="AV9" i="13"/>
  <c r="AU9" i="13"/>
  <c r="AV8" i="13"/>
  <c r="AU8" i="13"/>
  <c r="AV7" i="13"/>
  <c r="AU7" i="13"/>
  <c r="AV6" i="13"/>
  <c r="AU6" i="13"/>
  <c r="AR945" i="13"/>
  <c r="AR944" i="13"/>
  <c r="AR943" i="13"/>
  <c r="AR942" i="13"/>
  <c r="AR941" i="13"/>
  <c r="AR940" i="13"/>
  <c r="AR939" i="13"/>
  <c r="AR938" i="13"/>
  <c r="AR937" i="13"/>
  <c r="AR936" i="13"/>
  <c r="AR935" i="13"/>
  <c r="AR934" i="13"/>
  <c r="AR933" i="13"/>
  <c r="AR932" i="13"/>
  <c r="AR931" i="13"/>
  <c r="AR930" i="13"/>
  <c r="AR929" i="13"/>
  <c r="AR928" i="13"/>
  <c r="AR927" i="13"/>
  <c r="AR926" i="13"/>
  <c r="AR925" i="13"/>
  <c r="AR924" i="13"/>
  <c r="AR923" i="13"/>
  <c r="AR922" i="13"/>
  <c r="AR921" i="13"/>
  <c r="AR920" i="13"/>
  <c r="AR919" i="13"/>
  <c r="AR918" i="13"/>
  <c r="AR917" i="13"/>
  <c r="AR916" i="13"/>
  <c r="AR915" i="13"/>
  <c r="AR914" i="13"/>
  <c r="AR913" i="13"/>
  <c r="AR912" i="13"/>
  <c r="AR911" i="13"/>
  <c r="AR910" i="13"/>
  <c r="AR909" i="13"/>
  <c r="AR908" i="13"/>
  <c r="AR907" i="13"/>
  <c r="AR906" i="13"/>
  <c r="AR905" i="13"/>
  <c r="AR904" i="13"/>
  <c r="AR903" i="13"/>
  <c r="AR902" i="13"/>
  <c r="AR901" i="13"/>
  <c r="AR900" i="13"/>
  <c r="AR899" i="13"/>
  <c r="AR898" i="13"/>
  <c r="AR897" i="13"/>
  <c r="AR896" i="13"/>
  <c r="AR895" i="13"/>
  <c r="AR894" i="13"/>
  <c r="AR893" i="13"/>
  <c r="AR892" i="13"/>
  <c r="AR891" i="13"/>
  <c r="AR890" i="13"/>
  <c r="AR889" i="13"/>
  <c r="AR888" i="13"/>
  <c r="AR887" i="13"/>
  <c r="AR886" i="13"/>
  <c r="AR885" i="13"/>
  <c r="AR884" i="13"/>
  <c r="AR883" i="13"/>
  <c r="AR882" i="13"/>
  <c r="AR881" i="13"/>
  <c r="AR880" i="13"/>
  <c r="AR879" i="13"/>
  <c r="AR878" i="13"/>
  <c r="AR877" i="13"/>
  <c r="AR876" i="13"/>
  <c r="AR875" i="13"/>
  <c r="AR874" i="13"/>
  <c r="AR873" i="13"/>
  <c r="AR872" i="13"/>
  <c r="AR871" i="13"/>
  <c r="AR870" i="13"/>
  <c r="AR869" i="13"/>
  <c r="AR868" i="13"/>
  <c r="AR867" i="13"/>
  <c r="AR866" i="13"/>
  <c r="AR865" i="13"/>
  <c r="AR864" i="13"/>
  <c r="AR863" i="13"/>
  <c r="AR862" i="13"/>
  <c r="AR861" i="13"/>
  <c r="AR860" i="13"/>
  <c r="AR859" i="13"/>
  <c r="AR858" i="13"/>
  <c r="AR857" i="13"/>
  <c r="AR856" i="13"/>
  <c r="AR855" i="13"/>
  <c r="AR854" i="13"/>
  <c r="AR853" i="13"/>
  <c r="AR852" i="13"/>
  <c r="AR851" i="13"/>
  <c r="AR850" i="13"/>
  <c r="AR849" i="13"/>
  <c r="AR848" i="13"/>
  <c r="AR847" i="13"/>
  <c r="AR846" i="13"/>
  <c r="AR845" i="13"/>
  <c r="AR844" i="13"/>
  <c r="AR843" i="13"/>
  <c r="AR842" i="13"/>
  <c r="AR841" i="13"/>
  <c r="AR840" i="13"/>
  <c r="AR839" i="13"/>
  <c r="AR838" i="13"/>
  <c r="AR837" i="13"/>
  <c r="AR836" i="13"/>
  <c r="AR835" i="13"/>
  <c r="AR834" i="13"/>
  <c r="AR833" i="13"/>
  <c r="AR832" i="13"/>
  <c r="AR831" i="13"/>
  <c r="AR830" i="13"/>
  <c r="AR829" i="13"/>
  <c r="AR828" i="13"/>
  <c r="AR827" i="13"/>
  <c r="AR826" i="13"/>
  <c r="AR825" i="13"/>
  <c r="AR824" i="13"/>
  <c r="AR823" i="13"/>
  <c r="AR822" i="13"/>
  <c r="AR821" i="13"/>
  <c r="AR820" i="13"/>
  <c r="AR819" i="13"/>
  <c r="AR818" i="13"/>
  <c r="AR817" i="13"/>
  <c r="AR816" i="13"/>
  <c r="AR815" i="13"/>
  <c r="AR814" i="13"/>
  <c r="AR813" i="13"/>
  <c r="AR812" i="13"/>
  <c r="AR811" i="13"/>
  <c r="AR810" i="13"/>
  <c r="AR809" i="13"/>
  <c r="AR808" i="13"/>
  <c r="AR807" i="13"/>
  <c r="AR806" i="13"/>
  <c r="AR805" i="13"/>
  <c r="AR804" i="13"/>
  <c r="AR803" i="13"/>
  <c r="AR802" i="13"/>
  <c r="AR801" i="13"/>
  <c r="AR800" i="13"/>
  <c r="AR799" i="13"/>
  <c r="AR798" i="13"/>
  <c r="AR797" i="13"/>
  <c r="AR796" i="13"/>
  <c r="AR795" i="13"/>
  <c r="AR794" i="13"/>
  <c r="AR793" i="13"/>
  <c r="AR792" i="13"/>
  <c r="AR791" i="13"/>
  <c r="AR790" i="13"/>
  <c r="AR789" i="13"/>
  <c r="AR788" i="13"/>
  <c r="AR787" i="13"/>
  <c r="AR786" i="13"/>
  <c r="AR785" i="13"/>
  <c r="AR784" i="13"/>
  <c r="AR783" i="13"/>
  <c r="AR782" i="13"/>
  <c r="AR781" i="13"/>
  <c r="AR780" i="13"/>
  <c r="AR779" i="13"/>
  <c r="AR778" i="13"/>
  <c r="AR777" i="13"/>
  <c r="AR776" i="13"/>
  <c r="AR775" i="13"/>
  <c r="AR774" i="13"/>
  <c r="AR773" i="13"/>
  <c r="AR772" i="13"/>
  <c r="AR771" i="13"/>
  <c r="AR770" i="13"/>
  <c r="AR769" i="13"/>
  <c r="AR768" i="13"/>
  <c r="AR767" i="13"/>
  <c r="AR766" i="13"/>
  <c r="AR765" i="13"/>
  <c r="AR764" i="13"/>
  <c r="AR763" i="13"/>
  <c r="AR762" i="13"/>
  <c r="AR761" i="13"/>
  <c r="AR760" i="13"/>
  <c r="AR759" i="13"/>
  <c r="AR758" i="13"/>
  <c r="AR757" i="13"/>
  <c r="AR756" i="13"/>
  <c r="AR755" i="13"/>
  <c r="AR754" i="13"/>
  <c r="AR753" i="13"/>
  <c r="AR752" i="13"/>
  <c r="AR751" i="13"/>
  <c r="AR750" i="13"/>
  <c r="AR749" i="13"/>
  <c r="AR748" i="13"/>
  <c r="AR747" i="13"/>
  <c r="AR746" i="13"/>
  <c r="AR745" i="13"/>
  <c r="AR744" i="13"/>
  <c r="AR743" i="13"/>
  <c r="AR742" i="13"/>
  <c r="AR741" i="13"/>
  <c r="AR740" i="13"/>
  <c r="AR739" i="13"/>
  <c r="AR738" i="13"/>
  <c r="AR737" i="13"/>
  <c r="AR736" i="13"/>
  <c r="AR735" i="13"/>
  <c r="AR734" i="13"/>
  <c r="AR733" i="13"/>
  <c r="AR732" i="13"/>
  <c r="AR731" i="13"/>
  <c r="AR730" i="13"/>
  <c r="AR729" i="13"/>
  <c r="AR728" i="13"/>
  <c r="AR727" i="13"/>
  <c r="AR726" i="13"/>
  <c r="AR725" i="13"/>
  <c r="AR724" i="13"/>
  <c r="AR723" i="13"/>
  <c r="AR722" i="13"/>
  <c r="AR721" i="13"/>
  <c r="AR720" i="13"/>
  <c r="AR719" i="13"/>
  <c r="AR718" i="13"/>
  <c r="AR717" i="13"/>
  <c r="AR716" i="13"/>
  <c r="AR715" i="13"/>
  <c r="AR714" i="13"/>
  <c r="AR713" i="13"/>
  <c r="AR712" i="13"/>
  <c r="AR711" i="13"/>
  <c r="AR710" i="13"/>
  <c r="AR709" i="13"/>
  <c r="AR708" i="13"/>
  <c r="AR707" i="13"/>
  <c r="AR706" i="13"/>
  <c r="AR705" i="13"/>
  <c r="AR704" i="13"/>
  <c r="AR703" i="13"/>
  <c r="AR702" i="13"/>
  <c r="AR701" i="13"/>
  <c r="AR700" i="13"/>
  <c r="AR699" i="13"/>
  <c r="AR698" i="13"/>
  <c r="AR697" i="13"/>
  <c r="AR696" i="13"/>
  <c r="AR695" i="13"/>
  <c r="AR694" i="13"/>
  <c r="AR693" i="13"/>
  <c r="AR692" i="13"/>
  <c r="AR691" i="13"/>
  <c r="AR690" i="13"/>
  <c r="AR689" i="13"/>
  <c r="AR688" i="13"/>
  <c r="AR687" i="13"/>
  <c r="AR686" i="13"/>
  <c r="AR685" i="13"/>
  <c r="AR684" i="13"/>
  <c r="AR683" i="13"/>
  <c r="AR682" i="13"/>
  <c r="AR681" i="13"/>
  <c r="AR680" i="13"/>
  <c r="AR679" i="13"/>
  <c r="AR678" i="13"/>
  <c r="AR677" i="13"/>
  <c r="AR676" i="13"/>
  <c r="AR675" i="13"/>
  <c r="AR674" i="13"/>
  <c r="AR673" i="13"/>
  <c r="AR672" i="13"/>
  <c r="AR671" i="13"/>
  <c r="AR670" i="13"/>
  <c r="AR669" i="13"/>
  <c r="AR668" i="13"/>
  <c r="AR667" i="13"/>
  <c r="AR666" i="13"/>
  <c r="AR665" i="13"/>
  <c r="AR664" i="13"/>
  <c r="AR663" i="13"/>
  <c r="AR662" i="13"/>
  <c r="AR661" i="13"/>
  <c r="AR660" i="13"/>
  <c r="AR659" i="13"/>
  <c r="AR658" i="13"/>
  <c r="AR657" i="13"/>
  <c r="AR656" i="13"/>
  <c r="AR655" i="13"/>
  <c r="AR654" i="13"/>
  <c r="AR653" i="13"/>
  <c r="AR652" i="13"/>
  <c r="AR651" i="13"/>
  <c r="AR650" i="13"/>
  <c r="AR649" i="13"/>
  <c r="AR648" i="13"/>
  <c r="AR647" i="13"/>
  <c r="AR646" i="13"/>
  <c r="AR645" i="13"/>
  <c r="AR644" i="13"/>
  <c r="AR643" i="13"/>
  <c r="AR642" i="13"/>
  <c r="AR641" i="13"/>
  <c r="AR640" i="13"/>
  <c r="AR639" i="13"/>
  <c r="AR638" i="13"/>
  <c r="AR637" i="13"/>
  <c r="AR636" i="13"/>
  <c r="AR635" i="13"/>
  <c r="AR634" i="13"/>
  <c r="AR633" i="13"/>
  <c r="AR632" i="13"/>
  <c r="AR631" i="13"/>
  <c r="AR630" i="13"/>
  <c r="AR629" i="13"/>
  <c r="AR628" i="13"/>
  <c r="AR627" i="13"/>
  <c r="AR626" i="13"/>
  <c r="AR625" i="13"/>
  <c r="AR624" i="13"/>
  <c r="AR623" i="13"/>
  <c r="AR622" i="13"/>
  <c r="AR621" i="13"/>
  <c r="AR620" i="13"/>
  <c r="AR619" i="13"/>
  <c r="AR618" i="13"/>
  <c r="AR617" i="13"/>
  <c r="AR616" i="13"/>
  <c r="AR615" i="13"/>
  <c r="AR614" i="13"/>
  <c r="AR613" i="13"/>
  <c r="AR612" i="13"/>
  <c r="AR611" i="13"/>
  <c r="AR610" i="13"/>
  <c r="AR609" i="13"/>
  <c r="AR608" i="13"/>
  <c r="AR607" i="13"/>
  <c r="AR606" i="13"/>
  <c r="AR605" i="13"/>
  <c r="AR604" i="13"/>
  <c r="AR603" i="13"/>
  <c r="AR602" i="13"/>
  <c r="AR601" i="13"/>
  <c r="AR600" i="13"/>
  <c r="AR599" i="13"/>
  <c r="AR598" i="13"/>
  <c r="AR597" i="13"/>
  <c r="AR596" i="13"/>
  <c r="AR595" i="13"/>
  <c r="AR594" i="13"/>
  <c r="AR593" i="13"/>
  <c r="AR592" i="13"/>
  <c r="AR591" i="13"/>
  <c r="AR590" i="13"/>
  <c r="AR589" i="13"/>
  <c r="AR588" i="13"/>
  <c r="AR587" i="13"/>
  <c r="AR586" i="13"/>
  <c r="AR585" i="13"/>
  <c r="AR584" i="13"/>
  <c r="AR583" i="13"/>
  <c r="AR582" i="13"/>
  <c r="AR581" i="13"/>
  <c r="AR580" i="13"/>
  <c r="AR579" i="13"/>
  <c r="AR578" i="13"/>
  <c r="AR577" i="13"/>
  <c r="AR576" i="13"/>
  <c r="AR575" i="13"/>
  <c r="AR574" i="13"/>
  <c r="AR573" i="13"/>
  <c r="AR572" i="13"/>
  <c r="AR571" i="13"/>
  <c r="AR570" i="13"/>
  <c r="AR569" i="13"/>
  <c r="AR568" i="13"/>
  <c r="AR567" i="13"/>
  <c r="AR566" i="13"/>
  <c r="AR565" i="13"/>
  <c r="AR564" i="13"/>
  <c r="AR563" i="13"/>
  <c r="AR562" i="13"/>
  <c r="AR561" i="13"/>
  <c r="AR560" i="13"/>
  <c r="AR559" i="13"/>
  <c r="AR558" i="13"/>
  <c r="AR557" i="13"/>
  <c r="AR556" i="13"/>
  <c r="AR555" i="13"/>
  <c r="AR554" i="13"/>
  <c r="AR553" i="13"/>
  <c r="AR552" i="13"/>
  <c r="AR551" i="13"/>
  <c r="AR550" i="13"/>
  <c r="AR549" i="13"/>
  <c r="AR548" i="13"/>
  <c r="AR547" i="13"/>
  <c r="AR546" i="13"/>
  <c r="AR545" i="13"/>
  <c r="AR544" i="13"/>
  <c r="AR543" i="13"/>
  <c r="AR542" i="13"/>
  <c r="AR541" i="13"/>
  <c r="AR540" i="13"/>
  <c r="AR539" i="13"/>
  <c r="AR538" i="13"/>
  <c r="AR537" i="13"/>
  <c r="AR536" i="13"/>
  <c r="AR535" i="13"/>
  <c r="AR534" i="13"/>
  <c r="AR533" i="13"/>
  <c r="AR532" i="13"/>
  <c r="AR531" i="13"/>
  <c r="AR530" i="13"/>
  <c r="AR529" i="13"/>
  <c r="AR528" i="13"/>
  <c r="AR527" i="13"/>
  <c r="AR526" i="13"/>
  <c r="AR525" i="13"/>
  <c r="AR524" i="13"/>
  <c r="AR523" i="13"/>
  <c r="AR522" i="13"/>
  <c r="AR521" i="13"/>
  <c r="AR520" i="13"/>
  <c r="AR519" i="13"/>
  <c r="AR518" i="13"/>
  <c r="AR517" i="13"/>
  <c r="AR516" i="13"/>
  <c r="AR515" i="13"/>
  <c r="AR514" i="13"/>
  <c r="AR513" i="13"/>
  <c r="AR512" i="13"/>
  <c r="AR511" i="13"/>
  <c r="AR510" i="13"/>
  <c r="AR509" i="13"/>
  <c r="AR508" i="13"/>
  <c r="AR507" i="13"/>
  <c r="AR506" i="13"/>
  <c r="AR505" i="13"/>
  <c r="AR504" i="13"/>
  <c r="AR503" i="13"/>
  <c r="AR502" i="13"/>
  <c r="AR501" i="13"/>
  <c r="AR500" i="13"/>
  <c r="AR499" i="13"/>
  <c r="AR498" i="13"/>
  <c r="AR497" i="13"/>
  <c r="AR496" i="13"/>
  <c r="AR495" i="13"/>
  <c r="AR494" i="13"/>
  <c r="AR493" i="13"/>
  <c r="AR492" i="13"/>
  <c r="AR491" i="13"/>
  <c r="AR490" i="13"/>
  <c r="AR489" i="13"/>
  <c r="AR488" i="13"/>
  <c r="AR487" i="13"/>
  <c r="AR486" i="13"/>
  <c r="AR485" i="13"/>
  <c r="AR484" i="13"/>
  <c r="AR483" i="13"/>
  <c r="AR482" i="13"/>
  <c r="AR481" i="13"/>
  <c r="AR480" i="13"/>
  <c r="AR479" i="13"/>
  <c r="AR478" i="13"/>
  <c r="AR477" i="13"/>
  <c r="AR476" i="13"/>
  <c r="AR475" i="13"/>
  <c r="AR474" i="13"/>
  <c r="AR473" i="13"/>
  <c r="AR472" i="13"/>
  <c r="AR471" i="13"/>
  <c r="AR470" i="13"/>
  <c r="AR469" i="13"/>
  <c r="AR468" i="13"/>
  <c r="AR467" i="13"/>
  <c r="AR466" i="13"/>
  <c r="AR465" i="13"/>
  <c r="AR464" i="13"/>
  <c r="AR463" i="13"/>
  <c r="AR462" i="13"/>
  <c r="AR461" i="13"/>
  <c r="AR460" i="13"/>
  <c r="AR459" i="13"/>
  <c r="AR458" i="13"/>
  <c r="AR457" i="13"/>
  <c r="AR456" i="13"/>
  <c r="AR455" i="13"/>
  <c r="AR454" i="13"/>
  <c r="AR453" i="13"/>
  <c r="AR452" i="13"/>
  <c r="AR451" i="13"/>
  <c r="AR450" i="13"/>
  <c r="AR449" i="13"/>
  <c r="AR448" i="13"/>
  <c r="AR447" i="13"/>
  <c r="AR446" i="13"/>
  <c r="AR445" i="13"/>
  <c r="AR444" i="13"/>
  <c r="AR443" i="13"/>
  <c r="AR442" i="13"/>
  <c r="AR441" i="13"/>
  <c r="AR440" i="13"/>
  <c r="AR439" i="13"/>
  <c r="AR438" i="13"/>
  <c r="AR437" i="13"/>
  <c r="AR436" i="13"/>
  <c r="AR435" i="13"/>
  <c r="AR434" i="13"/>
  <c r="AR433" i="13"/>
  <c r="AR432" i="13"/>
  <c r="AR431" i="13"/>
  <c r="AR430" i="13"/>
  <c r="AR429" i="13"/>
  <c r="AR428" i="13"/>
  <c r="AR427" i="13"/>
  <c r="AR426" i="13"/>
  <c r="AR425" i="13"/>
  <c r="AR424" i="13"/>
  <c r="AR423" i="13"/>
  <c r="AR422" i="13"/>
  <c r="AR421" i="13"/>
  <c r="AR420" i="13"/>
  <c r="AR419" i="13"/>
  <c r="AR418" i="13"/>
  <c r="AR417" i="13"/>
  <c r="AR416" i="13"/>
  <c r="AR415" i="13"/>
  <c r="AR414" i="13"/>
  <c r="AR413" i="13"/>
  <c r="AR412" i="13"/>
  <c r="AR411" i="13"/>
  <c r="AR410" i="13"/>
  <c r="AR409" i="13"/>
  <c r="AR408" i="13"/>
  <c r="AR407" i="13"/>
  <c r="AR406" i="13"/>
  <c r="AR405" i="13"/>
  <c r="AR404" i="13"/>
  <c r="AR403" i="13"/>
  <c r="AR402" i="13"/>
  <c r="AR401" i="13"/>
  <c r="AR400" i="13"/>
  <c r="AR399" i="13"/>
  <c r="AR398" i="13"/>
  <c r="AR397" i="13"/>
  <c r="AR396" i="13"/>
  <c r="AR395" i="13"/>
  <c r="AR394" i="13"/>
  <c r="AR393" i="13"/>
  <c r="AR392" i="13"/>
  <c r="AR391" i="13"/>
  <c r="AR390" i="13"/>
  <c r="AR389" i="13"/>
  <c r="AR388" i="13"/>
  <c r="AR387" i="13"/>
  <c r="AR386" i="13"/>
  <c r="AR385" i="13"/>
  <c r="AR384" i="13"/>
  <c r="AR383" i="13"/>
  <c r="AR382" i="13"/>
  <c r="AR381" i="13"/>
  <c r="AR380" i="13"/>
  <c r="AR379" i="13"/>
  <c r="AR378" i="13"/>
  <c r="AR377" i="13"/>
  <c r="AR376" i="13"/>
  <c r="AR375" i="13"/>
  <c r="AR374" i="13"/>
  <c r="AR373" i="13"/>
  <c r="AR372" i="13"/>
  <c r="AR371" i="13"/>
  <c r="AR370" i="13"/>
  <c r="AR369" i="13"/>
  <c r="AR368" i="13"/>
  <c r="AR367" i="13"/>
  <c r="AR366" i="13"/>
  <c r="AR365" i="13"/>
  <c r="AR364" i="13"/>
  <c r="AR363" i="13"/>
  <c r="AR362" i="13"/>
  <c r="AR361" i="13"/>
  <c r="AR360" i="13"/>
  <c r="AR359" i="13"/>
  <c r="AR358" i="13"/>
  <c r="AR357" i="13"/>
  <c r="AR356" i="13"/>
  <c r="AR355" i="13"/>
  <c r="AR354" i="13"/>
  <c r="AR353" i="13"/>
  <c r="AR352" i="13"/>
  <c r="AR351" i="13"/>
  <c r="AR350" i="13"/>
  <c r="AR349" i="13"/>
  <c r="AR348" i="13"/>
  <c r="AR347" i="13"/>
  <c r="AR346" i="13"/>
  <c r="AR345" i="13"/>
  <c r="AR344" i="13"/>
  <c r="AR343" i="13"/>
  <c r="AR342" i="13"/>
  <c r="AR341" i="13"/>
  <c r="AR340" i="13"/>
  <c r="AR339" i="13"/>
  <c r="AR338" i="13"/>
  <c r="AR337" i="13"/>
  <c r="AR336" i="13"/>
  <c r="AR335" i="13"/>
  <c r="AR334" i="13"/>
  <c r="AR333" i="13"/>
  <c r="AR332" i="13"/>
  <c r="AR331" i="13"/>
  <c r="AR330" i="13"/>
  <c r="AR329" i="13"/>
  <c r="AR328" i="13"/>
  <c r="AR327" i="13"/>
  <c r="AR326" i="13"/>
  <c r="AR325" i="13"/>
  <c r="AR324" i="13"/>
  <c r="AR323" i="13"/>
  <c r="AR322" i="13"/>
  <c r="AR321" i="13"/>
  <c r="AR320" i="13"/>
  <c r="AR319" i="13"/>
  <c r="AR318" i="13"/>
  <c r="AR317" i="13"/>
  <c r="AR316" i="13"/>
  <c r="AR315" i="13"/>
  <c r="AR314" i="13"/>
  <c r="AR313" i="13"/>
  <c r="AR312" i="13"/>
  <c r="AR311" i="13"/>
  <c r="AR310" i="13"/>
  <c r="AR309" i="13"/>
  <c r="AR308" i="13"/>
  <c r="AR307" i="13"/>
  <c r="AR306" i="13"/>
  <c r="AR305" i="13"/>
  <c r="AR304" i="13"/>
  <c r="AR303" i="13"/>
  <c r="AR302" i="13"/>
  <c r="AR301" i="13"/>
  <c r="AR300" i="13"/>
  <c r="AR299" i="13"/>
  <c r="AR298" i="13"/>
  <c r="AR297" i="13"/>
  <c r="AR296" i="13"/>
  <c r="AR295" i="13"/>
  <c r="AR294" i="13"/>
  <c r="AR293" i="13"/>
  <c r="AR292" i="13"/>
  <c r="AR291" i="13"/>
  <c r="AR290" i="13"/>
  <c r="AR289" i="13"/>
  <c r="AR288" i="13"/>
  <c r="AR287" i="13"/>
  <c r="AR286" i="13"/>
  <c r="AR285" i="13"/>
  <c r="AR284" i="13"/>
  <c r="AR283" i="13"/>
  <c r="AR282" i="13"/>
  <c r="AR281" i="13"/>
  <c r="AR280" i="13"/>
  <c r="AR279" i="13"/>
  <c r="AR278" i="13"/>
  <c r="AR277" i="13"/>
  <c r="AR276" i="13"/>
  <c r="AR275" i="13"/>
  <c r="AR274" i="13"/>
  <c r="AR273" i="13"/>
  <c r="AR272" i="13"/>
  <c r="AR271" i="13"/>
  <c r="AR270" i="13"/>
  <c r="AR269" i="13"/>
  <c r="AR268" i="13"/>
  <c r="AR267" i="13"/>
  <c r="AR266" i="13"/>
  <c r="AR265" i="13"/>
  <c r="AR264" i="13"/>
  <c r="AR263" i="13"/>
  <c r="AR262" i="13"/>
  <c r="AR261" i="13"/>
  <c r="AR260" i="13"/>
  <c r="AR259" i="13"/>
  <c r="AR258" i="13"/>
  <c r="AR257" i="13"/>
  <c r="AR256" i="13"/>
  <c r="AR255" i="13"/>
  <c r="AR254" i="13"/>
  <c r="AR253" i="13"/>
  <c r="AR252" i="13"/>
  <c r="AR251" i="13"/>
  <c r="AR250" i="13"/>
  <c r="AR249" i="13"/>
  <c r="AR248" i="13"/>
  <c r="AR247" i="13"/>
  <c r="AR246" i="13"/>
  <c r="AR245" i="13"/>
  <c r="AR244" i="13"/>
  <c r="AR243" i="13"/>
  <c r="AR242" i="13"/>
  <c r="AR241" i="13"/>
  <c r="AR240" i="13"/>
  <c r="AR239" i="13"/>
  <c r="AR238" i="13"/>
  <c r="AR237" i="13"/>
  <c r="AR236" i="13"/>
  <c r="AR235" i="13"/>
  <c r="AR234" i="13"/>
  <c r="AR233" i="13"/>
  <c r="AR232" i="13"/>
  <c r="AR231" i="13"/>
  <c r="AR230" i="13"/>
  <c r="AR229" i="13"/>
  <c r="AR228" i="13"/>
  <c r="AR227" i="13"/>
  <c r="AR226" i="13"/>
  <c r="AR225" i="13"/>
  <c r="AR224" i="13"/>
  <c r="AR223" i="13"/>
  <c r="AR222" i="13"/>
  <c r="AR221" i="13"/>
  <c r="AR220" i="13"/>
  <c r="AR219" i="13"/>
  <c r="AR218" i="13"/>
  <c r="AR217" i="13"/>
  <c r="AR216" i="13"/>
  <c r="AR215" i="13"/>
  <c r="AR214" i="13"/>
  <c r="AR213" i="13"/>
  <c r="AR212" i="13"/>
  <c r="AR211" i="13"/>
  <c r="AR210" i="13"/>
  <c r="AR209" i="13"/>
  <c r="AR208" i="13"/>
  <c r="AR207" i="13"/>
  <c r="AR206" i="13"/>
  <c r="AR205" i="13"/>
  <c r="AR204" i="13"/>
  <c r="AR203" i="13"/>
  <c r="AR202" i="13"/>
  <c r="AR201" i="13"/>
  <c r="AR200" i="13"/>
  <c r="AR199" i="13"/>
  <c r="AR198" i="13"/>
  <c r="AR197" i="13"/>
  <c r="AR196" i="13"/>
  <c r="AR195" i="13"/>
  <c r="AR194" i="13"/>
  <c r="AR193" i="13"/>
  <c r="AR192" i="13"/>
  <c r="AR191" i="13"/>
  <c r="AR190" i="13"/>
  <c r="AR189" i="13"/>
  <c r="AR188" i="13"/>
  <c r="AR187" i="13"/>
  <c r="AR186" i="13"/>
  <c r="AR185" i="13"/>
  <c r="AR184" i="13"/>
  <c r="AR183" i="13"/>
  <c r="AR182" i="13"/>
  <c r="AR181" i="13"/>
  <c r="AR180" i="13"/>
  <c r="AR179" i="13"/>
  <c r="AR178" i="13"/>
  <c r="AR177" i="13"/>
  <c r="AR176" i="13"/>
  <c r="AR175" i="13"/>
  <c r="AR174" i="13"/>
  <c r="AR173" i="13"/>
  <c r="AR172" i="13"/>
  <c r="AR171" i="13"/>
  <c r="AR170" i="13"/>
  <c r="AR169" i="13"/>
  <c r="AR168" i="13"/>
  <c r="AR167" i="13"/>
  <c r="AR166" i="13"/>
  <c r="AR165" i="13"/>
  <c r="AR164" i="13"/>
  <c r="AR163" i="13"/>
  <c r="AR162" i="13"/>
  <c r="AR161" i="13"/>
  <c r="AR160" i="13"/>
  <c r="AR159" i="13"/>
  <c r="AR158" i="13"/>
  <c r="AR157" i="13"/>
  <c r="AR156" i="13"/>
  <c r="AR155" i="13"/>
  <c r="AR154" i="13"/>
  <c r="AR153" i="13"/>
  <c r="AR152" i="13"/>
  <c r="AR151" i="13"/>
  <c r="AR150" i="13"/>
  <c r="AR149" i="13"/>
  <c r="AR148" i="13"/>
  <c r="AR147" i="13"/>
  <c r="AR146" i="13"/>
  <c r="AR145" i="13"/>
  <c r="AR144" i="13"/>
  <c r="AR143" i="13"/>
  <c r="AR142" i="13"/>
  <c r="AR141" i="13"/>
  <c r="AR140" i="13"/>
  <c r="AR139" i="13"/>
  <c r="AR138" i="13"/>
  <c r="AR137" i="13"/>
  <c r="AR136" i="13"/>
  <c r="AR135" i="13"/>
  <c r="AR134" i="13"/>
  <c r="AR133" i="13"/>
  <c r="AR132" i="13"/>
  <c r="AR131" i="13"/>
  <c r="AR130" i="13"/>
  <c r="AR129" i="13"/>
  <c r="AR128" i="13"/>
  <c r="AR127" i="13"/>
  <c r="AR126" i="13"/>
  <c r="AR125" i="13"/>
  <c r="AR124" i="13"/>
  <c r="AR123" i="13"/>
  <c r="AR122" i="13"/>
  <c r="AR121" i="13"/>
  <c r="AR120" i="13"/>
  <c r="AR119" i="13"/>
  <c r="AR118" i="13"/>
  <c r="AR117" i="13"/>
  <c r="AR116" i="13"/>
  <c r="AR115" i="13"/>
  <c r="AR114" i="13"/>
  <c r="AR113" i="13"/>
  <c r="AR112" i="13"/>
  <c r="AR111" i="13"/>
  <c r="AR110" i="13"/>
  <c r="AR109" i="13"/>
  <c r="AR108" i="13"/>
  <c r="AR107" i="13"/>
  <c r="AR106" i="13"/>
  <c r="AR105" i="13"/>
  <c r="AR104" i="13"/>
  <c r="AR103" i="13"/>
  <c r="AR102" i="13"/>
  <c r="AR101" i="13"/>
  <c r="AR100" i="13"/>
  <c r="AR99" i="13"/>
  <c r="AR98" i="13"/>
  <c r="AR97" i="13"/>
  <c r="AR96" i="13"/>
  <c r="AR95" i="13"/>
  <c r="AR94" i="13"/>
  <c r="AR93" i="13"/>
  <c r="AR92" i="13"/>
  <c r="AR91" i="13"/>
  <c r="AR90" i="13"/>
  <c r="AR89" i="13"/>
  <c r="AR88" i="13"/>
  <c r="AR87" i="13"/>
  <c r="AR86" i="13"/>
  <c r="AR85" i="13"/>
  <c r="AR84" i="13"/>
  <c r="AR83" i="13"/>
  <c r="AR82" i="13"/>
  <c r="AR81" i="13"/>
  <c r="AR80" i="13"/>
  <c r="AR79" i="13"/>
  <c r="AR78" i="13"/>
  <c r="AR77" i="13"/>
  <c r="AR76" i="13"/>
  <c r="AR75" i="13"/>
  <c r="AR74" i="13"/>
  <c r="AR73" i="13"/>
  <c r="AR72" i="13"/>
  <c r="AR71" i="13"/>
  <c r="AR70" i="13"/>
  <c r="AR69" i="13"/>
  <c r="AR68" i="13"/>
  <c r="AR67" i="13"/>
  <c r="AR66" i="13"/>
  <c r="AR65" i="13"/>
  <c r="AR64" i="13"/>
  <c r="AR63" i="13"/>
  <c r="AR62" i="13"/>
  <c r="AR61" i="13"/>
  <c r="AR60" i="13"/>
  <c r="AR59" i="13"/>
  <c r="AR58" i="13"/>
  <c r="AR57" i="13"/>
  <c r="AR56" i="13"/>
  <c r="AR55" i="13"/>
  <c r="AR54" i="13"/>
  <c r="AR53" i="13"/>
  <c r="AR52" i="13"/>
  <c r="AR51" i="13"/>
  <c r="AR50" i="13"/>
  <c r="AR49" i="13"/>
  <c r="AR48" i="13"/>
  <c r="AR47" i="13"/>
  <c r="AR46" i="13"/>
  <c r="AR45" i="13"/>
  <c r="AR44" i="13"/>
  <c r="AR43" i="13"/>
  <c r="AR42" i="13"/>
  <c r="AR41" i="13"/>
  <c r="AR40" i="13"/>
  <c r="AR39" i="13"/>
  <c r="AR38" i="13"/>
  <c r="AR37" i="13"/>
  <c r="AR36" i="13"/>
  <c r="AR35" i="13"/>
  <c r="AR34" i="13"/>
  <c r="AR33" i="13"/>
  <c r="AR32" i="13"/>
  <c r="AR31" i="13"/>
  <c r="AR30" i="13"/>
  <c r="AR29" i="13"/>
  <c r="AR28" i="13"/>
  <c r="AR27" i="13"/>
  <c r="AR26" i="13"/>
  <c r="AR25" i="13"/>
  <c r="AR24" i="13"/>
  <c r="AR23" i="13"/>
  <c r="AR22" i="13"/>
  <c r="AR21" i="13"/>
  <c r="AR20" i="13"/>
  <c r="AR19" i="13"/>
  <c r="AR18" i="13"/>
  <c r="AR17" i="13"/>
  <c r="AR16" i="13"/>
  <c r="AR15" i="13"/>
  <c r="AR14" i="13"/>
  <c r="AR13" i="13"/>
  <c r="AR12" i="13"/>
  <c r="AR11" i="13"/>
  <c r="AR10" i="13"/>
  <c r="AR9" i="13"/>
  <c r="AR8" i="13"/>
  <c r="AR7" i="13"/>
  <c r="AS945" i="13"/>
  <c r="AS944" i="13"/>
  <c r="AS943" i="13"/>
  <c r="AS942" i="13"/>
  <c r="AS941" i="13"/>
  <c r="AS940" i="13"/>
  <c r="AS939" i="13"/>
  <c r="AS938" i="13"/>
  <c r="AS937" i="13"/>
  <c r="AS936" i="13"/>
  <c r="AS935" i="13"/>
  <c r="AS934" i="13"/>
  <c r="AS933" i="13"/>
  <c r="AS932" i="13"/>
  <c r="AS931" i="13"/>
  <c r="AS930" i="13"/>
  <c r="AS929" i="13"/>
  <c r="AS928" i="13"/>
  <c r="AS927" i="13"/>
  <c r="AS926" i="13"/>
  <c r="AS925" i="13"/>
  <c r="AS924" i="13"/>
  <c r="AS923" i="13"/>
  <c r="AS922" i="13"/>
  <c r="AS921" i="13"/>
  <c r="AS920" i="13"/>
  <c r="AS919" i="13"/>
  <c r="AS918" i="13"/>
  <c r="AS917" i="13"/>
  <c r="AS916" i="13"/>
  <c r="AS915" i="13"/>
  <c r="AS914" i="13"/>
  <c r="AS913" i="13"/>
  <c r="AS912" i="13"/>
  <c r="AS911" i="13"/>
  <c r="AS910" i="13"/>
  <c r="AS909" i="13"/>
  <c r="AS908" i="13"/>
  <c r="AS907" i="13"/>
  <c r="AS906" i="13"/>
  <c r="AS905" i="13"/>
  <c r="AS904" i="13"/>
  <c r="AS903" i="13"/>
  <c r="AS902" i="13"/>
  <c r="AS901" i="13"/>
  <c r="AS900" i="13"/>
  <c r="AS899" i="13"/>
  <c r="AS898" i="13"/>
  <c r="AS897" i="13"/>
  <c r="AS896" i="13"/>
  <c r="AS895" i="13"/>
  <c r="AS894" i="13"/>
  <c r="AS893" i="13"/>
  <c r="AS892" i="13"/>
  <c r="AS891" i="13"/>
  <c r="AS890" i="13"/>
  <c r="AS889" i="13"/>
  <c r="AS888" i="13"/>
  <c r="AS887" i="13"/>
  <c r="AS886" i="13"/>
  <c r="AS885" i="13"/>
  <c r="AS884" i="13"/>
  <c r="AS883" i="13"/>
  <c r="AS882" i="13"/>
  <c r="AS881" i="13"/>
  <c r="AS880" i="13"/>
  <c r="AS879" i="13"/>
  <c r="AS878" i="13"/>
  <c r="AS877" i="13"/>
  <c r="AS876" i="13"/>
  <c r="AS875" i="13"/>
  <c r="AS874" i="13"/>
  <c r="AS873" i="13"/>
  <c r="AS872" i="13"/>
  <c r="AS871" i="13"/>
  <c r="AS870" i="13"/>
  <c r="AS869" i="13"/>
  <c r="AS868" i="13"/>
  <c r="AS867" i="13"/>
  <c r="AS866" i="13"/>
  <c r="AS865" i="13"/>
  <c r="AS864" i="13"/>
  <c r="AS863" i="13"/>
  <c r="AS862" i="13"/>
  <c r="AS861" i="13"/>
  <c r="AS860" i="13"/>
  <c r="AS859" i="13"/>
  <c r="AS858" i="13"/>
  <c r="AS857" i="13"/>
  <c r="AS856" i="13"/>
  <c r="AS855" i="13"/>
  <c r="AS854" i="13"/>
  <c r="AS853" i="13"/>
  <c r="AS852" i="13"/>
  <c r="AS851" i="13"/>
  <c r="AS850" i="13"/>
  <c r="AS849" i="13"/>
  <c r="AS848" i="13"/>
  <c r="AS847" i="13"/>
  <c r="AS846" i="13"/>
  <c r="AS845" i="13"/>
  <c r="AS844" i="13"/>
  <c r="AS843" i="13"/>
  <c r="AS842" i="13"/>
  <c r="AS841" i="13"/>
  <c r="AS840" i="13"/>
  <c r="AS839" i="13"/>
  <c r="AS838" i="13"/>
  <c r="AS837" i="13"/>
  <c r="AS836" i="13"/>
  <c r="AS835" i="13"/>
  <c r="AS834" i="13"/>
  <c r="AS833" i="13"/>
  <c r="AS832" i="13"/>
  <c r="AS831" i="13"/>
  <c r="AS830" i="13"/>
  <c r="AS829" i="13"/>
  <c r="AS828" i="13"/>
  <c r="AS827" i="13"/>
  <c r="AS826" i="13"/>
  <c r="AS825" i="13"/>
  <c r="AS824" i="13"/>
  <c r="AS823" i="13"/>
  <c r="AS822" i="13"/>
  <c r="AS821" i="13"/>
  <c r="AS820" i="13"/>
  <c r="AS819" i="13"/>
  <c r="AS818" i="13"/>
  <c r="AS817" i="13"/>
  <c r="AS816" i="13"/>
  <c r="AS815" i="13"/>
  <c r="AS814" i="13"/>
  <c r="AS813" i="13"/>
  <c r="AS812" i="13"/>
  <c r="AS811" i="13"/>
  <c r="AS810" i="13"/>
  <c r="AS809" i="13"/>
  <c r="AS808" i="13"/>
  <c r="AS807" i="13"/>
  <c r="AS806" i="13"/>
  <c r="AS805" i="13"/>
  <c r="AS804" i="13"/>
  <c r="AS803" i="13"/>
  <c r="AS802" i="13"/>
  <c r="AS801" i="13"/>
  <c r="AS800" i="13"/>
  <c r="AS799" i="13"/>
  <c r="AS798" i="13"/>
  <c r="AS797" i="13"/>
  <c r="AS796" i="13"/>
  <c r="AS795" i="13"/>
  <c r="AS794" i="13"/>
  <c r="AS793" i="13"/>
  <c r="AS792" i="13"/>
  <c r="AS791" i="13"/>
  <c r="AS790" i="13"/>
  <c r="AS789" i="13"/>
  <c r="AS788" i="13"/>
  <c r="AS787" i="13"/>
  <c r="AS786" i="13"/>
  <c r="AS785" i="13"/>
  <c r="AS784" i="13"/>
  <c r="AS783" i="13"/>
  <c r="AS782" i="13"/>
  <c r="AS781" i="13"/>
  <c r="AS780" i="13"/>
  <c r="AS779" i="13"/>
  <c r="AS778" i="13"/>
  <c r="AS777" i="13"/>
  <c r="AS776" i="13"/>
  <c r="AS775" i="13"/>
  <c r="AS774" i="13"/>
  <c r="AS773" i="13"/>
  <c r="AS772" i="13"/>
  <c r="AS771" i="13"/>
  <c r="AS770" i="13"/>
  <c r="AS769" i="13"/>
  <c r="AS768" i="13"/>
  <c r="AS767" i="13"/>
  <c r="AS766" i="13"/>
  <c r="AS765" i="13"/>
  <c r="AS764" i="13"/>
  <c r="AS763" i="13"/>
  <c r="AS762" i="13"/>
  <c r="AS761" i="13"/>
  <c r="AS760" i="13"/>
  <c r="AS759" i="13"/>
  <c r="AS758" i="13"/>
  <c r="AS757" i="13"/>
  <c r="AS756" i="13"/>
  <c r="AS755" i="13"/>
  <c r="AS754" i="13"/>
  <c r="AS753" i="13"/>
  <c r="AS752" i="13"/>
  <c r="AS751" i="13"/>
  <c r="AS750" i="13"/>
  <c r="AS749" i="13"/>
  <c r="AS748" i="13"/>
  <c r="AS747" i="13"/>
  <c r="AS746" i="13"/>
  <c r="AS745" i="13"/>
  <c r="AS744" i="13"/>
  <c r="AS743" i="13"/>
  <c r="AS742" i="13"/>
  <c r="AS741" i="13"/>
  <c r="AS740" i="13"/>
  <c r="AS739" i="13"/>
  <c r="AS738" i="13"/>
  <c r="AS737" i="13"/>
  <c r="AS736" i="13"/>
  <c r="AS735" i="13"/>
  <c r="AS734" i="13"/>
  <c r="AS733" i="13"/>
  <c r="AS732" i="13"/>
  <c r="AS731" i="13"/>
  <c r="AS730" i="13"/>
  <c r="AS729" i="13"/>
  <c r="AS728" i="13"/>
  <c r="AS727" i="13"/>
  <c r="AS726" i="13"/>
  <c r="AS725" i="13"/>
  <c r="AS724" i="13"/>
  <c r="AS723" i="13"/>
  <c r="AS722" i="13"/>
  <c r="AS721" i="13"/>
  <c r="AS720" i="13"/>
  <c r="AS719" i="13"/>
  <c r="AS718" i="13"/>
  <c r="AS717" i="13"/>
  <c r="AS716" i="13"/>
  <c r="AS715" i="13"/>
  <c r="AS714" i="13"/>
  <c r="AS713" i="13"/>
  <c r="AS712" i="13"/>
  <c r="AS711" i="13"/>
  <c r="AS710" i="13"/>
  <c r="AS709" i="13"/>
  <c r="AS708" i="13"/>
  <c r="AS707" i="13"/>
  <c r="AS706" i="13"/>
  <c r="AS705" i="13"/>
  <c r="AS704" i="13"/>
  <c r="AS703" i="13"/>
  <c r="AS702" i="13"/>
  <c r="AS701" i="13"/>
  <c r="AS700" i="13"/>
  <c r="AS699" i="13"/>
  <c r="AS698" i="13"/>
  <c r="AS697" i="13"/>
  <c r="AS696" i="13"/>
  <c r="AS695" i="13"/>
  <c r="AS694" i="13"/>
  <c r="AS693" i="13"/>
  <c r="AS692" i="13"/>
  <c r="AS691" i="13"/>
  <c r="AS690" i="13"/>
  <c r="AS689" i="13"/>
  <c r="AS688" i="13"/>
  <c r="AS687" i="13"/>
  <c r="AS686" i="13"/>
  <c r="AS685" i="13"/>
  <c r="AS684" i="13"/>
  <c r="AS683" i="13"/>
  <c r="AS682" i="13"/>
  <c r="AS681" i="13"/>
  <c r="AS680" i="13"/>
  <c r="AS679" i="13"/>
  <c r="AS678" i="13"/>
  <c r="AS677" i="13"/>
  <c r="AS676" i="13"/>
  <c r="AS675" i="13"/>
  <c r="AS674" i="13"/>
  <c r="AS673" i="13"/>
  <c r="AS672" i="13"/>
  <c r="AS671" i="13"/>
  <c r="AS670" i="13"/>
  <c r="AS669" i="13"/>
  <c r="AS668" i="13"/>
  <c r="AS667" i="13"/>
  <c r="AS666" i="13"/>
  <c r="AS665" i="13"/>
  <c r="AS664" i="13"/>
  <c r="AS663" i="13"/>
  <c r="AS662" i="13"/>
  <c r="AS661" i="13"/>
  <c r="AS660" i="13"/>
  <c r="AS659" i="13"/>
  <c r="AS658" i="13"/>
  <c r="AS657" i="13"/>
  <c r="AS656" i="13"/>
  <c r="AS655" i="13"/>
  <c r="AS654" i="13"/>
  <c r="AS653" i="13"/>
  <c r="AS652" i="13"/>
  <c r="AS651" i="13"/>
  <c r="AS650" i="13"/>
  <c r="AS649" i="13"/>
  <c r="AS648" i="13"/>
  <c r="AS647" i="13"/>
  <c r="AS646" i="13"/>
  <c r="AS645" i="13"/>
  <c r="AS644" i="13"/>
  <c r="AS643" i="13"/>
  <c r="AS642" i="13"/>
  <c r="AS641" i="13"/>
  <c r="AS640" i="13"/>
  <c r="AS639" i="13"/>
  <c r="AS638" i="13"/>
  <c r="AS637" i="13"/>
  <c r="AS636" i="13"/>
  <c r="AS635" i="13"/>
  <c r="AS634" i="13"/>
  <c r="AS633" i="13"/>
  <c r="AS632" i="13"/>
  <c r="AS631" i="13"/>
  <c r="AS630" i="13"/>
  <c r="AS629" i="13"/>
  <c r="AS628" i="13"/>
  <c r="AS627" i="13"/>
  <c r="AS626" i="13"/>
  <c r="AS625" i="13"/>
  <c r="AS624" i="13"/>
  <c r="AS623" i="13"/>
  <c r="AS622" i="13"/>
  <c r="AS621" i="13"/>
  <c r="AS620" i="13"/>
  <c r="AS619" i="13"/>
  <c r="AS618" i="13"/>
  <c r="AS617" i="13"/>
  <c r="AS616" i="13"/>
  <c r="AS615" i="13"/>
  <c r="AS614" i="13"/>
  <c r="AS613" i="13"/>
  <c r="AS612" i="13"/>
  <c r="AS611" i="13"/>
  <c r="AS610" i="13"/>
  <c r="AS609" i="13"/>
  <c r="AS608" i="13"/>
  <c r="AS607" i="13"/>
  <c r="AS606" i="13"/>
  <c r="AS605" i="13"/>
  <c r="AS604" i="13"/>
  <c r="AS603" i="13"/>
  <c r="AS602" i="13"/>
  <c r="AS601" i="13"/>
  <c r="AS600" i="13"/>
  <c r="AS599" i="13"/>
  <c r="AS598" i="13"/>
  <c r="AS597" i="13"/>
  <c r="AS596" i="13"/>
  <c r="AS595" i="13"/>
  <c r="AS594" i="13"/>
  <c r="AS593" i="13"/>
  <c r="AS592" i="13"/>
  <c r="AS591" i="13"/>
  <c r="AS590" i="13"/>
  <c r="AS589" i="13"/>
  <c r="AS588" i="13"/>
  <c r="AS587" i="13"/>
  <c r="AS586" i="13"/>
  <c r="AS585" i="13"/>
  <c r="AS584" i="13"/>
  <c r="AS583" i="13"/>
  <c r="AS582" i="13"/>
  <c r="AS581" i="13"/>
  <c r="AS580" i="13"/>
  <c r="AS579" i="13"/>
  <c r="AS578" i="13"/>
  <c r="AS577" i="13"/>
  <c r="AS576" i="13"/>
  <c r="AS575" i="13"/>
  <c r="AS574" i="13"/>
  <c r="AS573" i="13"/>
  <c r="AS572" i="13"/>
  <c r="AS571" i="13"/>
  <c r="AS570" i="13"/>
  <c r="AS569" i="13"/>
  <c r="AS568" i="13"/>
  <c r="AS567" i="13"/>
  <c r="AS566" i="13"/>
  <c r="AS565" i="13"/>
  <c r="AS564" i="13"/>
  <c r="AS563" i="13"/>
  <c r="AS562" i="13"/>
  <c r="AS561" i="13"/>
  <c r="AS560" i="13"/>
  <c r="AS559" i="13"/>
  <c r="AS558" i="13"/>
  <c r="AS557" i="13"/>
  <c r="AS556" i="13"/>
  <c r="AS555" i="13"/>
  <c r="AS554" i="13"/>
  <c r="AS553" i="13"/>
  <c r="AS552" i="13"/>
  <c r="AS551" i="13"/>
  <c r="AS550" i="13"/>
  <c r="AS549" i="13"/>
  <c r="AS548" i="13"/>
  <c r="AS547" i="13"/>
  <c r="AS546" i="13"/>
  <c r="AS545" i="13"/>
  <c r="AS544" i="13"/>
  <c r="AS543" i="13"/>
  <c r="AS542" i="13"/>
  <c r="AS541" i="13"/>
  <c r="AS540" i="13"/>
  <c r="AS539" i="13"/>
  <c r="AS538" i="13"/>
  <c r="AS537" i="13"/>
  <c r="AS536" i="13"/>
  <c r="AS535" i="13"/>
  <c r="AS534" i="13"/>
  <c r="AS533" i="13"/>
  <c r="AS532" i="13"/>
  <c r="AS531" i="13"/>
  <c r="AS530" i="13"/>
  <c r="AS529" i="13"/>
  <c r="AS528" i="13"/>
  <c r="AS527" i="13"/>
  <c r="AS526" i="13"/>
  <c r="AS525" i="13"/>
  <c r="AS524" i="13"/>
  <c r="AS523" i="13"/>
  <c r="AS522" i="13"/>
  <c r="AS521" i="13"/>
  <c r="AS520" i="13"/>
  <c r="AS519" i="13"/>
  <c r="AS518" i="13"/>
  <c r="AS517" i="13"/>
  <c r="AS516" i="13"/>
  <c r="AS515" i="13"/>
  <c r="AS514" i="13"/>
  <c r="AS513" i="13"/>
  <c r="AS512" i="13"/>
  <c r="AS511" i="13"/>
  <c r="AS510" i="13"/>
  <c r="AS509" i="13"/>
  <c r="AS508" i="13"/>
  <c r="AS507" i="13"/>
  <c r="AS506" i="13"/>
  <c r="AS505" i="13"/>
  <c r="AS504" i="13"/>
  <c r="AS503" i="13"/>
  <c r="AS502" i="13"/>
  <c r="AS501" i="13"/>
  <c r="AS500" i="13"/>
  <c r="AS499" i="13"/>
  <c r="AS498" i="13"/>
  <c r="AS497" i="13"/>
  <c r="AS496" i="13"/>
  <c r="AS495" i="13"/>
  <c r="AS494" i="13"/>
  <c r="AS493" i="13"/>
  <c r="AS492" i="13"/>
  <c r="AS491" i="13"/>
  <c r="AS490" i="13"/>
  <c r="AS489" i="13"/>
  <c r="AS488" i="13"/>
  <c r="AS487" i="13"/>
  <c r="AS486" i="13"/>
  <c r="AS485" i="13"/>
  <c r="AS484" i="13"/>
  <c r="AS483" i="13"/>
  <c r="AS482" i="13"/>
  <c r="AS481" i="13"/>
  <c r="AS480" i="13"/>
  <c r="AS479" i="13"/>
  <c r="AS478" i="13"/>
  <c r="AS477" i="13"/>
  <c r="AS476" i="13"/>
  <c r="AS475" i="13"/>
  <c r="AS474" i="13"/>
  <c r="AS473" i="13"/>
  <c r="AS472" i="13"/>
  <c r="AS471" i="13"/>
  <c r="AS470" i="13"/>
  <c r="AS469" i="13"/>
  <c r="AS468" i="13"/>
  <c r="AS467" i="13"/>
  <c r="AS466" i="13"/>
  <c r="AS465" i="13"/>
  <c r="AS464" i="13"/>
  <c r="AS463" i="13"/>
  <c r="AS462" i="13"/>
  <c r="AS461" i="13"/>
  <c r="AS460" i="13"/>
  <c r="AS459" i="13"/>
  <c r="AS458" i="13"/>
  <c r="AS457" i="13"/>
  <c r="AS456" i="13"/>
  <c r="AS455" i="13"/>
  <c r="AS454" i="13"/>
  <c r="AS453" i="13"/>
  <c r="AS452" i="13"/>
  <c r="AS451" i="13"/>
  <c r="AS450" i="13"/>
  <c r="AS449" i="13"/>
  <c r="AS448" i="13"/>
  <c r="AS447" i="13"/>
  <c r="AS446" i="13"/>
  <c r="AS445" i="13"/>
  <c r="AS444" i="13"/>
  <c r="AS443" i="13"/>
  <c r="AS442" i="13"/>
  <c r="AS441" i="13"/>
  <c r="AS440" i="13"/>
  <c r="AS439" i="13"/>
  <c r="AS438" i="13"/>
  <c r="AS437" i="13"/>
  <c r="AS436" i="13"/>
  <c r="AS435" i="13"/>
  <c r="AS434" i="13"/>
  <c r="AS433" i="13"/>
  <c r="AS432" i="13"/>
  <c r="AS431" i="13"/>
  <c r="AS430" i="13"/>
  <c r="AS429" i="13"/>
  <c r="AS428" i="13"/>
  <c r="AS427" i="13"/>
  <c r="AS426" i="13"/>
  <c r="AS425" i="13"/>
  <c r="AS424" i="13"/>
  <c r="AS423" i="13"/>
  <c r="AS422" i="13"/>
  <c r="AS421" i="13"/>
  <c r="AS420" i="13"/>
  <c r="AS419" i="13"/>
  <c r="AS418" i="13"/>
  <c r="AS417" i="13"/>
  <c r="AS416" i="13"/>
  <c r="AS415" i="13"/>
  <c r="AS414" i="13"/>
  <c r="AS413" i="13"/>
  <c r="AS412" i="13"/>
  <c r="AS411" i="13"/>
  <c r="AS410" i="13"/>
  <c r="AS409" i="13"/>
  <c r="AS408" i="13"/>
  <c r="AS407" i="13"/>
  <c r="AS406" i="13"/>
  <c r="AS405" i="13"/>
  <c r="AS404" i="13"/>
  <c r="AS403" i="13"/>
  <c r="AS402" i="13"/>
  <c r="AS401" i="13"/>
  <c r="AS400" i="13"/>
  <c r="AS399" i="13"/>
  <c r="AS398" i="13"/>
  <c r="AS397" i="13"/>
  <c r="AS396" i="13"/>
  <c r="AS395" i="13"/>
  <c r="AS394" i="13"/>
  <c r="AS393" i="13"/>
  <c r="AS392" i="13"/>
  <c r="AS391" i="13"/>
  <c r="AS390" i="13"/>
  <c r="AS389" i="13"/>
  <c r="AS388" i="13"/>
  <c r="AS387" i="13"/>
  <c r="AS386" i="13"/>
  <c r="AS385" i="13"/>
  <c r="AS384" i="13"/>
  <c r="AS383" i="13"/>
  <c r="AS382" i="13"/>
  <c r="AS381" i="13"/>
  <c r="AS380" i="13"/>
  <c r="AS379" i="13"/>
  <c r="AS378" i="13"/>
  <c r="AS377" i="13"/>
  <c r="AS376" i="13"/>
  <c r="AS375" i="13"/>
  <c r="AS374" i="13"/>
  <c r="AS373" i="13"/>
  <c r="AS372" i="13"/>
  <c r="AS371" i="13"/>
  <c r="AS370" i="13"/>
  <c r="AS369" i="13"/>
  <c r="AS368" i="13"/>
  <c r="AS367" i="13"/>
  <c r="AS366" i="13"/>
  <c r="AS365" i="13"/>
  <c r="AS364" i="13"/>
  <c r="AS363" i="13"/>
  <c r="AS362" i="13"/>
  <c r="AS361" i="13"/>
  <c r="AS360" i="13"/>
  <c r="AS359" i="13"/>
  <c r="AS358" i="13"/>
  <c r="AS357" i="13"/>
  <c r="AS356" i="13"/>
  <c r="AS355" i="13"/>
  <c r="AS354" i="13"/>
  <c r="AS353" i="13"/>
  <c r="AS352" i="13"/>
  <c r="AS351" i="13"/>
  <c r="AS350" i="13"/>
  <c r="AS349" i="13"/>
  <c r="AS348" i="13"/>
  <c r="AS347" i="13"/>
  <c r="AS346" i="13"/>
  <c r="AS345" i="13"/>
  <c r="AS344" i="13"/>
  <c r="AS343" i="13"/>
  <c r="AS342" i="13"/>
  <c r="AS341" i="13"/>
  <c r="AS340" i="13"/>
  <c r="AS339" i="13"/>
  <c r="AS338" i="13"/>
  <c r="AS337" i="13"/>
  <c r="AS336" i="13"/>
  <c r="AS335" i="13"/>
  <c r="AS334" i="13"/>
  <c r="AS333" i="13"/>
  <c r="AS332" i="13"/>
  <c r="AS331" i="13"/>
  <c r="AS330" i="13"/>
  <c r="AS329" i="13"/>
  <c r="AS328" i="13"/>
  <c r="AS327" i="13"/>
  <c r="AS326" i="13"/>
  <c r="AS325" i="13"/>
  <c r="AS324" i="13"/>
  <c r="AS323" i="13"/>
  <c r="AS322" i="13"/>
  <c r="AS321" i="13"/>
  <c r="AS320" i="13"/>
  <c r="AS319" i="13"/>
  <c r="AS318" i="13"/>
  <c r="AS317" i="13"/>
  <c r="AS316" i="13"/>
  <c r="AS315" i="13"/>
  <c r="AS314" i="13"/>
  <c r="AS313" i="13"/>
  <c r="AS312" i="13"/>
  <c r="AS311" i="13"/>
  <c r="AS310" i="13"/>
  <c r="AS309" i="13"/>
  <c r="AS308" i="13"/>
  <c r="AS307" i="13"/>
  <c r="AS306" i="13"/>
  <c r="AS305" i="13"/>
  <c r="AS304" i="13"/>
  <c r="AS303" i="13"/>
  <c r="AS302" i="13"/>
  <c r="AS301" i="13"/>
  <c r="AS300" i="13"/>
  <c r="AS299" i="13"/>
  <c r="AS298" i="13"/>
  <c r="AS297" i="13"/>
  <c r="AS296" i="13"/>
  <c r="AS295" i="13"/>
  <c r="AS294" i="13"/>
  <c r="AS293" i="13"/>
  <c r="AS292" i="13"/>
  <c r="AS291" i="13"/>
  <c r="AS290" i="13"/>
  <c r="AS289" i="13"/>
  <c r="AS288" i="13"/>
  <c r="AS287" i="13"/>
  <c r="AS286" i="13"/>
  <c r="AS285" i="13"/>
  <c r="AS284" i="13"/>
  <c r="AS283" i="13"/>
  <c r="AS282" i="13"/>
  <c r="AS281" i="13"/>
  <c r="AS280" i="13"/>
  <c r="AS279" i="13"/>
  <c r="AS278" i="13"/>
  <c r="AS277" i="13"/>
  <c r="AS276" i="13"/>
  <c r="AS275" i="13"/>
  <c r="AS274" i="13"/>
  <c r="AS273" i="13"/>
  <c r="AS272" i="13"/>
  <c r="AS271" i="13"/>
  <c r="AS270" i="13"/>
  <c r="AS269" i="13"/>
  <c r="AS268" i="13"/>
  <c r="AS267" i="13"/>
  <c r="AS266" i="13"/>
  <c r="AS265" i="13"/>
  <c r="AS264" i="13"/>
  <c r="AS263" i="13"/>
  <c r="AS262" i="13"/>
  <c r="AS261" i="13"/>
  <c r="AS260" i="13"/>
  <c r="AS259" i="13"/>
  <c r="AS258" i="13"/>
  <c r="AS257" i="13"/>
  <c r="AS256" i="13"/>
  <c r="AS255" i="13"/>
  <c r="AS254" i="13"/>
  <c r="AS253" i="13"/>
  <c r="AS252" i="13"/>
  <c r="AS251" i="13"/>
  <c r="AS250" i="13"/>
  <c r="AS249" i="13"/>
  <c r="AS248" i="13"/>
  <c r="AS247" i="13"/>
  <c r="AS246" i="13"/>
  <c r="AS245" i="13"/>
  <c r="AS244" i="13"/>
  <c r="AS243" i="13"/>
  <c r="AS242" i="13"/>
  <c r="AS241" i="13"/>
  <c r="AS240" i="13"/>
  <c r="AS239" i="13"/>
  <c r="AS238" i="13"/>
  <c r="AS237" i="13"/>
  <c r="AS236" i="13"/>
  <c r="AS235" i="13"/>
  <c r="AS234" i="13"/>
  <c r="AS233" i="13"/>
  <c r="AS232" i="13"/>
  <c r="AS231" i="13"/>
  <c r="AS230" i="13"/>
  <c r="AS229" i="13"/>
  <c r="AS228" i="13"/>
  <c r="AS227" i="13"/>
  <c r="AS226" i="13"/>
  <c r="AS225" i="13"/>
  <c r="AS224" i="13"/>
  <c r="AS223" i="13"/>
  <c r="AS222" i="13"/>
  <c r="AS221" i="13"/>
  <c r="AS220" i="13"/>
  <c r="AS219" i="13"/>
  <c r="AS218" i="13"/>
  <c r="AS217" i="13"/>
  <c r="AS216" i="13"/>
  <c r="AS215" i="13"/>
  <c r="AS214" i="13"/>
  <c r="AS213" i="13"/>
  <c r="AS212" i="13"/>
  <c r="AS211" i="13"/>
  <c r="AS210" i="13"/>
  <c r="AS209" i="13"/>
  <c r="AS208" i="13"/>
  <c r="AS207" i="13"/>
  <c r="AS206" i="13"/>
  <c r="AS205" i="13"/>
  <c r="AS204" i="13"/>
  <c r="AS203" i="13"/>
  <c r="AS202" i="13"/>
  <c r="AS201" i="13"/>
  <c r="AS200" i="13"/>
  <c r="AS199" i="13"/>
  <c r="AS198" i="13"/>
  <c r="AS197" i="13"/>
  <c r="AS196" i="13"/>
  <c r="AS195" i="13"/>
  <c r="AS194" i="13"/>
  <c r="AS193" i="13"/>
  <c r="AS192" i="13"/>
  <c r="AS191" i="13"/>
  <c r="AS190" i="13"/>
  <c r="AS189" i="13"/>
  <c r="AS188" i="13"/>
  <c r="AS187" i="13"/>
  <c r="AS186" i="13"/>
  <c r="AS185" i="13"/>
  <c r="AS184" i="13"/>
  <c r="AS183" i="13"/>
  <c r="AS182" i="13"/>
  <c r="AS181" i="13"/>
  <c r="AS180" i="13"/>
  <c r="AS179" i="13"/>
  <c r="AS178" i="13"/>
  <c r="AS177" i="13"/>
  <c r="AS176" i="13"/>
  <c r="AS175" i="13"/>
  <c r="AS174" i="13"/>
  <c r="AS173" i="13"/>
  <c r="AS172" i="13"/>
  <c r="AS171" i="13"/>
  <c r="AS170" i="13"/>
  <c r="AS169" i="13"/>
  <c r="AS168" i="13"/>
  <c r="AS167" i="13"/>
  <c r="AS166" i="13"/>
  <c r="AS165" i="13"/>
  <c r="AS164" i="13"/>
  <c r="AS163" i="13"/>
  <c r="AS162" i="13"/>
  <c r="AS161" i="13"/>
  <c r="AS160" i="13"/>
  <c r="AS159" i="13"/>
  <c r="AS158" i="13"/>
  <c r="AS157" i="13"/>
  <c r="AS156" i="13"/>
  <c r="AS155" i="13"/>
  <c r="AS154" i="13"/>
  <c r="AS153" i="13"/>
  <c r="AS152" i="13"/>
  <c r="AS151" i="13"/>
  <c r="AS150" i="13"/>
  <c r="AS149" i="13"/>
  <c r="AS148" i="13"/>
  <c r="AS147" i="13"/>
  <c r="AS146" i="13"/>
  <c r="AS145" i="13"/>
  <c r="AS144" i="13"/>
  <c r="AS143" i="13"/>
  <c r="AS142" i="13"/>
  <c r="AS141" i="13"/>
  <c r="AS140" i="13"/>
  <c r="AS139" i="13"/>
  <c r="AS138" i="13"/>
  <c r="AS137" i="13"/>
  <c r="AS136" i="13"/>
  <c r="AS135" i="13"/>
  <c r="AS134" i="13"/>
  <c r="AS133" i="13"/>
  <c r="AS132" i="13"/>
  <c r="AS131" i="13"/>
  <c r="AS130" i="13"/>
  <c r="AS129" i="13"/>
  <c r="AS128" i="13"/>
  <c r="AS127" i="13"/>
  <c r="AS126" i="13"/>
  <c r="AS125" i="13"/>
  <c r="AS124" i="13"/>
  <c r="AS123" i="13"/>
  <c r="AS122" i="13"/>
  <c r="AS121" i="13"/>
  <c r="AS120" i="13"/>
  <c r="AS119" i="13"/>
  <c r="AS118" i="13"/>
  <c r="AS117" i="13"/>
  <c r="AS116" i="13"/>
  <c r="AS115" i="13"/>
  <c r="AS114" i="13"/>
  <c r="AS113" i="13"/>
  <c r="AS112" i="13"/>
  <c r="AS111" i="13"/>
  <c r="AS110" i="13"/>
  <c r="AS109" i="13"/>
  <c r="AS108" i="13"/>
  <c r="AS107" i="13"/>
  <c r="AS106" i="13"/>
  <c r="AS105" i="13"/>
  <c r="AS104" i="13"/>
  <c r="AS103" i="13"/>
  <c r="AS102" i="13"/>
  <c r="AS101" i="13"/>
  <c r="AS100" i="13"/>
  <c r="AS99" i="13"/>
  <c r="AS98" i="13"/>
  <c r="AS97" i="13"/>
  <c r="AS96" i="13"/>
  <c r="AS95" i="13"/>
  <c r="AS94" i="13"/>
  <c r="AS93" i="13"/>
  <c r="AS92" i="13"/>
  <c r="AS91" i="13"/>
  <c r="AS90" i="13"/>
  <c r="AS89" i="13"/>
  <c r="AS88" i="13"/>
  <c r="AS87" i="13"/>
  <c r="AS86" i="13"/>
  <c r="AS85" i="13"/>
  <c r="AS84" i="13"/>
  <c r="AS83" i="13"/>
  <c r="AS82" i="13"/>
  <c r="AS81" i="13"/>
  <c r="AS80" i="13"/>
  <c r="AS79" i="13"/>
  <c r="AS78" i="13"/>
  <c r="AS77" i="13"/>
  <c r="AS76" i="13"/>
  <c r="AS75" i="13"/>
  <c r="AS74" i="13"/>
  <c r="AS73" i="13"/>
  <c r="AS72" i="13"/>
  <c r="AS71" i="13"/>
  <c r="AS70" i="13"/>
  <c r="AS69" i="13"/>
  <c r="AS68" i="13"/>
  <c r="AS67" i="13"/>
  <c r="AS66" i="13"/>
  <c r="AS65" i="13"/>
  <c r="AS64" i="13"/>
  <c r="AS63" i="13"/>
  <c r="AS62" i="13"/>
  <c r="AS61" i="13"/>
  <c r="AS60" i="13"/>
  <c r="AS59" i="13"/>
  <c r="AS58" i="13"/>
  <c r="AS57" i="13"/>
  <c r="AS56" i="13"/>
  <c r="AS55" i="13"/>
  <c r="AS54" i="13"/>
  <c r="AS53" i="13"/>
  <c r="AS52" i="13"/>
  <c r="AS51" i="13"/>
  <c r="AS50" i="13"/>
  <c r="AS49" i="13"/>
  <c r="AS48" i="13"/>
  <c r="AS47" i="13"/>
  <c r="AS46" i="13"/>
  <c r="AS45" i="13"/>
  <c r="AS44" i="13"/>
  <c r="AS43" i="13"/>
  <c r="AS42" i="13"/>
  <c r="AS41" i="13"/>
  <c r="AS40" i="13"/>
  <c r="AS39" i="13"/>
  <c r="AS38" i="13"/>
  <c r="AS37" i="13"/>
  <c r="AS36" i="13"/>
  <c r="AS35" i="13"/>
  <c r="AS34" i="13"/>
  <c r="AS33" i="13"/>
  <c r="AS32" i="13"/>
  <c r="AS31" i="13"/>
  <c r="AS30" i="13"/>
  <c r="AS29" i="13"/>
  <c r="AS28" i="13"/>
  <c r="AS27" i="13"/>
  <c r="AS26" i="13"/>
  <c r="AS25" i="13"/>
  <c r="AS24" i="13"/>
  <c r="AS23" i="13"/>
  <c r="AS22" i="13"/>
  <c r="AS21" i="13"/>
  <c r="AS20" i="13"/>
  <c r="AS19" i="13"/>
  <c r="AS18" i="13"/>
  <c r="AS17" i="13"/>
  <c r="AS16" i="13"/>
  <c r="AS15" i="13"/>
  <c r="AS14" i="13"/>
  <c r="AS13" i="13"/>
  <c r="AS12" i="13"/>
  <c r="AS11" i="13"/>
  <c r="AS10" i="13"/>
  <c r="AS9" i="13"/>
  <c r="AS8" i="13"/>
  <c r="AS7" i="13"/>
  <c r="AT945" i="13"/>
  <c r="AT944" i="13"/>
  <c r="AT943" i="13"/>
  <c r="AT942" i="13"/>
  <c r="AT941" i="13"/>
  <c r="AT940" i="13"/>
  <c r="AT939" i="13"/>
  <c r="AT938" i="13"/>
  <c r="AT937" i="13"/>
  <c r="AT936" i="13"/>
  <c r="AT935" i="13"/>
  <c r="AT934" i="13"/>
  <c r="AT933" i="13"/>
  <c r="AT932" i="13"/>
  <c r="AT931" i="13"/>
  <c r="AT930" i="13"/>
  <c r="AT929" i="13"/>
  <c r="AT928" i="13"/>
  <c r="AT927" i="13"/>
  <c r="AT926" i="13"/>
  <c r="AT925" i="13"/>
  <c r="AT924" i="13"/>
  <c r="AT923" i="13"/>
  <c r="AT922" i="13"/>
  <c r="AT921" i="13"/>
  <c r="AT920" i="13"/>
  <c r="AT919" i="13"/>
  <c r="AT918" i="13"/>
  <c r="AT917" i="13"/>
  <c r="AT916" i="13"/>
  <c r="AT915" i="13"/>
  <c r="AT914" i="13"/>
  <c r="AT913" i="13"/>
  <c r="AT912" i="13"/>
  <c r="AT911" i="13"/>
  <c r="AT910" i="13"/>
  <c r="AT909" i="13"/>
  <c r="AT908" i="13"/>
  <c r="AT907" i="13"/>
  <c r="AT906" i="13"/>
  <c r="AT905" i="13"/>
  <c r="AT904" i="13"/>
  <c r="AT903" i="13"/>
  <c r="AT902" i="13"/>
  <c r="AT901" i="13"/>
  <c r="AT900" i="13"/>
  <c r="AT899" i="13"/>
  <c r="AT898" i="13"/>
  <c r="AT897" i="13"/>
  <c r="AT896" i="13"/>
  <c r="AT895" i="13"/>
  <c r="AT894" i="13"/>
  <c r="AT893" i="13"/>
  <c r="AT892" i="13"/>
  <c r="AT891" i="13"/>
  <c r="AT890" i="13"/>
  <c r="AT889" i="13"/>
  <c r="AT888" i="13"/>
  <c r="AT887" i="13"/>
  <c r="AT886" i="13"/>
  <c r="AT885" i="13"/>
  <c r="AT884" i="13"/>
  <c r="AT883" i="13"/>
  <c r="AT882" i="13"/>
  <c r="AT881" i="13"/>
  <c r="AT880" i="13"/>
  <c r="AT879" i="13"/>
  <c r="AT878" i="13"/>
  <c r="AT877" i="13"/>
  <c r="AT876" i="13"/>
  <c r="AT875" i="13"/>
  <c r="AT874" i="13"/>
  <c r="AT873" i="13"/>
  <c r="AT872" i="13"/>
  <c r="AT871" i="13"/>
  <c r="AT870" i="13"/>
  <c r="AT869" i="13"/>
  <c r="AT868" i="13"/>
  <c r="AT867" i="13"/>
  <c r="AT866" i="13"/>
  <c r="AT865" i="13"/>
  <c r="AT864" i="13"/>
  <c r="AT863" i="13"/>
  <c r="AT862" i="13"/>
  <c r="AT861" i="13"/>
  <c r="AT860" i="13"/>
  <c r="AT859" i="13"/>
  <c r="AT858" i="13"/>
  <c r="AT857" i="13"/>
  <c r="AT856" i="13"/>
  <c r="AT855" i="13"/>
  <c r="AT854" i="13"/>
  <c r="AT853" i="13"/>
  <c r="AT852" i="13"/>
  <c r="AT851" i="13"/>
  <c r="AT850" i="13"/>
  <c r="AT849" i="13"/>
  <c r="AT848" i="13"/>
  <c r="AT847" i="13"/>
  <c r="AT846" i="13"/>
  <c r="AT845" i="13"/>
  <c r="AT844" i="13"/>
  <c r="AT843" i="13"/>
  <c r="AT842" i="13"/>
  <c r="AT841" i="13"/>
  <c r="AT840" i="13"/>
  <c r="AT839" i="13"/>
  <c r="AT838" i="13"/>
  <c r="AT837" i="13"/>
  <c r="AT836" i="13"/>
  <c r="AT835" i="13"/>
  <c r="AT834" i="13"/>
  <c r="AT833" i="13"/>
  <c r="AT832" i="13"/>
  <c r="AT831" i="13"/>
  <c r="AT830" i="13"/>
  <c r="AT829" i="13"/>
  <c r="AT828" i="13"/>
  <c r="AT827" i="13"/>
  <c r="AT826" i="13"/>
  <c r="AT825" i="13"/>
  <c r="AT824" i="13"/>
  <c r="AT823" i="13"/>
  <c r="AT822" i="13"/>
  <c r="AT821" i="13"/>
  <c r="AT820" i="13"/>
  <c r="AT819" i="13"/>
  <c r="AT818" i="13"/>
  <c r="AT817" i="13"/>
  <c r="AT816" i="13"/>
  <c r="AT815" i="13"/>
  <c r="AT814" i="13"/>
  <c r="AT813" i="13"/>
  <c r="AT812" i="13"/>
  <c r="AT811" i="13"/>
  <c r="AT810" i="13"/>
  <c r="AT809" i="13"/>
  <c r="AT808" i="13"/>
  <c r="AT807" i="13"/>
  <c r="AT806" i="13"/>
  <c r="AT805" i="13"/>
  <c r="AT804" i="13"/>
  <c r="AT803" i="13"/>
  <c r="AT802" i="13"/>
  <c r="AT801" i="13"/>
  <c r="AT800" i="13"/>
  <c r="AT799" i="13"/>
  <c r="AT798" i="13"/>
  <c r="AT797" i="13"/>
  <c r="AT796" i="13"/>
  <c r="AT795" i="13"/>
  <c r="AT794" i="13"/>
  <c r="AT793" i="13"/>
  <c r="AT792" i="13"/>
  <c r="AT791" i="13"/>
  <c r="AT790" i="13"/>
  <c r="AT789" i="13"/>
  <c r="AT788" i="13"/>
  <c r="AT787" i="13"/>
  <c r="AT786" i="13"/>
  <c r="AT785" i="13"/>
  <c r="AT784" i="13"/>
  <c r="AT783" i="13"/>
  <c r="AT782" i="13"/>
  <c r="AT781" i="13"/>
  <c r="AT780" i="13"/>
  <c r="AT779" i="13"/>
  <c r="AT778" i="13"/>
  <c r="AT777" i="13"/>
  <c r="AT776" i="13"/>
  <c r="AT775" i="13"/>
  <c r="AT774" i="13"/>
  <c r="AT773" i="13"/>
  <c r="AT772" i="13"/>
  <c r="AT771" i="13"/>
  <c r="AT770" i="13"/>
  <c r="AT769" i="13"/>
  <c r="AT768" i="13"/>
  <c r="AT767" i="13"/>
  <c r="AT766" i="13"/>
  <c r="AT765" i="13"/>
  <c r="AT764" i="13"/>
  <c r="AT763" i="13"/>
  <c r="AT762" i="13"/>
  <c r="AT761" i="13"/>
  <c r="AT760" i="13"/>
  <c r="AT759" i="13"/>
  <c r="AT758" i="13"/>
  <c r="AT757" i="13"/>
  <c r="AT756" i="13"/>
  <c r="AT755" i="13"/>
  <c r="AT754" i="13"/>
  <c r="AT753" i="13"/>
  <c r="AT752" i="13"/>
  <c r="AT751" i="13"/>
  <c r="AT750" i="13"/>
  <c r="AT749" i="13"/>
  <c r="AT748" i="13"/>
  <c r="AT747" i="13"/>
  <c r="AT746" i="13"/>
  <c r="AT745" i="13"/>
  <c r="AT744" i="13"/>
  <c r="AT743" i="13"/>
  <c r="AT742" i="13"/>
  <c r="AT741" i="13"/>
  <c r="AT740" i="13"/>
  <c r="AT739" i="13"/>
  <c r="AT738" i="13"/>
  <c r="AT737" i="13"/>
  <c r="AT736" i="13"/>
  <c r="AT735" i="13"/>
  <c r="AT734" i="13"/>
  <c r="AT733" i="13"/>
  <c r="AT732" i="13"/>
  <c r="AT731" i="13"/>
  <c r="AT730" i="13"/>
  <c r="AT729" i="13"/>
  <c r="AT728" i="13"/>
  <c r="AT727" i="13"/>
  <c r="AT726" i="13"/>
  <c r="AT725" i="13"/>
  <c r="AT724" i="13"/>
  <c r="AT723" i="13"/>
  <c r="AT722" i="13"/>
  <c r="AT721" i="13"/>
  <c r="AT720" i="13"/>
  <c r="AT719" i="13"/>
  <c r="AT718" i="13"/>
  <c r="AT717" i="13"/>
  <c r="AT716" i="13"/>
  <c r="AT715" i="13"/>
  <c r="AT714" i="13"/>
  <c r="AT713" i="13"/>
  <c r="AT712" i="13"/>
  <c r="AT711" i="13"/>
  <c r="AT710" i="13"/>
  <c r="AT709" i="13"/>
  <c r="AT708" i="13"/>
  <c r="AT707" i="13"/>
  <c r="AT706" i="13"/>
  <c r="AT705" i="13"/>
  <c r="AT704" i="13"/>
  <c r="AT703" i="13"/>
  <c r="AT702" i="13"/>
  <c r="AT701" i="13"/>
  <c r="AT700" i="13"/>
  <c r="AT699" i="13"/>
  <c r="AT698" i="13"/>
  <c r="AT697" i="13"/>
  <c r="AT696" i="13"/>
  <c r="AT695" i="13"/>
  <c r="AT694" i="13"/>
  <c r="AT693" i="13"/>
  <c r="AT692" i="13"/>
  <c r="AT691" i="13"/>
  <c r="AT690" i="13"/>
  <c r="AT689" i="13"/>
  <c r="AT688" i="13"/>
  <c r="AT687" i="13"/>
  <c r="AT686" i="13"/>
  <c r="AT685" i="13"/>
  <c r="AT684" i="13"/>
  <c r="AT683" i="13"/>
  <c r="AT682" i="13"/>
  <c r="AT681" i="13"/>
  <c r="AT680" i="13"/>
  <c r="AT679" i="13"/>
  <c r="AT678" i="13"/>
  <c r="AT677" i="13"/>
  <c r="AT676" i="13"/>
  <c r="AT675" i="13"/>
  <c r="AT674" i="13"/>
  <c r="AT673" i="13"/>
  <c r="AT672" i="13"/>
  <c r="AT671" i="13"/>
  <c r="AT670" i="13"/>
  <c r="AT669" i="13"/>
  <c r="AT668" i="13"/>
  <c r="AT667" i="13"/>
  <c r="AT666" i="13"/>
  <c r="AT665" i="13"/>
  <c r="AT664" i="13"/>
  <c r="AT663" i="13"/>
  <c r="AT662" i="13"/>
  <c r="AT661" i="13"/>
  <c r="AT660" i="13"/>
  <c r="AT659" i="13"/>
  <c r="AT658" i="13"/>
  <c r="AT657" i="13"/>
  <c r="AT656" i="13"/>
  <c r="AT655" i="13"/>
  <c r="AT654" i="13"/>
  <c r="AT653" i="13"/>
  <c r="AT652" i="13"/>
  <c r="AT651" i="13"/>
  <c r="AT650" i="13"/>
  <c r="AT649" i="13"/>
  <c r="AT648" i="13"/>
  <c r="AT647" i="13"/>
  <c r="AT646" i="13"/>
  <c r="AT645" i="13"/>
  <c r="AT644" i="13"/>
  <c r="AT643" i="13"/>
  <c r="AT642" i="13"/>
  <c r="AT641" i="13"/>
  <c r="AT640" i="13"/>
  <c r="AT639" i="13"/>
  <c r="AT638" i="13"/>
  <c r="AT637" i="13"/>
  <c r="AT636" i="13"/>
  <c r="AT635" i="13"/>
  <c r="AT634" i="13"/>
  <c r="AT633" i="13"/>
  <c r="AT632" i="13"/>
  <c r="AT631" i="13"/>
  <c r="AT630" i="13"/>
  <c r="AT629" i="13"/>
  <c r="AT628" i="13"/>
  <c r="AT627" i="13"/>
  <c r="AT626" i="13"/>
  <c r="AT625" i="13"/>
  <c r="AT624" i="13"/>
  <c r="AT623" i="13"/>
  <c r="AT622" i="13"/>
  <c r="AT621" i="13"/>
  <c r="AT620" i="13"/>
  <c r="AT619" i="13"/>
  <c r="AT618" i="13"/>
  <c r="AT617" i="13"/>
  <c r="AT616" i="13"/>
  <c r="AT615" i="13"/>
  <c r="AT614" i="13"/>
  <c r="AT613" i="13"/>
  <c r="AT612" i="13"/>
  <c r="AT611" i="13"/>
  <c r="AT610" i="13"/>
  <c r="AT609" i="13"/>
  <c r="AT608" i="13"/>
  <c r="AT607" i="13"/>
  <c r="AT606" i="13"/>
  <c r="AT605" i="13"/>
  <c r="AT604" i="13"/>
  <c r="AT603" i="13"/>
  <c r="AT602" i="13"/>
  <c r="AT601" i="13"/>
  <c r="AT600" i="13"/>
  <c r="AT599" i="13"/>
  <c r="AT598" i="13"/>
  <c r="AT597" i="13"/>
  <c r="AT596" i="13"/>
  <c r="AT595" i="13"/>
  <c r="AT594" i="13"/>
  <c r="AT593" i="13"/>
  <c r="AT592" i="13"/>
  <c r="AT591" i="13"/>
  <c r="AT590" i="13"/>
  <c r="AT589" i="13"/>
  <c r="AT588" i="13"/>
  <c r="AT587" i="13"/>
  <c r="AT586" i="13"/>
  <c r="AT585" i="13"/>
  <c r="AT584" i="13"/>
  <c r="AT583" i="13"/>
  <c r="AT582" i="13"/>
  <c r="AT581" i="13"/>
  <c r="AT580" i="13"/>
  <c r="AT579" i="13"/>
  <c r="AT578" i="13"/>
  <c r="AT577" i="13"/>
  <c r="AT576" i="13"/>
  <c r="AT575" i="13"/>
  <c r="AT574" i="13"/>
  <c r="AT573" i="13"/>
  <c r="AT572" i="13"/>
  <c r="AT571" i="13"/>
  <c r="AT570" i="13"/>
  <c r="AT569" i="13"/>
  <c r="AT568" i="13"/>
  <c r="AT567" i="13"/>
  <c r="AT566" i="13"/>
  <c r="AT565" i="13"/>
  <c r="AT564" i="13"/>
  <c r="AT563" i="13"/>
  <c r="AT562" i="13"/>
  <c r="AT561" i="13"/>
  <c r="AT560" i="13"/>
  <c r="AT559" i="13"/>
  <c r="AT558" i="13"/>
  <c r="AT557" i="13"/>
  <c r="AT556" i="13"/>
  <c r="AT555" i="13"/>
  <c r="AT554" i="13"/>
  <c r="AT553" i="13"/>
  <c r="AT552" i="13"/>
  <c r="AT551" i="13"/>
  <c r="AT550" i="13"/>
  <c r="AT549" i="13"/>
  <c r="AT548" i="13"/>
  <c r="AT547" i="13"/>
  <c r="AT546" i="13"/>
  <c r="AT545" i="13"/>
  <c r="AT544" i="13"/>
  <c r="AT543" i="13"/>
  <c r="AT542" i="13"/>
  <c r="AT541" i="13"/>
  <c r="AT540" i="13"/>
  <c r="AT539" i="13"/>
  <c r="AT538" i="13"/>
  <c r="AT537" i="13"/>
  <c r="AT536" i="13"/>
  <c r="AT535" i="13"/>
  <c r="AT534" i="13"/>
  <c r="AT533" i="13"/>
  <c r="AT532" i="13"/>
  <c r="AT531" i="13"/>
  <c r="AT530" i="13"/>
  <c r="AT529" i="13"/>
  <c r="AT528" i="13"/>
  <c r="AT527" i="13"/>
  <c r="AT526" i="13"/>
  <c r="AT525" i="13"/>
  <c r="AT524" i="13"/>
  <c r="AT523" i="13"/>
  <c r="AT522" i="13"/>
  <c r="AT521" i="13"/>
  <c r="AT520" i="13"/>
  <c r="AT519" i="13"/>
  <c r="AT518" i="13"/>
  <c r="AT517" i="13"/>
  <c r="AT516" i="13"/>
  <c r="AT515" i="13"/>
  <c r="AT514" i="13"/>
  <c r="AT513" i="13"/>
  <c r="AT512" i="13"/>
  <c r="AT511" i="13"/>
  <c r="AT510" i="13"/>
  <c r="AT509" i="13"/>
  <c r="AT508" i="13"/>
  <c r="AT507" i="13"/>
  <c r="AT506" i="13"/>
  <c r="AT505" i="13"/>
  <c r="AT504" i="13"/>
  <c r="AT503" i="13"/>
  <c r="AT502" i="13"/>
  <c r="AT501" i="13"/>
  <c r="AT500" i="13"/>
  <c r="AT499" i="13"/>
  <c r="AT498" i="13"/>
  <c r="AT497" i="13"/>
  <c r="AT496" i="13"/>
  <c r="AT495" i="13"/>
  <c r="AT494" i="13"/>
  <c r="AT493" i="13"/>
  <c r="AT492" i="13"/>
  <c r="AT491" i="13"/>
  <c r="AT490" i="13"/>
  <c r="AT489" i="13"/>
  <c r="AT488" i="13"/>
  <c r="AT487" i="13"/>
  <c r="AT486" i="13"/>
  <c r="AT485" i="13"/>
  <c r="AT484" i="13"/>
  <c r="AT483" i="13"/>
  <c r="AT482" i="13"/>
  <c r="AT481" i="13"/>
  <c r="AT480" i="13"/>
  <c r="AT479" i="13"/>
  <c r="AT478" i="13"/>
  <c r="AT477" i="13"/>
  <c r="AT476" i="13"/>
  <c r="AT475" i="13"/>
  <c r="AT474" i="13"/>
  <c r="AT473" i="13"/>
  <c r="AT472" i="13"/>
  <c r="AT471" i="13"/>
  <c r="AT470" i="13"/>
  <c r="AT469" i="13"/>
  <c r="AT468" i="13"/>
  <c r="AT467" i="13"/>
  <c r="AT466" i="13"/>
  <c r="AT465" i="13"/>
  <c r="AT464" i="13"/>
  <c r="AT463" i="13"/>
  <c r="AT462" i="13"/>
  <c r="AT461" i="13"/>
  <c r="AT460" i="13"/>
  <c r="AT459" i="13"/>
  <c r="AT458" i="13"/>
  <c r="AT457" i="13"/>
  <c r="AT456" i="13"/>
  <c r="AT455" i="13"/>
  <c r="AT454" i="13"/>
  <c r="AT453" i="13"/>
  <c r="AT452" i="13"/>
  <c r="AT451" i="13"/>
  <c r="AT450" i="13"/>
  <c r="AT449" i="13"/>
  <c r="AT448" i="13"/>
  <c r="AT447" i="13"/>
  <c r="AT446" i="13"/>
  <c r="AT445" i="13"/>
  <c r="AT444" i="13"/>
  <c r="AT443" i="13"/>
  <c r="AT442" i="13"/>
  <c r="AT441" i="13"/>
  <c r="AT440" i="13"/>
  <c r="AT439" i="13"/>
  <c r="AT438" i="13"/>
  <c r="AT437" i="13"/>
  <c r="AT436" i="13"/>
  <c r="AT435" i="13"/>
  <c r="AT434" i="13"/>
  <c r="AT433" i="13"/>
  <c r="AT432" i="13"/>
  <c r="AT431" i="13"/>
  <c r="AT430" i="13"/>
  <c r="AT429" i="13"/>
  <c r="AT428" i="13"/>
  <c r="AT427" i="13"/>
  <c r="AT426" i="13"/>
  <c r="AT425" i="13"/>
  <c r="AT424" i="13"/>
  <c r="AT423" i="13"/>
  <c r="AT422" i="13"/>
  <c r="AT421" i="13"/>
  <c r="AT420" i="13"/>
  <c r="AT419" i="13"/>
  <c r="AT418" i="13"/>
  <c r="AT417" i="13"/>
  <c r="AT416" i="13"/>
  <c r="AT415" i="13"/>
  <c r="AT414" i="13"/>
  <c r="AT413" i="13"/>
  <c r="AT412" i="13"/>
  <c r="AT411" i="13"/>
  <c r="AT410" i="13"/>
  <c r="AT409" i="13"/>
  <c r="AT408" i="13"/>
  <c r="AT407" i="13"/>
  <c r="AT406" i="13"/>
  <c r="AT405" i="13"/>
  <c r="AT404" i="13"/>
  <c r="AT403" i="13"/>
  <c r="AT402" i="13"/>
  <c r="AT401" i="13"/>
  <c r="AT400" i="13"/>
  <c r="AT399" i="13"/>
  <c r="AT398" i="13"/>
  <c r="AT397" i="13"/>
  <c r="AT396" i="13"/>
  <c r="AT395" i="13"/>
  <c r="AT394" i="13"/>
  <c r="AT393" i="13"/>
  <c r="AT392" i="13"/>
  <c r="AT391" i="13"/>
  <c r="AT390" i="13"/>
  <c r="AT389" i="13"/>
  <c r="AT388" i="13"/>
  <c r="AT387" i="13"/>
  <c r="AT386" i="13"/>
  <c r="AT385" i="13"/>
  <c r="AT384" i="13"/>
  <c r="AT383" i="13"/>
  <c r="AT382" i="13"/>
  <c r="AT381" i="13"/>
  <c r="AT380" i="13"/>
  <c r="AT379" i="13"/>
  <c r="AT378" i="13"/>
  <c r="AT377" i="13"/>
  <c r="AT376" i="13"/>
  <c r="AT375" i="13"/>
  <c r="AT374" i="13"/>
  <c r="AT373" i="13"/>
  <c r="AT372" i="13"/>
  <c r="AT371" i="13"/>
  <c r="AT370" i="13"/>
  <c r="AT369" i="13"/>
  <c r="AT368" i="13"/>
  <c r="AT367" i="13"/>
  <c r="AT366" i="13"/>
  <c r="AT365" i="13"/>
  <c r="AT364" i="13"/>
  <c r="AT363" i="13"/>
  <c r="AT362" i="13"/>
  <c r="AT361" i="13"/>
  <c r="AT360" i="13"/>
  <c r="AT359" i="13"/>
  <c r="AT358" i="13"/>
  <c r="AT357" i="13"/>
  <c r="AT356" i="13"/>
  <c r="AT355" i="13"/>
  <c r="AT354" i="13"/>
  <c r="AT353" i="13"/>
  <c r="AT352" i="13"/>
  <c r="AT351" i="13"/>
  <c r="AT350" i="13"/>
  <c r="AT349" i="13"/>
  <c r="AT348" i="13"/>
  <c r="AT347" i="13"/>
  <c r="AT346" i="13"/>
  <c r="AT345" i="13"/>
  <c r="AT344" i="13"/>
  <c r="AT343" i="13"/>
  <c r="AT342" i="13"/>
  <c r="AT341" i="13"/>
  <c r="AT340" i="13"/>
  <c r="AT339" i="13"/>
  <c r="AT338" i="13"/>
  <c r="AT337" i="13"/>
  <c r="AT336" i="13"/>
  <c r="AT335" i="13"/>
  <c r="AT334" i="13"/>
  <c r="AT333" i="13"/>
  <c r="AT332" i="13"/>
  <c r="AT331" i="13"/>
  <c r="AT330" i="13"/>
  <c r="AT329" i="13"/>
  <c r="AT328" i="13"/>
  <c r="AT327" i="13"/>
  <c r="AT326" i="13"/>
  <c r="AT325" i="13"/>
  <c r="AT324" i="13"/>
  <c r="AT323" i="13"/>
  <c r="AT322" i="13"/>
  <c r="AT321" i="13"/>
  <c r="AT320" i="13"/>
  <c r="AT319" i="13"/>
  <c r="AT318" i="13"/>
  <c r="AT317" i="13"/>
  <c r="AT316" i="13"/>
  <c r="AT315" i="13"/>
  <c r="AT314" i="13"/>
  <c r="AT313" i="13"/>
  <c r="AT312" i="13"/>
  <c r="AT311" i="13"/>
  <c r="AT310" i="13"/>
  <c r="AT309" i="13"/>
  <c r="AT308" i="13"/>
  <c r="AT307" i="13"/>
  <c r="AT306" i="13"/>
  <c r="AT305" i="13"/>
  <c r="AT304" i="13"/>
  <c r="AT303" i="13"/>
  <c r="AT302" i="13"/>
  <c r="AT301" i="13"/>
  <c r="AT300" i="13"/>
  <c r="AT299" i="13"/>
  <c r="AT298" i="13"/>
  <c r="AT297" i="13"/>
  <c r="AT296" i="13"/>
  <c r="AT295" i="13"/>
  <c r="AT294" i="13"/>
  <c r="AT293" i="13"/>
  <c r="AT292" i="13"/>
  <c r="AT291" i="13"/>
  <c r="AT290" i="13"/>
  <c r="AT289" i="13"/>
  <c r="AT288" i="13"/>
  <c r="AT287" i="13"/>
  <c r="AT286" i="13"/>
  <c r="AT285" i="13"/>
  <c r="AT284" i="13"/>
  <c r="AT283" i="13"/>
  <c r="AT282" i="13"/>
  <c r="AT281" i="13"/>
  <c r="AT280" i="13"/>
  <c r="AT279" i="13"/>
  <c r="AT278" i="13"/>
  <c r="AT277" i="13"/>
  <c r="AT276" i="13"/>
  <c r="AT275" i="13"/>
  <c r="AT274" i="13"/>
  <c r="AT273" i="13"/>
  <c r="AT272" i="13"/>
  <c r="AT271" i="13"/>
  <c r="AT270" i="13"/>
  <c r="AT269" i="13"/>
  <c r="AT268" i="13"/>
  <c r="AT267" i="13"/>
  <c r="AT266" i="13"/>
  <c r="AT265" i="13"/>
  <c r="AT264" i="13"/>
  <c r="AT263" i="13"/>
  <c r="AT262" i="13"/>
  <c r="AT261" i="13"/>
  <c r="AT260" i="13"/>
  <c r="AT259" i="13"/>
  <c r="AT258" i="13"/>
  <c r="AT257" i="13"/>
  <c r="AT256" i="13"/>
  <c r="AT255" i="13"/>
  <c r="AT254" i="13"/>
  <c r="AT253" i="13"/>
  <c r="AT252" i="13"/>
  <c r="AT251" i="13"/>
  <c r="AT250" i="13"/>
  <c r="AT249" i="13"/>
  <c r="AT248" i="13"/>
  <c r="AT247" i="13"/>
  <c r="AT246" i="13"/>
  <c r="AT245" i="13"/>
  <c r="AT244" i="13"/>
  <c r="AT243" i="13"/>
  <c r="AT242" i="13"/>
  <c r="AT241" i="13"/>
  <c r="AT240" i="13"/>
  <c r="AT239" i="13"/>
  <c r="AT238" i="13"/>
  <c r="AT237" i="13"/>
  <c r="AT236" i="13"/>
  <c r="AT235" i="13"/>
  <c r="AT234" i="13"/>
  <c r="AT233" i="13"/>
  <c r="AT232" i="13"/>
  <c r="AT231" i="13"/>
  <c r="AT230" i="13"/>
  <c r="AT229" i="13"/>
  <c r="AT228" i="13"/>
  <c r="AT227" i="13"/>
  <c r="AT226" i="13"/>
  <c r="AT225" i="13"/>
  <c r="AT224" i="13"/>
  <c r="AT223" i="13"/>
  <c r="AT222" i="13"/>
  <c r="AT221" i="13"/>
  <c r="AT220" i="13"/>
  <c r="AT219" i="13"/>
  <c r="AT218" i="13"/>
  <c r="AT217" i="13"/>
  <c r="AT216" i="13"/>
  <c r="AT215" i="13"/>
  <c r="AT214" i="13"/>
  <c r="AT213" i="13"/>
  <c r="AT212" i="13"/>
  <c r="AT211" i="13"/>
  <c r="AT210" i="13"/>
  <c r="AT209" i="13"/>
  <c r="AT208" i="13"/>
  <c r="AT207" i="13"/>
  <c r="AT206" i="13"/>
  <c r="AT205" i="13"/>
  <c r="AT204" i="13"/>
  <c r="AT203" i="13"/>
  <c r="AT202" i="13"/>
  <c r="AT201" i="13"/>
  <c r="AT200" i="13"/>
  <c r="AT199" i="13"/>
  <c r="AT198" i="13"/>
  <c r="AT197" i="13"/>
  <c r="AT196" i="13"/>
  <c r="AT195" i="13"/>
  <c r="AT194" i="13"/>
  <c r="AT193" i="13"/>
  <c r="AT192" i="13"/>
  <c r="AT191" i="13"/>
  <c r="AT190" i="13"/>
  <c r="AT189" i="13"/>
  <c r="AT188" i="13"/>
  <c r="AT187" i="13"/>
  <c r="AT186" i="13"/>
  <c r="AT185" i="13"/>
  <c r="AT184" i="13"/>
  <c r="AT183" i="13"/>
  <c r="AT182" i="13"/>
  <c r="AT181" i="13"/>
  <c r="AT180" i="13"/>
  <c r="AT179" i="13"/>
  <c r="AT178" i="13"/>
  <c r="AT177" i="13"/>
  <c r="AT176" i="13"/>
  <c r="AT175" i="13"/>
  <c r="AT174" i="13"/>
  <c r="AT173" i="13"/>
  <c r="AT172" i="13"/>
  <c r="AT171" i="13"/>
  <c r="AT170" i="13"/>
  <c r="AT169" i="13"/>
  <c r="AT168" i="13"/>
  <c r="AT167" i="13"/>
  <c r="AT166" i="13"/>
  <c r="AT165" i="13"/>
  <c r="AT164" i="13"/>
  <c r="AT163" i="13"/>
  <c r="AT162" i="13"/>
  <c r="AT161" i="13"/>
  <c r="AT160" i="13"/>
  <c r="AT159" i="13"/>
  <c r="AT158" i="13"/>
  <c r="AT157" i="13"/>
  <c r="AT156" i="13"/>
  <c r="AT155" i="13"/>
  <c r="AT154" i="13"/>
  <c r="AT153" i="13"/>
  <c r="AT152" i="13"/>
  <c r="AT151" i="13"/>
  <c r="AT150" i="13"/>
  <c r="AT149" i="13"/>
  <c r="AT148" i="13"/>
  <c r="AT147" i="13"/>
  <c r="AT146" i="13"/>
  <c r="AT145" i="13"/>
  <c r="AT144" i="13"/>
  <c r="AT143" i="13"/>
  <c r="AT142" i="13"/>
  <c r="AT141" i="13"/>
  <c r="AT140" i="13"/>
  <c r="AT139" i="13"/>
  <c r="AT138" i="13"/>
  <c r="AT137" i="13"/>
  <c r="AT136" i="13"/>
  <c r="AT135" i="13"/>
  <c r="AT134" i="13"/>
  <c r="AT133" i="13"/>
  <c r="AT132" i="13"/>
  <c r="AT131" i="13"/>
  <c r="AT130" i="13"/>
  <c r="AT129" i="13"/>
  <c r="AT128" i="13"/>
  <c r="AT127" i="13"/>
  <c r="AT126" i="13"/>
  <c r="AT125" i="13"/>
  <c r="AT124" i="13"/>
  <c r="AT123" i="13"/>
  <c r="AT122" i="13"/>
  <c r="AT121" i="13"/>
  <c r="AT120" i="13"/>
  <c r="AT119" i="13"/>
  <c r="AT118" i="13"/>
  <c r="AT117" i="13"/>
  <c r="AT116" i="13"/>
  <c r="AT115" i="13"/>
  <c r="AT114" i="13"/>
  <c r="AT113" i="13"/>
  <c r="AT112" i="13"/>
  <c r="AT111" i="13"/>
  <c r="AT110" i="13"/>
  <c r="AT109" i="13"/>
  <c r="AT108" i="13"/>
  <c r="AT107" i="13"/>
  <c r="AT106" i="13"/>
  <c r="AT105" i="13"/>
  <c r="AT104" i="13"/>
  <c r="AT103" i="13"/>
  <c r="AT102" i="13"/>
  <c r="AT101" i="13"/>
  <c r="AT100" i="13"/>
  <c r="AT99" i="13"/>
  <c r="AT98" i="13"/>
  <c r="AT97" i="13"/>
  <c r="AT96" i="13"/>
  <c r="AT95" i="13"/>
  <c r="AT94" i="13"/>
  <c r="AT93" i="13"/>
  <c r="AT92" i="13"/>
  <c r="AT91" i="13"/>
  <c r="AT90" i="13"/>
  <c r="AT89" i="13"/>
  <c r="AT88" i="13"/>
  <c r="AT87" i="13"/>
  <c r="AT86" i="13"/>
  <c r="AT85" i="13"/>
  <c r="AT84" i="13"/>
  <c r="AT83" i="13"/>
  <c r="AT82" i="13"/>
  <c r="AT81" i="13"/>
  <c r="AT80" i="13"/>
  <c r="AT79" i="13"/>
  <c r="AT78" i="13"/>
  <c r="AT77" i="13"/>
  <c r="AT76" i="13"/>
  <c r="AT75" i="13"/>
  <c r="AT74" i="13"/>
  <c r="AT73" i="13"/>
  <c r="AT72" i="13"/>
  <c r="AT71" i="13"/>
  <c r="AT70" i="13"/>
  <c r="AT69" i="13"/>
  <c r="AT68" i="13"/>
  <c r="AT67" i="13"/>
  <c r="AT66" i="13"/>
  <c r="AT65" i="13"/>
  <c r="AT64" i="13"/>
  <c r="AT63" i="13"/>
  <c r="AT62" i="13"/>
  <c r="AT61" i="13"/>
  <c r="AT60" i="13"/>
  <c r="AT59" i="13"/>
  <c r="AT58" i="13"/>
  <c r="AT57" i="13"/>
  <c r="AT56" i="13"/>
  <c r="AT55" i="13"/>
  <c r="AT54" i="13"/>
  <c r="AT53" i="13"/>
  <c r="AT52" i="13"/>
  <c r="AT51" i="13"/>
  <c r="AT50" i="13"/>
  <c r="AT49" i="13"/>
  <c r="AT48" i="13"/>
  <c r="AT47" i="13"/>
  <c r="AT46" i="13"/>
  <c r="AT45" i="13"/>
  <c r="AT44" i="13"/>
  <c r="AT43" i="13"/>
  <c r="AT42" i="13"/>
  <c r="AT41" i="13"/>
  <c r="AT40" i="13"/>
  <c r="AT39" i="13"/>
  <c r="AT38" i="13"/>
  <c r="AT37" i="13"/>
  <c r="AT36" i="13"/>
  <c r="AT35" i="13"/>
  <c r="AT34" i="13"/>
  <c r="AT33" i="13"/>
  <c r="AT32" i="13"/>
  <c r="AT31" i="13"/>
  <c r="AT30" i="13"/>
  <c r="AT29" i="13"/>
  <c r="AT28" i="13"/>
  <c r="AT27" i="13"/>
  <c r="AT26" i="13"/>
  <c r="AT25" i="13"/>
  <c r="AT24" i="13"/>
  <c r="AT23" i="13"/>
  <c r="AT22" i="13"/>
  <c r="AT21" i="13"/>
  <c r="AT20" i="13"/>
  <c r="AT19" i="13"/>
  <c r="AT18" i="13"/>
  <c r="AT17" i="13"/>
  <c r="AT16" i="13"/>
  <c r="AT15" i="13"/>
  <c r="AT14" i="13"/>
  <c r="AT13" i="13"/>
  <c r="AT12" i="13"/>
  <c r="AT11" i="13"/>
  <c r="AT10" i="13"/>
  <c r="AT9" i="13"/>
  <c r="AT8" i="13"/>
  <c r="AT7" i="13"/>
  <c r="AT6" i="13"/>
  <c r="AS6" i="13"/>
  <c r="AR6" i="13"/>
  <c r="BB6" i="13" s="1"/>
  <c r="AQ945" i="13"/>
  <c r="AQ944" i="13"/>
  <c r="AQ943" i="13"/>
  <c r="AQ942" i="13"/>
  <c r="AQ941" i="13"/>
  <c r="AQ940" i="13"/>
  <c r="AQ939" i="13"/>
  <c r="AQ938" i="13"/>
  <c r="AQ937" i="13"/>
  <c r="AQ936" i="13"/>
  <c r="AQ935" i="13"/>
  <c r="AQ934" i="13"/>
  <c r="AQ933" i="13"/>
  <c r="AQ932" i="13"/>
  <c r="AQ931" i="13"/>
  <c r="AQ930" i="13"/>
  <c r="AQ929" i="13"/>
  <c r="AQ928" i="13"/>
  <c r="AQ927" i="13"/>
  <c r="AQ926" i="13"/>
  <c r="AQ925" i="13"/>
  <c r="AQ924" i="13"/>
  <c r="AQ923" i="13"/>
  <c r="AQ922" i="13"/>
  <c r="AQ921" i="13"/>
  <c r="AQ920" i="13"/>
  <c r="AQ919" i="13"/>
  <c r="AQ918" i="13"/>
  <c r="AQ917" i="13"/>
  <c r="AQ916" i="13"/>
  <c r="AQ915" i="13"/>
  <c r="AQ914" i="13"/>
  <c r="AQ913" i="13"/>
  <c r="AQ912" i="13"/>
  <c r="AQ911" i="13"/>
  <c r="AQ910" i="13"/>
  <c r="AQ909" i="13"/>
  <c r="AQ908" i="13"/>
  <c r="AQ907" i="13"/>
  <c r="AQ906" i="13"/>
  <c r="AQ905" i="13"/>
  <c r="AQ904" i="13"/>
  <c r="AQ903" i="13"/>
  <c r="AQ902" i="13"/>
  <c r="AQ901" i="13"/>
  <c r="AQ900" i="13"/>
  <c r="AQ899" i="13"/>
  <c r="AQ898" i="13"/>
  <c r="AQ897" i="13"/>
  <c r="AQ896" i="13"/>
  <c r="AQ895" i="13"/>
  <c r="AQ894" i="13"/>
  <c r="AQ893" i="13"/>
  <c r="AQ892" i="13"/>
  <c r="AQ891" i="13"/>
  <c r="AQ890" i="13"/>
  <c r="AQ889" i="13"/>
  <c r="AQ888" i="13"/>
  <c r="AQ887" i="13"/>
  <c r="AQ886" i="13"/>
  <c r="AQ885" i="13"/>
  <c r="AQ884" i="13"/>
  <c r="AQ883" i="13"/>
  <c r="AQ882" i="13"/>
  <c r="AQ881" i="13"/>
  <c r="AQ880" i="13"/>
  <c r="AQ879" i="13"/>
  <c r="AQ878" i="13"/>
  <c r="AQ877" i="13"/>
  <c r="AQ876" i="13"/>
  <c r="AQ875" i="13"/>
  <c r="AQ874" i="13"/>
  <c r="AQ873" i="13"/>
  <c r="AQ872" i="13"/>
  <c r="AQ871" i="13"/>
  <c r="AQ870" i="13"/>
  <c r="AQ869" i="13"/>
  <c r="AQ868" i="13"/>
  <c r="AQ867" i="13"/>
  <c r="AQ866" i="13"/>
  <c r="AQ865" i="13"/>
  <c r="AQ864" i="13"/>
  <c r="AQ863" i="13"/>
  <c r="AQ862" i="13"/>
  <c r="AQ861" i="13"/>
  <c r="AQ860" i="13"/>
  <c r="AQ859" i="13"/>
  <c r="AQ858" i="13"/>
  <c r="AQ857" i="13"/>
  <c r="AQ856" i="13"/>
  <c r="AQ855" i="13"/>
  <c r="AQ854" i="13"/>
  <c r="AQ853" i="13"/>
  <c r="AQ852" i="13"/>
  <c r="AQ851" i="13"/>
  <c r="AQ850" i="13"/>
  <c r="AQ849" i="13"/>
  <c r="AQ848" i="13"/>
  <c r="AQ847" i="13"/>
  <c r="AQ846" i="13"/>
  <c r="AQ845" i="13"/>
  <c r="AQ844" i="13"/>
  <c r="AQ843" i="13"/>
  <c r="AQ842" i="13"/>
  <c r="AQ841" i="13"/>
  <c r="AQ840" i="13"/>
  <c r="AQ839" i="13"/>
  <c r="AQ838" i="13"/>
  <c r="AQ837" i="13"/>
  <c r="AQ836" i="13"/>
  <c r="AQ835" i="13"/>
  <c r="AQ834" i="13"/>
  <c r="AQ833" i="13"/>
  <c r="AQ832" i="13"/>
  <c r="AQ831" i="13"/>
  <c r="AQ830" i="13"/>
  <c r="AQ829" i="13"/>
  <c r="AQ828" i="13"/>
  <c r="AQ827" i="13"/>
  <c r="AQ826" i="13"/>
  <c r="AQ825" i="13"/>
  <c r="AQ824" i="13"/>
  <c r="AQ823" i="13"/>
  <c r="AQ822" i="13"/>
  <c r="AQ821" i="13"/>
  <c r="AQ820" i="13"/>
  <c r="AQ819" i="13"/>
  <c r="AQ818" i="13"/>
  <c r="AQ817" i="13"/>
  <c r="AQ816" i="13"/>
  <c r="AQ815" i="13"/>
  <c r="AQ814" i="13"/>
  <c r="AQ813" i="13"/>
  <c r="AQ812" i="13"/>
  <c r="AQ811" i="13"/>
  <c r="AQ810" i="13"/>
  <c r="AQ809" i="13"/>
  <c r="AQ808" i="13"/>
  <c r="AQ807" i="13"/>
  <c r="AQ806" i="13"/>
  <c r="AQ805" i="13"/>
  <c r="AQ804" i="13"/>
  <c r="AQ803" i="13"/>
  <c r="AQ802" i="13"/>
  <c r="AQ801" i="13"/>
  <c r="AQ800" i="13"/>
  <c r="AQ799" i="13"/>
  <c r="AQ798" i="13"/>
  <c r="AQ797" i="13"/>
  <c r="AQ796" i="13"/>
  <c r="AQ795" i="13"/>
  <c r="AQ794" i="13"/>
  <c r="AQ793" i="13"/>
  <c r="AQ792" i="13"/>
  <c r="AQ791" i="13"/>
  <c r="AQ790" i="13"/>
  <c r="AQ789" i="13"/>
  <c r="AQ788" i="13"/>
  <c r="AQ787" i="13"/>
  <c r="AQ786" i="13"/>
  <c r="AQ785" i="13"/>
  <c r="AQ784" i="13"/>
  <c r="AQ783" i="13"/>
  <c r="AQ782" i="13"/>
  <c r="AQ781" i="13"/>
  <c r="AQ780" i="13"/>
  <c r="AQ779" i="13"/>
  <c r="AQ778" i="13"/>
  <c r="AQ777" i="13"/>
  <c r="AQ776" i="13"/>
  <c r="AQ775" i="13"/>
  <c r="AQ774" i="13"/>
  <c r="AQ773" i="13"/>
  <c r="AQ772" i="13"/>
  <c r="AQ771" i="13"/>
  <c r="AQ770" i="13"/>
  <c r="AQ769" i="13"/>
  <c r="AQ768" i="13"/>
  <c r="AQ767" i="13"/>
  <c r="AQ766" i="13"/>
  <c r="AQ765" i="13"/>
  <c r="AQ764" i="13"/>
  <c r="AQ763" i="13"/>
  <c r="AQ762" i="13"/>
  <c r="AQ761" i="13"/>
  <c r="AQ760" i="13"/>
  <c r="AQ759" i="13"/>
  <c r="AQ758" i="13"/>
  <c r="AQ757" i="13"/>
  <c r="AQ756" i="13"/>
  <c r="AQ755" i="13"/>
  <c r="AQ754" i="13"/>
  <c r="AQ753" i="13"/>
  <c r="AQ752" i="13"/>
  <c r="AQ751" i="13"/>
  <c r="AQ750" i="13"/>
  <c r="AQ749" i="13"/>
  <c r="AQ748" i="13"/>
  <c r="AQ747" i="13"/>
  <c r="AQ746" i="13"/>
  <c r="AQ745" i="13"/>
  <c r="AQ744" i="13"/>
  <c r="AQ743" i="13"/>
  <c r="AQ742" i="13"/>
  <c r="AQ741" i="13"/>
  <c r="AQ740" i="13"/>
  <c r="AQ739" i="13"/>
  <c r="AQ738" i="13"/>
  <c r="AQ737" i="13"/>
  <c r="AQ736" i="13"/>
  <c r="AQ735" i="13"/>
  <c r="AQ734" i="13"/>
  <c r="AQ733" i="13"/>
  <c r="AQ732" i="13"/>
  <c r="AQ731" i="13"/>
  <c r="AQ730" i="13"/>
  <c r="AQ729" i="13"/>
  <c r="AQ728" i="13"/>
  <c r="AQ727" i="13"/>
  <c r="AQ726" i="13"/>
  <c r="AQ725" i="13"/>
  <c r="AQ724" i="13"/>
  <c r="AQ723" i="13"/>
  <c r="AQ722" i="13"/>
  <c r="AQ721" i="13"/>
  <c r="AQ720" i="13"/>
  <c r="AQ719" i="13"/>
  <c r="AQ718" i="13"/>
  <c r="AQ717" i="13"/>
  <c r="AQ716" i="13"/>
  <c r="AQ715" i="13"/>
  <c r="AQ714" i="13"/>
  <c r="AQ713" i="13"/>
  <c r="AQ712" i="13"/>
  <c r="AQ711" i="13"/>
  <c r="AQ710" i="13"/>
  <c r="AQ709" i="13"/>
  <c r="AQ708" i="13"/>
  <c r="AQ707" i="13"/>
  <c r="AQ706" i="13"/>
  <c r="AQ705" i="13"/>
  <c r="AQ704" i="13"/>
  <c r="AQ703" i="13"/>
  <c r="AQ702" i="13"/>
  <c r="AQ701" i="13"/>
  <c r="AQ700" i="13"/>
  <c r="AQ699" i="13"/>
  <c r="AQ698" i="13"/>
  <c r="AQ697" i="13"/>
  <c r="AQ696" i="13"/>
  <c r="AQ695" i="13"/>
  <c r="AQ694" i="13"/>
  <c r="AQ693" i="13"/>
  <c r="AQ692" i="13"/>
  <c r="AQ691" i="13"/>
  <c r="AQ690" i="13"/>
  <c r="AQ689" i="13"/>
  <c r="AQ688" i="13"/>
  <c r="AQ687" i="13"/>
  <c r="AQ686" i="13"/>
  <c r="AQ685" i="13"/>
  <c r="AQ684" i="13"/>
  <c r="AQ683" i="13"/>
  <c r="AQ682" i="13"/>
  <c r="AQ681" i="13"/>
  <c r="AQ680" i="13"/>
  <c r="AQ679" i="13"/>
  <c r="AQ678" i="13"/>
  <c r="AQ677" i="13"/>
  <c r="AQ676" i="13"/>
  <c r="AQ675" i="13"/>
  <c r="AQ674" i="13"/>
  <c r="AQ673" i="13"/>
  <c r="AQ672" i="13"/>
  <c r="AQ671" i="13"/>
  <c r="AQ670" i="13"/>
  <c r="AQ669" i="13"/>
  <c r="AQ668" i="13"/>
  <c r="AQ667" i="13"/>
  <c r="AQ666" i="13"/>
  <c r="AQ665" i="13"/>
  <c r="AQ664" i="13"/>
  <c r="AQ663" i="13"/>
  <c r="AQ662" i="13"/>
  <c r="AQ661" i="13"/>
  <c r="AQ660" i="13"/>
  <c r="AQ659" i="13"/>
  <c r="AQ658" i="13"/>
  <c r="AQ657" i="13"/>
  <c r="AQ656" i="13"/>
  <c r="AQ655" i="13"/>
  <c r="AQ654" i="13"/>
  <c r="AQ653" i="13"/>
  <c r="AQ652" i="13"/>
  <c r="AQ651" i="13"/>
  <c r="AQ650" i="13"/>
  <c r="AQ649" i="13"/>
  <c r="AQ648" i="13"/>
  <c r="AQ647" i="13"/>
  <c r="AQ646" i="13"/>
  <c r="AQ645" i="13"/>
  <c r="AQ644" i="13"/>
  <c r="AQ643" i="13"/>
  <c r="AQ642" i="13"/>
  <c r="AQ641" i="13"/>
  <c r="AQ640" i="13"/>
  <c r="AQ639" i="13"/>
  <c r="AQ638" i="13"/>
  <c r="AQ637" i="13"/>
  <c r="AQ636" i="13"/>
  <c r="AQ635" i="13"/>
  <c r="AQ634" i="13"/>
  <c r="AQ633" i="13"/>
  <c r="AQ632" i="13"/>
  <c r="AQ631" i="13"/>
  <c r="AQ630" i="13"/>
  <c r="AQ629" i="13"/>
  <c r="AQ628" i="13"/>
  <c r="AQ627" i="13"/>
  <c r="AQ626" i="13"/>
  <c r="AQ625" i="13"/>
  <c r="AQ624" i="13"/>
  <c r="AQ623" i="13"/>
  <c r="AQ622" i="13"/>
  <c r="AQ621" i="13"/>
  <c r="AQ620" i="13"/>
  <c r="AQ619" i="13"/>
  <c r="AQ618" i="13"/>
  <c r="AQ617" i="13"/>
  <c r="AQ616" i="13"/>
  <c r="AQ615" i="13"/>
  <c r="AQ614" i="13"/>
  <c r="AQ613" i="13"/>
  <c r="AQ612" i="13"/>
  <c r="AQ611" i="13"/>
  <c r="AQ610" i="13"/>
  <c r="AQ609" i="13"/>
  <c r="AQ608" i="13"/>
  <c r="AQ607" i="13"/>
  <c r="AQ606" i="13"/>
  <c r="AQ605" i="13"/>
  <c r="AQ604" i="13"/>
  <c r="AQ603" i="13"/>
  <c r="AQ602" i="13"/>
  <c r="AQ601" i="13"/>
  <c r="AQ600" i="13"/>
  <c r="AQ599" i="13"/>
  <c r="AQ598" i="13"/>
  <c r="AQ597" i="13"/>
  <c r="AQ596" i="13"/>
  <c r="AQ595" i="13"/>
  <c r="AQ594" i="13"/>
  <c r="AQ593" i="13"/>
  <c r="AQ592" i="13"/>
  <c r="AQ591" i="13"/>
  <c r="AQ590" i="13"/>
  <c r="AQ589" i="13"/>
  <c r="AQ588" i="13"/>
  <c r="AQ587" i="13"/>
  <c r="AQ586" i="13"/>
  <c r="AQ585" i="13"/>
  <c r="AQ584" i="13"/>
  <c r="AQ583" i="13"/>
  <c r="AQ582" i="13"/>
  <c r="AQ581" i="13"/>
  <c r="AQ580" i="13"/>
  <c r="AQ579" i="13"/>
  <c r="AQ578" i="13"/>
  <c r="AQ577" i="13"/>
  <c r="AQ576" i="13"/>
  <c r="AQ575" i="13"/>
  <c r="AQ574" i="13"/>
  <c r="AQ573" i="13"/>
  <c r="AQ572" i="13"/>
  <c r="AQ571" i="13"/>
  <c r="AQ570" i="13"/>
  <c r="AQ569" i="13"/>
  <c r="AQ568" i="13"/>
  <c r="AQ567" i="13"/>
  <c r="AQ566" i="13"/>
  <c r="AQ565" i="13"/>
  <c r="AQ564" i="13"/>
  <c r="AQ563" i="13"/>
  <c r="AQ562" i="13"/>
  <c r="AQ561" i="13"/>
  <c r="AQ560" i="13"/>
  <c r="AQ559" i="13"/>
  <c r="AQ558" i="13"/>
  <c r="AQ557" i="13"/>
  <c r="AQ556" i="13"/>
  <c r="AQ555" i="13"/>
  <c r="AQ554" i="13"/>
  <c r="AQ553" i="13"/>
  <c r="AQ552" i="13"/>
  <c r="AQ551" i="13"/>
  <c r="AQ550" i="13"/>
  <c r="AQ549" i="13"/>
  <c r="AQ548" i="13"/>
  <c r="AQ547" i="13"/>
  <c r="AQ546" i="13"/>
  <c r="AQ545" i="13"/>
  <c r="AQ544" i="13"/>
  <c r="AQ543" i="13"/>
  <c r="AQ542" i="13"/>
  <c r="AQ541" i="13"/>
  <c r="AQ540" i="13"/>
  <c r="AQ539" i="13"/>
  <c r="AQ538" i="13"/>
  <c r="AQ537" i="13"/>
  <c r="AQ536" i="13"/>
  <c r="AQ535" i="13"/>
  <c r="AQ534" i="13"/>
  <c r="AQ533" i="13"/>
  <c r="AQ532" i="13"/>
  <c r="AQ531" i="13"/>
  <c r="AQ530" i="13"/>
  <c r="AQ529" i="13"/>
  <c r="AQ528" i="13"/>
  <c r="AQ527" i="13"/>
  <c r="AQ526" i="13"/>
  <c r="AQ525" i="13"/>
  <c r="AQ524" i="13"/>
  <c r="AQ523" i="13"/>
  <c r="AQ522" i="13"/>
  <c r="AQ521" i="13"/>
  <c r="AQ520" i="13"/>
  <c r="AQ519" i="13"/>
  <c r="AQ518" i="13"/>
  <c r="AQ517" i="13"/>
  <c r="AQ516" i="13"/>
  <c r="AQ515" i="13"/>
  <c r="AQ514" i="13"/>
  <c r="AQ513" i="13"/>
  <c r="AQ512" i="13"/>
  <c r="AQ511" i="13"/>
  <c r="AQ510" i="13"/>
  <c r="AQ509" i="13"/>
  <c r="AQ508" i="13"/>
  <c r="AQ507" i="13"/>
  <c r="AQ506" i="13"/>
  <c r="AQ505" i="13"/>
  <c r="AQ504" i="13"/>
  <c r="AQ503" i="13"/>
  <c r="AQ502" i="13"/>
  <c r="AQ501" i="13"/>
  <c r="AQ500" i="13"/>
  <c r="AQ499" i="13"/>
  <c r="AQ498" i="13"/>
  <c r="AQ497" i="13"/>
  <c r="AQ496" i="13"/>
  <c r="AQ495" i="13"/>
  <c r="AQ494" i="13"/>
  <c r="AQ493" i="13"/>
  <c r="AQ492" i="13"/>
  <c r="AQ491" i="13"/>
  <c r="AQ490" i="13"/>
  <c r="AQ489" i="13"/>
  <c r="AQ488" i="13"/>
  <c r="AQ487" i="13"/>
  <c r="AQ486" i="13"/>
  <c r="AQ485" i="13"/>
  <c r="AQ484" i="13"/>
  <c r="AQ483" i="13"/>
  <c r="AQ482" i="13"/>
  <c r="AQ481" i="13"/>
  <c r="AQ480" i="13"/>
  <c r="AQ479" i="13"/>
  <c r="AQ478" i="13"/>
  <c r="AQ477" i="13"/>
  <c r="AQ476" i="13"/>
  <c r="AQ475" i="13"/>
  <c r="AQ474" i="13"/>
  <c r="AQ473" i="13"/>
  <c r="AQ472" i="13"/>
  <c r="AQ471" i="13"/>
  <c r="AQ470" i="13"/>
  <c r="AQ469" i="13"/>
  <c r="AQ468" i="13"/>
  <c r="AQ467" i="13"/>
  <c r="AQ466" i="13"/>
  <c r="AQ465" i="13"/>
  <c r="AQ464" i="13"/>
  <c r="AQ463" i="13"/>
  <c r="AQ462" i="13"/>
  <c r="AQ461" i="13"/>
  <c r="AQ460" i="13"/>
  <c r="AQ459" i="13"/>
  <c r="AQ458" i="13"/>
  <c r="AQ457" i="13"/>
  <c r="AQ456" i="13"/>
  <c r="AQ455" i="13"/>
  <c r="AQ454" i="13"/>
  <c r="AQ453" i="13"/>
  <c r="AQ452" i="13"/>
  <c r="AQ451" i="13"/>
  <c r="AQ450" i="13"/>
  <c r="AQ449" i="13"/>
  <c r="AQ448" i="13"/>
  <c r="AQ447" i="13"/>
  <c r="AQ446" i="13"/>
  <c r="AQ445" i="13"/>
  <c r="AQ444" i="13"/>
  <c r="AQ443" i="13"/>
  <c r="AQ442" i="13"/>
  <c r="AQ441" i="13"/>
  <c r="AQ440" i="13"/>
  <c r="AQ439" i="13"/>
  <c r="AQ438" i="13"/>
  <c r="AQ437" i="13"/>
  <c r="AQ436" i="13"/>
  <c r="AQ435" i="13"/>
  <c r="AQ434" i="13"/>
  <c r="AQ433" i="13"/>
  <c r="AQ432" i="13"/>
  <c r="AQ431" i="13"/>
  <c r="AQ430" i="13"/>
  <c r="AQ429" i="13"/>
  <c r="AQ428" i="13"/>
  <c r="AQ427" i="13"/>
  <c r="AQ426" i="13"/>
  <c r="AQ425" i="13"/>
  <c r="AQ424" i="13"/>
  <c r="AQ423" i="13"/>
  <c r="AQ422" i="13"/>
  <c r="AQ421" i="13"/>
  <c r="AQ420" i="13"/>
  <c r="AQ419" i="13"/>
  <c r="AQ418" i="13"/>
  <c r="AQ417" i="13"/>
  <c r="AQ416" i="13"/>
  <c r="AQ415" i="13"/>
  <c r="AQ414" i="13"/>
  <c r="AQ413" i="13"/>
  <c r="AQ412" i="13"/>
  <c r="AQ411" i="13"/>
  <c r="AQ410" i="13"/>
  <c r="AQ409" i="13"/>
  <c r="AQ408" i="13"/>
  <c r="AQ407" i="13"/>
  <c r="AQ406" i="13"/>
  <c r="AQ405" i="13"/>
  <c r="AQ404" i="13"/>
  <c r="AQ403" i="13"/>
  <c r="AQ402" i="13"/>
  <c r="AQ401" i="13"/>
  <c r="AQ400" i="13"/>
  <c r="AQ399" i="13"/>
  <c r="AQ398" i="13"/>
  <c r="AQ397" i="13"/>
  <c r="AQ396" i="13"/>
  <c r="AQ395" i="13"/>
  <c r="AQ394" i="13"/>
  <c r="AQ393" i="13"/>
  <c r="AQ392" i="13"/>
  <c r="AQ391" i="13"/>
  <c r="AQ390" i="13"/>
  <c r="AQ389" i="13"/>
  <c r="AQ388" i="13"/>
  <c r="AQ387" i="13"/>
  <c r="AQ386" i="13"/>
  <c r="AQ385" i="13"/>
  <c r="AQ384" i="13"/>
  <c r="AQ383" i="13"/>
  <c r="AQ382" i="13"/>
  <c r="AQ381" i="13"/>
  <c r="AQ380" i="13"/>
  <c r="AQ379" i="13"/>
  <c r="AQ378" i="13"/>
  <c r="AQ377" i="13"/>
  <c r="AQ376" i="13"/>
  <c r="AQ375" i="13"/>
  <c r="AQ374" i="13"/>
  <c r="AQ373" i="13"/>
  <c r="AQ372" i="13"/>
  <c r="AQ371" i="13"/>
  <c r="AQ370" i="13"/>
  <c r="AQ369" i="13"/>
  <c r="AQ368" i="13"/>
  <c r="AQ367" i="13"/>
  <c r="AQ366" i="13"/>
  <c r="AQ365" i="13"/>
  <c r="AQ364" i="13"/>
  <c r="AQ363" i="13"/>
  <c r="AQ362" i="13"/>
  <c r="AQ361" i="13"/>
  <c r="AQ360" i="13"/>
  <c r="AQ359" i="13"/>
  <c r="AQ358" i="13"/>
  <c r="AQ357" i="13"/>
  <c r="AQ356" i="13"/>
  <c r="AQ355" i="13"/>
  <c r="AQ354" i="13"/>
  <c r="AQ353" i="13"/>
  <c r="AQ352" i="13"/>
  <c r="AQ351" i="13"/>
  <c r="AQ350" i="13"/>
  <c r="AQ349" i="13"/>
  <c r="AQ348" i="13"/>
  <c r="AQ347" i="13"/>
  <c r="AQ346" i="13"/>
  <c r="AQ345" i="13"/>
  <c r="AQ344" i="13"/>
  <c r="AQ343" i="13"/>
  <c r="AQ342" i="13"/>
  <c r="AQ341" i="13"/>
  <c r="AQ340" i="13"/>
  <c r="AQ339" i="13"/>
  <c r="AQ338" i="13"/>
  <c r="AQ337" i="13"/>
  <c r="AQ336" i="13"/>
  <c r="AQ335" i="13"/>
  <c r="AQ334" i="13"/>
  <c r="AQ333" i="13"/>
  <c r="AQ332" i="13"/>
  <c r="AQ331" i="13"/>
  <c r="AQ330" i="13"/>
  <c r="AQ329" i="13"/>
  <c r="AQ328" i="13"/>
  <c r="AQ327" i="13"/>
  <c r="AQ326" i="13"/>
  <c r="AQ325" i="13"/>
  <c r="AQ324" i="13"/>
  <c r="AQ323" i="13"/>
  <c r="AQ322" i="13"/>
  <c r="AQ321" i="13"/>
  <c r="AQ320" i="13"/>
  <c r="AQ319" i="13"/>
  <c r="AQ318" i="13"/>
  <c r="AQ317" i="13"/>
  <c r="AQ316" i="13"/>
  <c r="AQ315" i="13"/>
  <c r="AQ314" i="13"/>
  <c r="AQ313" i="13"/>
  <c r="AQ312" i="13"/>
  <c r="AQ311" i="13"/>
  <c r="AQ310" i="13"/>
  <c r="AQ309" i="13"/>
  <c r="AQ308" i="13"/>
  <c r="AQ307" i="13"/>
  <c r="AQ306" i="13"/>
  <c r="AQ305" i="13"/>
  <c r="AQ304" i="13"/>
  <c r="AQ303" i="13"/>
  <c r="AQ302" i="13"/>
  <c r="AQ301" i="13"/>
  <c r="AQ300" i="13"/>
  <c r="AQ299" i="13"/>
  <c r="AQ298" i="13"/>
  <c r="AQ297" i="13"/>
  <c r="AQ296" i="13"/>
  <c r="AQ295" i="13"/>
  <c r="AQ294" i="13"/>
  <c r="AQ293" i="13"/>
  <c r="AQ292" i="13"/>
  <c r="AQ291" i="13"/>
  <c r="AQ290" i="13"/>
  <c r="AQ289" i="13"/>
  <c r="AQ288" i="13"/>
  <c r="AQ287" i="13"/>
  <c r="AQ286" i="13"/>
  <c r="AQ285" i="13"/>
  <c r="AQ284" i="13"/>
  <c r="AQ283" i="13"/>
  <c r="AQ282" i="13"/>
  <c r="AQ281" i="13"/>
  <c r="AQ280" i="13"/>
  <c r="AQ279" i="13"/>
  <c r="AQ278" i="13"/>
  <c r="AQ277" i="13"/>
  <c r="AQ276" i="13"/>
  <c r="AQ275" i="13"/>
  <c r="AQ274" i="13"/>
  <c r="AQ273" i="13"/>
  <c r="AQ272" i="13"/>
  <c r="AQ271" i="13"/>
  <c r="AQ270" i="13"/>
  <c r="AQ269" i="13"/>
  <c r="AQ268" i="13"/>
  <c r="AQ267" i="13"/>
  <c r="AQ266" i="13"/>
  <c r="AQ265" i="13"/>
  <c r="AQ264" i="13"/>
  <c r="AQ263" i="13"/>
  <c r="AQ262" i="13"/>
  <c r="AQ261" i="13"/>
  <c r="AQ260" i="13"/>
  <c r="AQ259" i="13"/>
  <c r="AQ258" i="13"/>
  <c r="AQ257" i="13"/>
  <c r="AQ256" i="13"/>
  <c r="AQ255" i="13"/>
  <c r="AQ254" i="13"/>
  <c r="AQ253" i="13"/>
  <c r="AQ252" i="13"/>
  <c r="AQ251" i="13"/>
  <c r="AQ250" i="13"/>
  <c r="AQ249" i="13"/>
  <c r="AQ248" i="13"/>
  <c r="AQ247" i="13"/>
  <c r="AQ246" i="13"/>
  <c r="AQ245" i="13"/>
  <c r="AQ244" i="13"/>
  <c r="AQ243" i="13"/>
  <c r="AQ242" i="13"/>
  <c r="AQ241" i="13"/>
  <c r="AQ240" i="13"/>
  <c r="AQ239" i="13"/>
  <c r="AQ238" i="13"/>
  <c r="AQ237" i="13"/>
  <c r="AQ236" i="13"/>
  <c r="AQ235" i="13"/>
  <c r="AQ234" i="13"/>
  <c r="AQ233" i="13"/>
  <c r="AQ232" i="13"/>
  <c r="AQ231" i="13"/>
  <c r="AQ230" i="13"/>
  <c r="AQ229" i="13"/>
  <c r="AQ228" i="13"/>
  <c r="AQ227" i="13"/>
  <c r="AQ226" i="13"/>
  <c r="AQ225" i="13"/>
  <c r="AQ224" i="13"/>
  <c r="AQ223" i="13"/>
  <c r="AQ222" i="13"/>
  <c r="AQ221" i="13"/>
  <c r="AQ220" i="13"/>
  <c r="AQ219" i="13"/>
  <c r="AQ218" i="13"/>
  <c r="AQ217" i="13"/>
  <c r="AQ216" i="13"/>
  <c r="AQ215" i="13"/>
  <c r="AQ214" i="13"/>
  <c r="AQ213" i="13"/>
  <c r="AQ212" i="13"/>
  <c r="AQ211" i="13"/>
  <c r="AQ210" i="13"/>
  <c r="AQ209" i="13"/>
  <c r="AQ208" i="13"/>
  <c r="AQ207" i="13"/>
  <c r="AQ206" i="13"/>
  <c r="AQ205" i="13"/>
  <c r="AQ204" i="13"/>
  <c r="AQ203" i="13"/>
  <c r="AQ202" i="13"/>
  <c r="AQ201" i="13"/>
  <c r="AQ200" i="13"/>
  <c r="AQ199" i="13"/>
  <c r="AQ198" i="13"/>
  <c r="AQ197" i="13"/>
  <c r="AQ196" i="13"/>
  <c r="AQ195" i="13"/>
  <c r="AQ194" i="13"/>
  <c r="AQ193" i="13"/>
  <c r="AQ192" i="13"/>
  <c r="AQ191" i="13"/>
  <c r="AQ190" i="13"/>
  <c r="AQ189" i="13"/>
  <c r="AQ188" i="13"/>
  <c r="AQ187" i="13"/>
  <c r="AQ186" i="13"/>
  <c r="AQ185" i="13"/>
  <c r="AQ184" i="13"/>
  <c r="AQ183" i="13"/>
  <c r="AQ182" i="13"/>
  <c r="AQ181" i="13"/>
  <c r="AQ180" i="13"/>
  <c r="AQ179" i="13"/>
  <c r="AQ178" i="13"/>
  <c r="AQ177" i="13"/>
  <c r="AQ176" i="13"/>
  <c r="AQ175" i="13"/>
  <c r="AQ174" i="13"/>
  <c r="AQ173" i="13"/>
  <c r="AQ172" i="13"/>
  <c r="AQ171" i="13"/>
  <c r="AQ170" i="13"/>
  <c r="AQ169" i="13"/>
  <c r="AQ168" i="13"/>
  <c r="AQ167" i="13"/>
  <c r="AQ166" i="13"/>
  <c r="AQ165" i="13"/>
  <c r="AQ164" i="13"/>
  <c r="AQ163" i="13"/>
  <c r="AQ162" i="13"/>
  <c r="AQ161" i="13"/>
  <c r="AQ160" i="13"/>
  <c r="AQ159" i="13"/>
  <c r="AQ158" i="13"/>
  <c r="AQ157" i="13"/>
  <c r="AQ156" i="13"/>
  <c r="AQ155" i="13"/>
  <c r="AQ154" i="13"/>
  <c r="AQ153" i="13"/>
  <c r="AQ152" i="13"/>
  <c r="AQ151" i="13"/>
  <c r="AQ150" i="13"/>
  <c r="AQ149" i="13"/>
  <c r="AQ148" i="13"/>
  <c r="AQ147" i="13"/>
  <c r="AQ146" i="13"/>
  <c r="AQ145" i="13"/>
  <c r="AQ144" i="13"/>
  <c r="AQ143" i="13"/>
  <c r="AQ142" i="13"/>
  <c r="AQ141" i="13"/>
  <c r="AQ140" i="13"/>
  <c r="AQ139" i="13"/>
  <c r="AQ138" i="13"/>
  <c r="AQ137" i="13"/>
  <c r="AQ136" i="13"/>
  <c r="AQ135" i="13"/>
  <c r="AQ134" i="13"/>
  <c r="AQ133" i="13"/>
  <c r="AQ132" i="13"/>
  <c r="AQ131" i="13"/>
  <c r="AQ130" i="13"/>
  <c r="AQ129" i="13"/>
  <c r="AQ128" i="13"/>
  <c r="AQ127" i="13"/>
  <c r="AQ126" i="13"/>
  <c r="AQ125" i="13"/>
  <c r="AQ124" i="13"/>
  <c r="AQ123" i="13"/>
  <c r="AQ122" i="13"/>
  <c r="AQ121" i="13"/>
  <c r="AQ120" i="13"/>
  <c r="AQ119" i="13"/>
  <c r="AQ118" i="13"/>
  <c r="AQ117" i="13"/>
  <c r="AQ116" i="13"/>
  <c r="AQ115" i="13"/>
  <c r="AQ114" i="13"/>
  <c r="AQ113" i="13"/>
  <c r="AQ112" i="13"/>
  <c r="AQ111" i="13"/>
  <c r="AQ110" i="13"/>
  <c r="AQ109" i="13"/>
  <c r="AQ108" i="13"/>
  <c r="AQ107" i="13"/>
  <c r="AQ106" i="13"/>
  <c r="AQ105" i="13"/>
  <c r="AQ104" i="13"/>
  <c r="AQ103" i="13"/>
  <c r="AQ102" i="13"/>
  <c r="AQ101" i="13"/>
  <c r="AQ100" i="13"/>
  <c r="AQ99" i="13"/>
  <c r="AQ98" i="13"/>
  <c r="AQ97" i="13"/>
  <c r="AQ96" i="13"/>
  <c r="AQ95" i="13"/>
  <c r="AQ94" i="13"/>
  <c r="AQ93" i="13"/>
  <c r="AQ92" i="13"/>
  <c r="AQ91" i="13"/>
  <c r="AQ90" i="13"/>
  <c r="AQ89" i="13"/>
  <c r="AQ88" i="13"/>
  <c r="AQ87" i="13"/>
  <c r="AQ86" i="13"/>
  <c r="AQ85" i="13"/>
  <c r="AQ84" i="13"/>
  <c r="AQ83" i="13"/>
  <c r="AQ82" i="13"/>
  <c r="AQ81" i="13"/>
  <c r="AQ80" i="13"/>
  <c r="AQ79" i="13"/>
  <c r="AQ78" i="13"/>
  <c r="AQ77" i="13"/>
  <c r="AQ76" i="13"/>
  <c r="AQ75" i="13"/>
  <c r="AQ74" i="13"/>
  <c r="AQ73" i="13"/>
  <c r="AQ72" i="13"/>
  <c r="AQ71" i="13"/>
  <c r="AQ70" i="13"/>
  <c r="AQ69" i="13"/>
  <c r="AQ68" i="13"/>
  <c r="AQ67" i="13"/>
  <c r="AQ66" i="13"/>
  <c r="AQ65" i="13"/>
  <c r="AQ64" i="13"/>
  <c r="AQ63" i="13"/>
  <c r="AQ62" i="13"/>
  <c r="AQ61" i="13"/>
  <c r="AQ60" i="13"/>
  <c r="AQ59" i="13"/>
  <c r="AQ58" i="13"/>
  <c r="AQ57" i="13"/>
  <c r="AQ56" i="13"/>
  <c r="AQ55" i="13"/>
  <c r="AQ54" i="13"/>
  <c r="AQ53" i="13"/>
  <c r="AQ52" i="13"/>
  <c r="AQ51" i="13"/>
  <c r="AQ50" i="13"/>
  <c r="AQ49" i="13"/>
  <c r="AQ48" i="13"/>
  <c r="AQ47" i="13"/>
  <c r="AQ46" i="13"/>
  <c r="AQ45" i="13"/>
  <c r="AQ44" i="13"/>
  <c r="AQ43" i="13"/>
  <c r="AQ42" i="13"/>
  <c r="AQ41" i="13"/>
  <c r="AQ40" i="13"/>
  <c r="AQ39" i="13"/>
  <c r="AQ38" i="13"/>
  <c r="AQ37" i="13"/>
  <c r="AQ36" i="13"/>
  <c r="AQ35" i="13"/>
  <c r="AQ34" i="13"/>
  <c r="AQ33" i="13"/>
  <c r="AQ32" i="13"/>
  <c r="AQ31" i="13"/>
  <c r="AQ30" i="13"/>
  <c r="AQ29" i="13"/>
  <c r="AQ28" i="13"/>
  <c r="AQ27" i="13"/>
  <c r="AQ26" i="13"/>
  <c r="AQ25" i="13"/>
  <c r="AQ24" i="13"/>
  <c r="AQ23" i="13"/>
  <c r="AQ22" i="13"/>
  <c r="AQ21" i="13"/>
  <c r="AQ20" i="13"/>
  <c r="AQ19" i="13"/>
  <c r="AQ18" i="13"/>
  <c r="AQ17" i="13"/>
  <c r="AQ16" i="13"/>
  <c r="AQ15" i="13"/>
  <c r="AQ14" i="13"/>
  <c r="AQ13" i="13"/>
  <c r="AQ12" i="13"/>
  <c r="AQ11" i="13"/>
  <c r="AQ10" i="13"/>
  <c r="AQ9" i="13"/>
  <c r="AQ8" i="13"/>
  <c r="AQ7" i="13"/>
  <c r="AQ6" i="13"/>
  <c r="AP945" i="13"/>
  <c r="AP944" i="13"/>
  <c r="AP943" i="13"/>
  <c r="AP942" i="13"/>
  <c r="AP941" i="13"/>
  <c r="AP940" i="13"/>
  <c r="AP939" i="13"/>
  <c r="AP938" i="13"/>
  <c r="AP937" i="13"/>
  <c r="AP936" i="13"/>
  <c r="AP935" i="13"/>
  <c r="AP934" i="13"/>
  <c r="AP933" i="13"/>
  <c r="AP932" i="13"/>
  <c r="AP931" i="13"/>
  <c r="AP930" i="13"/>
  <c r="AP929" i="13"/>
  <c r="AP928" i="13"/>
  <c r="AP927" i="13"/>
  <c r="AP926" i="13"/>
  <c r="AP925" i="13"/>
  <c r="AP924" i="13"/>
  <c r="AP923" i="13"/>
  <c r="AP922" i="13"/>
  <c r="AP921" i="13"/>
  <c r="AP920" i="13"/>
  <c r="AP919" i="13"/>
  <c r="AP918" i="13"/>
  <c r="AP917" i="13"/>
  <c r="AP916" i="13"/>
  <c r="AP915" i="13"/>
  <c r="AP914" i="13"/>
  <c r="AP913" i="13"/>
  <c r="AP912" i="13"/>
  <c r="AP911" i="13"/>
  <c r="AP910" i="13"/>
  <c r="AP909" i="13"/>
  <c r="AP908" i="13"/>
  <c r="AP907" i="13"/>
  <c r="AP906" i="13"/>
  <c r="AP905" i="13"/>
  <c r="AP904" i="13"/>
  <c r="AP903" i="13"/>
  <c r="AP902" i="13"/>
  <c r="AP901" i="13"/>
  <c r="AP900" i="13"/>
  <c r="AP899" i="13"/>
  <c r="AP898" i="13"/>
  <c r="AP897" i="13"/>
  <c r="AP896" i="13"/>
  <c r="AP895" i="13"/>
  <c r="AP894" i="13"/>
  <c r="AP893" i="13"/>
  <c r="AP892" i="13"/>
  <c r="AP891" i="13"/>
  <c r="AP890" i="13"/>
  <c r="AP889" i="13"/>
  <c r="AP888" i="13"/>
  <c r="AP887" i="13"/>
  <c r="AP886" i="13"/>
  <c r="AP885" i="13"/>
  <c r="AP884" i="13"/>
  <c r="AP883" i="13"/>
  <c r="AP882" i="13"/>
  <c r="AP881" i="13"/>
  <c r="AP880" i="13"/>
  <c r="AP879" i="13"/>
  <c r="AP878" i="13"/>
  <c r="AP877" i="13"/>
  <c r="AP876" i="13"/>
  <c r="AP875" i="13"/>
  <c r="AP874" i="13"/>
  <c r="AP873" i="13"/>
  <c r="AP872" i="13"/>
  <c r="AP871" i="13"/>
  <c r="AP870" i="13"/>
  <c r="AP869" i="13"/>
  <c r="AP868" i="13"/>
  <c r="AP867" i="13"/>
  <c r="AP866" i="13"/>
  <c r="AP865" i="13"/>
  <c r="AP864" i="13"/>
  <c r="AP863" i="13"/>
  <c r="AP862" i="13"/>
  <c r="AP861" i="13"/>
  <c r="AP860" i="13"/>
  <c r="AP859" i="13"/>
  <c r="AP858" i="13"/>
  <c r="AP857" i="13"/>
  <c r="AP856" i="13"/>
  <c r="AP855" i="13"/>
  <c r="AP854" i="13"/>
  <c r="AP853" i="13"/>
  <c r="AP852" i="13"/>
  <c r="AP851" i="13"/>
  <c r="AP850" i="13"/>
  <c r="AP849" i="13"/>
  <c r="AP848" i="13"/>
  <c r="AP847" i="13"/>
  <c r="AP846" i="13"/>
  <c r="AP845" i="13"/>
  <c r="AP844" i="13"/>
  <c r="AP843" i="13"/>
  <c r="AP842" i="13"/>
  <c r="AP841" i="13"/>
  <c r="AP840" i="13"/>
  <c r="AP839" i="13"/>
  <c r="AP838" i="13"/>
  <c r="AP837" i="13"/>
  <c r="AP836" i="13"/>
  <c r="AP835" i="13"/>
  <c r="AP834" i="13"/>
  <c r="AP833" i="13"/>
  <c r="AP832" i="13"/>
  <c r="AP831" i="13"/>
  <c r="AP830" i="13"/>
  <c r="AP829" i="13"/>
  <c r="AP828" i="13"/>
  <c r="AP827" i="13"/>
  <c r="AP826" i="13"/>
  <c r="AP825" i="13"/>
  <c r="AP824" i="13"/>
  <c r="AP823" i="13"/>
  <c r="AP822" i="13"/>
  <c r="AP821" i="13"/>
  <c r="AP820" i="13"/>
  <c r="AP819" i="13"/>
  <c r="AP818" i="13"/>
  <c r="AP817" i="13"/>
  <c r="AP816" i="13"/>
  <c r="AP815" i="13"/>
  <c r="AP814" i="13"/>
  <c r="AP813" i="13"/>
  <c r="AP812" i="13"/>
  <c r="AP811" i="13"/>
  <c r="AP810" i="13"/>
  <c r="AP809" i="13"/>
  <c r="AP808" i="13"/>
  <c r="AP807" i="13"/>
  <c r="AP806" i="13"/>
  <c r="AP805" i="13"/>
  <c r="AP804" i="13"/>
  <c r="AP803" i="13"/>
  <c r="AP802" i="13"/>
  <c r="AP801" i="13"/>
  <c r="AP800" i="13"/>
  <c r="AP799" i="13"/>
  <c r="AP798" i="13"/>
  <c r="AP797" i="13"/>
  <c r="AP796" i="13"/>
  <c r="AP795" i="13"/>
  <c r="AP794" i="13"/>
  <c r="AP793" i="13"/>
  <c r="AP792" i="13"/>
  <c r="AP791" i="13"/>
  <c r="AP790" i="13"/>
  <c r="AP789" i="13"/>
  <c r="AP788" i="13"/>
  <c r="AP787" i="13"/>
  <c r="AP786" i="13"/>
  <c r="AP785" i="13"/>
  <c r="AP784" i="13"/>
  <c r="AP783" i="13"/>
  <c r="AP782" i="13"/>
  <c r="AP781" i="13"/>
  <c r="AP780" i="13"/>
  <c r="AP779" i="13"/>
  <c r="AP778" i="13"/>
  <c r="AP777" i="13"/>
  <c r="AP776" i="13"/>
  <c r="AP775" i="13"/>
  <c r="AP774" i="13"/>
  <c r="AP773" i="13"/>
  <c r="AP772" i="13"/>
  <c r="AP771" i="13"/>
  <c r="AP770" i="13"/>
  <c r="AP769" i="13"/>
  <c r="AP768" i="13"/>
  <c r="AP767" i="13"/>
  <c r="AP766" i="13"/>
  <c r="AP765" i="13"/>
  <c r="AP764" i="13"/>
  <c r="AP763" i="13"/>
  <c r="AP762" i="13"/>
  <c r="AP761" i="13"/>
  <c r="AP760" i="13"/>
  <c r="AP759" i="13"/>
  <c r="AP758" i="13"/>
  <c r="AP757" i="13"/>
  <c r="AP756" i="13"/>
  <c r="AP755" i="13"/>
  <c r="AP754" i="13"/>
  <c r="AP753" i="13"/>
  <c r="AP752" i="13"/>
  <c r="AP751" i="13"/>
  <c r="AP750" i="13"/>
  <c r="AP749" i="13"/>
  <c r="AP748" i="13"/>
  <c r="AP747" i="13"/>
  <c r="AP746" i="13"/>
  <c r="AP745" i="13"/>
  <c r="AP744" i="13"/>
  <c r="AP743" i="13"/>
  <c r="AP742" i="13"/>
  <c r="AP741" i="13"/>
  <c r="AP740" i="13"/>
  <c r="AP739" i="13"/>
  <c r="AP738" i="13"/>
  <c r="AP737" i="13"/>
  <c r="AP736" i="13"/>
  <c r="AP735" i="13"/>
  <c r="AP734" i="13"/>
  <c r="AP733" i="13"/>
  <c r="AP732" i="13"/>
  <c r="AP731" i="13"/>
  <c r="AP730" i="13"/>
  <c r="AP729" i="13"/>
  <c r="AP728" i="13"/>
  <c r="AP727" i="13"/>
  <c r="AP726" i="13"/>
  <c r="AP725" i="13"/>
  <c r="AP724" i="13"/>
  <c r="AP723" i="13"/>
  <c r="AP722" i="13"/>
  <c r="AP721" i="13"/>
  <c r="AP720" i="13"/>
  <c r="AP719" i="13"/>
  <c r="AP718" i="13"/>
  <c r="AP717" i="13"/>
  <c r="AP716" i="13"/>
  <c r="AP715" i="13"/>
  <c r="AP714" i="13"/>
  <c r="AP713" i="13"/>
  <c r="AP712" i="13"/>
  <c r="AP711" i="13"/>
  <c r="AP710" i="13"/>
  <c r="AP709" i="13"/>
  <c r="AP708" i="13"/>
  <c r="AP707" i="13"/>
  <c r="AP706" i="13"/>
  <c r="AP705" i="13"/>
  <c r="AP704" i="13"/>
  <c r="AP703" i="13"/>
  <c r="AP702" i="13"/>
  <c r="AP701" i="13"/>
  <c r="AP700" i="13"/>
  <c r="AP699" i="13"/>
  <c r="AP698" i="13"/>
  <c r="AP697" i="13"/>
  <c r="AP696" i="13"/>
  <c r="AP695" i="13"/>
  <c r="AP694" i="13"/>
  <c r="AP693" i="13"/>
  <c r="AP692" i="13"/>
  <c r="AP691" i="13"/>
  <c r="AP690" i="13"/>
  <c r="AP689" i="13"/>
  <c r="AP688" i="13"/>
  <c r="AP687" i="13"/>
  <c r="AP686" i="13"/>
  <c r="AP685" i="13"/>
  <c r="AP684" i="13"/>
  <c r="AP683" i="13"/>
  <c r="AP682" i="13"/>
  <c r="AP681" i="13"/>
  <c r="AP680" i="13"/>
  <c r="AP679" i="13"/>
  <c r="AP678" i="13"/>
  <c r="AP677" i="13"/>
  <c r="AP676" i="13"/>
  <c r="AP675" i="13"/>
  <c r="AP674" i="13"/>
  <c r="AP673" i="13"/>
  <c r="AP672" i="13"/>
  <c r="AP671" i="13"/>
  <c r="AP670" i="13"/>
  <c r="AP669" i="13"/>
  <c r="AP668" i="13"/>
  <c r="AP667" i="13"/>
  <c r="AP666" i="13"/>
  <c r="AP665" i="13"/>
  <c r="AP664" i="13"/>
  <c r="AP663" i="13"/>
  <c r="AP662" i="13"/>
  <c r="AP661" i="13"/>
  <c r="AP660" i="13"/>
  <c r="AP659" i="13"/>
  <c r="AP658" i="13"/>
  <c r="AP657" i="13"/>
  <c r="AP656" i="13"/>
  <c r="AP655" i="13"/>
  <c r="AP654" i="13"/>
  <c r="AP653" i="13"/>
  <c r="AP652" i="13"/>
  <c r="AP651" i="13"/>
  <c r="AP650" i="13"/>
  <c r="AP649" i="13"/>
  <c r="AP648" i="13"/>
  <c r="AP647" i="13"/>
  <c r="AP646" i="13"/>
  <c r="AP645" i="13"/>
  <c r="AP644" i="13"/>
  <c r="AP643" i="13"/>
  <c r="AP642" i="13"/>
  <c r="AP641" i="13"/>
  <c r="AP640" i="13"/>
  <c r="AP639" i="13"/>
  <c r="AP638" i="13"/>
  <c r="AP637" i="13"/>
  <c r="AP636" i="13"/>
  <c r="AP635" i="13"/>
  <c r="AP634" i="13"/>
  <c r="AP633" i="13"/>
  <c r="AP632" i="13"/>
  <c r="AP631" i="13"/>
  <c r="AP630" i="13"/>
  <c r="AP629" i="13"/>
  <c r="AP628" i="13"/>
  <c r="AP627" i="13"/>
  <c r="AP626" i="13"/>
  <c r="AP625" i="13"/>
  <c r="AP624" i="13"/>
  <c r="AP623" i="13"/>
  <c r="AP622" i="13"/>
  <c r="AP621" i="13"/>
  <c r="AP620" i="13"/>
  <c r="AP619" i="13"/>
  <c r="AP618" i="13"/>
  <c r="AP617" i="13"/>
  <c r="AP616" i="13"/>
  <c r="AP615" i="13"/>
  <c r="AP614" i="13"/>
  <c r="AP613" i="13"/>
  <c r="AP612" i="13"/>
  <c r="AP611" i="13"/>
  <c r="AP610" i="13"/>
  <c r="AP609" i="13"/>
  <c r="AP608" i="13"/>
  <c r="AP607" i="13"/>
  <c r="AP606" i="13"/>
  <c r="AP605" i="13"/>
  <c r="AP604" i="13"/>
  <c r="AP603" i="13"/>
  <c r="AP602" i="13"/>
  <c r="AP601" i="13"/>
  <c r="AP600" i="13"/>
  <c r="AP599" i="13"/>
  <c r="AP598" i="13"/>
  <c r="AP597" i="13"/>
  <c r="AP596" i="13"/>
  <c r="AP595" i="13"/>
  <c r="AP594" i="13"/>
  <c r="AP593" i="13"/>
  <c r="AP592" i="13"/>
  <c r="AP591" i="13"/>
  <c r="AP590" i="13"/>
  <c r="AP589" i="13"/>
  <c r="AP588" i="13"/>
  <c r="AP587" i="13"/>
  <c r="AP586" i="13"/>
  <c r="AP585" i="13"/>
  <c r="AP584" i="13"/>
  <c r="AP583" i="13"/>
  <c r="AP582" i="13"/>
  <c r="AP581" i="13"/>
  <c r="AP580" i="13"/>
  <c r="AP579" i="13"/>
  <c r="AP578" i="13"/>
  <c r="AP577" i="13"/>
  <c r="AP576" i="13"/>
  <c r="AP575" i="13"/>
  <c r="AP574" i="13"/>
  <c r="AP573" i="13"/>
  <c r="AP572" i="13"/>
  <c r="AP571" i="13"/>
  <c r="AP570" i="13"/>
  <c r="AP569" i="13"/>
  <c r="AP568" i="13"/>
  <c r="AP567" i="13"/>
  <c r="AP566" i="13"/>
  <c r="AP565" i="13"/>
  <c r="AP564" i="13"/>
  <c r="AP563" i="13"/>
  <c r="AP562" i="13"/>
  <c r="AP561" i="13"/>
  <c r="AP560" i="13"/>
  <c r="AP559" i="13"/>
  <c r="AP558" i="13"/>
  <c r="AP557" i="13"/>
  <c r="AP556" i="13"/>
  <c r="AP555" i="13"/>
  <c r="AP554" i="13"/>
  <c r="AP553" i="13"/>
  <c r="AP552" i="13"/>
  <c r="AP551" i="13"/>
  <c r="AP550" i="13"/>
  <c r="AP549" i="13"/>
  <c r="AP548" i="13"/>
  <c r="AP547" i="13"/>
  <c r="AP546" i="13"/>
  <c r="AP545" i="13"/>
  <c r="AP544" i="13"/>
  <c r="AP543" i="13"/>
  <c r="AP542" i="13"/>
  <c r="AP541" i="13"/>
  <c r="AP540" i="13"/>
  <c r="AP539" i="13"/>
  <c r="AP538" i="13"/>
  <c r="AP537" i="13"/>
  <c r="AP536" i="13"/>
  <c r="AP535" i="13"/>
  <c r="AP534" i="13"/>
  <c r="AP533" i="13"/>
  <c r="AP532" i="13"/>
  <c r="AP531" i="13"/>
  <c r="AP530" i="13"/>
  <c r="AP529" i="13"/>
  <c r="AP528" i="13"/>
  <c r="AP527" i="13"/>
  <c r="AP526" i="13"/>
  <c r="AP525" i="13"/>
  <c r="AP524" i="13"/>
  <c r="AP523" i="13"/>
  <c r="AP522" i="13"/>
  <c r="AP521" i="13"/>
  <c r="AP520" i="13"/>
  <c r="AP519" i="13"/>
  <c r="AP518" i="13"/>
  <c r="AP517" i="13"/>
  <c r="AP516" i="13"/>
  <c r="AP515" i="13"/>
  <c r="AP514" i="13"/>
  <c r="AP513" i="13"/>
  <c r="AP512" i="13"/>
  <c r="AP511" i="13"/>
  <c r="AP510" i="13"/>
  <c r="AP509" i="13"/>
  <c r="AP508" i="13"/>
  <c r="AP507" i="13"/>
  <c r="AP506" i="13"/>
  <c r="AP505" i="13"/>
  <c r="AP504" i="13"/>
  <c r="AP503" i="13"/>
  <c r="AP502" i="13"/>
  <c r="AP501" i="13"/>
  <c r="AP500" i="13"/>
  <c r="AP499" i="13"/>
  <c r="AP498" i="13"/>
  <c r="AP497" i="13"/>
  <c r="AP496" i="13"/>
  <c r="AP495" i="13"/>
  <c r="AP494" i="13"/>
  <c r="AP493" i="13"/>
  <c r="AP492" i="13"/>
  <c r="AP491" i="13"/>
  <c r="AP490" i="13"/>
  <c r="AP489" i="13"/>
  <c r="AP488" i="13"/>
  <c r="AP487" i="13"/>
  <c r="AP486" i="13"/>
  <c r="AP485" i="13"/>
  <c r="AP484" i="13"/>
  <c r="AP483" i="13"/>
  <c r="AP482" i="13"/>
  <c r="AP481" i="13"/>
  <c r="AP480" i="13"/>
  <c r="AP479" i="13"/>
  <c r="AP478" i="13"/>
  <c r="AP477" i="13"/>
  <c r="AP476" i="13"/>
  <c r="AP475" i="13"/>
  <c r="AP474" i="13"/>
  <c r="AP473" i="13"/>
  <c r="AP472" i="13"/>
  <c r="AP471" i="13"/>
  <c r="AP470" i="13"/>
  <c r="AP469" i="13"/>
  <c r="AP468" i="13"/>
  <c r="AP467" i="13"/>
  <c r="AP466" i="13"/>
  <c r="AP465" i="13"/>
  <c r="AP464" i="13"/>
  <c r="AP463" i="13"/>
  <c r="AP462" i="13"/>
  <c r="AP461" i="13"/>
  <c r="AP460" i="13"/>
  <c r="AP459" i="13"/>
  <c r="AP458" i="13"/>
  <c r="AP457" i="13"/>
  <c r="AP456" i="13"/>
  <c r="AP455" i="13"/>
  <c r="AP454" i="13"/>
  <c r="AP453" i="13"/>
  <c r="AP452" i="13"/>
  <c r="AP451" i="13"/>
  <c r="AP450" i="13"/>
  <c r="AP449" i="13"/>
  <c r="AP448" i="13"/>
  <c r="AP447" i="13"/>
  <c r="AP446" i="13"/>
  <c r="AP445" i="13"/>
  <c r="AP444" i="13"/>
  <c r="AP443" i="13"/>
  <c r="AP442" i="13"/>
  <c r="AP441" i="13"/>
  <c r="AP440" i="13"/>
  <c r="AP439" i="13"/>
  <c r="AP438" i="13"/>
  <c r="AP437" i="13"/>
  <c r="AP436" i="13"/>
  <c r="AP435" i="13"/>
  <c r="AP434" i="13"/>
  <c r="AP433" i="13"/>
  <c r="AP432" i="13"/>
  <c r="AP431" i="13"/>
  <c r="AP430" i="13"/>
  <c r="AP429" i="13"/>
  <c r="AP428" i="13"/>
  <c r="AP427" i="13"/>
  <c r="AP426" i="13"/>
  <c r="AP425" i="13"/>
  <c r="AP424" i="13"/>
  <c r="AP423" i="13"/>
  <c r="AP422" i="13"/>
  <c r="AP421" i="13"/>
  <c r="AP420" i="13"/>
  <c r="AP419" i="13"/>
  <c r="AP418" i="13"/>
  <c r="AP417" i="13"/>
  <c r="AP416" i="13"/>
  <c r="AP415" i="13"/>
  <c r="AP414" i="13"/>
  <c r="AP413" i="13"/>
  <c r="AP412" i="13"/>
  <c r="AP411" i="13"/>
  <c r="AP410" i="13"/>
  <c r="AP409" i="13"/>
  <c r="AP408" i="13"/>
  <c r="AP407" i="13"/>
  <c r="AP406" i="13"/>
  <c r="AP405" i="13"/>
  <c r="AP404" i="13"/>
  <c r="AP403" i="13"/>
  <c r="AP402" i="13"/>
  <c r="AP401" i="13"/>
  <c r="AP400" i="13"/>
  <c r="AP399" i="13"/>
  <c r="AP398" i="13"/>
  <c r="AP397" i="13"/>
  <c r="AP396" i="13"/>
  <c r="AP395" i="13"/>
  <c r="AP394" i="13"/>
  <c r="AP393" i="13"/>
  <c r="AP392" i="13"/>
  <c r="AP391" i="13"/>
  <c r="AP390" i="13"/>
  <c r="AP389" i="13"/>
  <c r="AP388" i="13"/>
  <c r="AP387" i="13"/>
  <c r="AP386" i="13"/>
  <c r="AP385" i="13"/>
  <c r="AP384" i="13"/>
  <c r="AP383" i="13"/>
  <c r="AP382" i="13"/>
  <c r="AP381" i="13"/>
  <c r="AP380" i="13"/>
  <c r="AP379" i="13"/>
  <c r="AP378" i="13"/>
  <c r="AP377" i="13"/>
  <c r="AP376" i="13"/>
  <c r="AP375" i="13"/>
  <c r="AP374" i="13"/>
  <c r="AP373" i="13"/>
  <c r="AP372" i="13"/>
  <c r="AP371" i="13"/>
  <c r="AP370" i="13"/>
  <c r="AP369" i="13"/>
  <c r="AP368" i="13"/>
  <c r="AP367" i="13"/>
  <c r="AP366" i="13"/>
  <c r="AP365" i="13"/>
  <c r="AP364" i="13"/>
  <c r="AP363" i="13"/>
  <c r="AP362" i="13"/>
  <c r="AP361" i="13"/>
  <c r="AP360" i="13"/>
  <c r="AP359" i="13"/>
  <c r="AP358" i="13"/>
  <c r="AP357" i="13"/>
  <c r="AP356" i="13"/>
  <c r="AP355" i="13"/>
  <c r="AP354" i="13"/>
  <c r="AP353" i="13"/>
  <c r="AP352" i="13"/>
  <c r="AP351" i="13"/>
  <c r="AP350" i="13"/>
  <c r="AP349" i="13"/>
  <c r="AP348" i="13"/>
  <c r="AP347" i="13"/>
  <c r="AP346" i="13"/>
  <c r="AP345" i="13"/>
  <c r="AP344" i="13"/>
  <c r="AP343" i="13"/>
  <c r="AP342" i="13"/>
  <c r="AP341" i="13"/>
  <c r="AP340" i="13"/>
  <c r="AP339" i="13"/>
  <c r="AP338" i="13"/>
  <c r="AP337" i="13"/>
  <c r="AP336" i="13"/>
  <c r="AP335" i="13"/>
  <c r="AP334" i="13"/>
  <c r="AP333" i="13"/>
  <c r="AP332" i="13"/>
  <c r="AP331" i="13"/>
  <c r="AP330" i="13"/>
  <c r="AP329" i="13"/>
  <c r="AP328" i="13"/>
  <c r="AP327" i="13"/>
  <c r="AP326" i="13"/>
  <c r="AP325" i="13"/>
  <c r="AP324" i="13"/>
  <c r="AP323" i="13"/>
  <c r="AP322" i="13"/>
  <c r="AP321" i="13"/>
  <c r="AP320" i="13"/>
  <c r="AP319" i="13"/>
  <c r="AP318" i="13"/>
  <c r="AP317" i="13"/>
  <c r="AP316" i="13"/>
  <c r="AP315" i="13"/>
  <c r="AP314" i="13"/>
  <c r="AP313" i="13"/>
  <c r="AP312" i="13"/>
  <c r="AP311" i="13"/>
  <c r="AP310" i="13"/>
  <c r="AP309" i="13"/>
  <c r="AP308" i="13"/>
  <c r="AP307" i="13"/>
  <c r="AP306" i="13"/>
  <c r="AP305" i="13"/>
  <c r="AP304" i="13"/>
  <c r="AP303" i="13"/>
  <c r="AP302" i="13"/>
  <c r="AP301" i="13"/>
  <c r="AP300" i="13"/>
  <c r="AP299" i="13"/>
  <c r="AP298" i="13"/>
  <c r="AP297" i="13"/>
  <c r="AP296" i="13"/>
  <c r="AP295" i="13"/>
  <c r="AP294" i="13"/>
  <c r="AP293" i="13"/>
  <c r="AP292" i="13"/>
  <c r="AP291" i="13"/>
  <c r="AP290" i="13"/>
  <c r="AP289" i="13"/>
  <c r="AP288" i="13"/>
  <c r="AP287" i="13"/>
  <c r="AP286" i="13"/>
  <c r="AP285" i="13"/>
  <c r="AP284" i="13"/>
  <c r="AP283" i="13"/>
  <c r="AP282" i="13"/>
  <c r="AP281" i="13"/>
  <c r="AP280" i="13"/>
  <c r="AP279" i="13"/>
  <c r="AP278" i="13"/>
  <c r="AP277" i="13"/>
  <c r="AP276" i="13"/>
  <c r="AP275" i="13"/>
  <c r="AP274" i="13"/>
  <c r="AP273" i="13"/>
  <c r="AP272" i="13"/>
  <c r="AP271" i="13"/>
  <c r="AP270" i="13"/>
  <c r="AP269" i="13"/>
  <c r="AP268" i="13"/>
  <c r="AP267" i="13"/>
  <c r="AP266" i="13"/>
  <c r="AP265" i="13"/>
  <c r="AP264" i="13"/>
  <c r="AP263" i="13"/>
  <c r="AP262" i="13"/>
  <c r="AP261" i="13"/>
  <c r="AP260" i="13"/>
  <c r="AP259" i="13"/>
  <c r="AP258" i="13"/>
  <c r="AP257" i="13"/>
  <c r="AP256" i="13"/>
  <c r="AP255" i="13"/>
  <c r="AP254" i="13"/>
  <c r="AP253" i="13"/>
  <c r="AP252" i="13"/>
  <c r="AP251" i="13"/>
  <c r="AP250" i="13"/>
  <c r="AP249" i="13"/>
  <c r="AP248" i="13"/>
  <c r="AP247" i="13"/>
  <c r="AP246" i="13"/>
  <c r="AP245" i="13"/>
  <c r="AP244" i="13"/>
  <c r="AP243" i="13"/>
  <c r="AP242" i="13"/>
  <c r="AP241" i="13"/>
  <c r="AP240" i="13"/>
  <c r="AP239" i="13"/>
  <c r="AP238" i="13"/>
  <c r="AP237" i="13"/>
  <c r="AP236" i="13"/>
  <c r="AP235" i="13"/>
  <c r="AP234" i="13"/>
  <c r="AP233" i="13"/>
  <c r="AP232" i="13"/>
  <c r="AP231" i="13"/>
  <c r="AP230" i="13"/>
  <c r="AP229" i="13"/>
  <c r="AP228" i="13"/>
  <c r="AP227" i="13"/>
  <c r="AP226" i="13"/>
  <c r="AP225" i="13"/>
  <c r="AP224" i="13"/>
  <c r="AP223" i="13"/>
  <c r="AP222" i="13"/>
  <c r="AP221" i="13"/>
  <c r="AP220" i="13"/>
  <c r="AP219" i="13"/>
  <c r="AP218" i="13"/>
  <c r="AP217" i="13"/>
  <c r="AP216" i="13"/>
  <c r="AP215" i="13"/>
  <c r="AP214" i="13"/>
  <c r="AP213" i="13"/>
  <c r="AP212" i="13"/>
  <c r="AP211" i="13"/>
  <c r="AP210" i="13"/>
  <c r="AP209" i="13"/>
  <c r="AP208" i="13"/>
  <c r="AP207" i="13"/>
  <c r="AP206" i="13"/>
  <c r="AP205" i="13"/>
  <c r="AP204" i="13"/>
  <c r="AP203" i="13"/>
  <c r="AP202" i="13"/>
  <c r="AP201" i="13"/>
  <c r="AP200" i="13"/>
  <c r="AP199" i="13"/>
  <c r="AP198" i="13"/>
  <c r="AP197" i="13"/>
  <c r="AP196" i="13"/>
  <c r="AP195" i="13"/>
  <c r="AP194" i="13"/>
  <c r="AP193" i="13"/>
  <c r="AP192" i="13"/>
  <c r="AP191" i="13"/>
  <c r="AP190" i="13"/>
  <c r="AP189" i="13"/>
  <c r="AP188" i="13"/>
  <c r="AP187" i="13"/>
  <c r="AP186" i="13"/>
  <c r="AP185" i="13"/>
  <c r="AP184" i="13"/>
  <c r="AP183" i="13"/>
  <c r="AP182" i="13"/>
  <c r="AP181" i="13"/>
  <c r="AP180" i="13"/>
  <c r="AP179" i="13"/>
  <c r="AP178" i="13"/>
  <c r="AP177" i="13"/>
  <c r="AP176" i="13"/>
  <c r="AP175" i="13"/>
  <c r="AP174" i="13"/>
  <c r="AP173" i="13"/>
  <c r="AP172" i="13"/>
  <c r="AP171" i="13"/>
  <c r="AP170" i="13"/>
  <c r="AP169" i="13"/>
  <c r="AP168" i="13"/>
  <c r="AP167" i="13"/>
  <c r="AP166" i="13"/>
  <c r="AP165" i="13"/>
  <c r="AP164" i="13"/>
  <c r="AP163" i="13"/>
  <c r="AP162" i="13"/>
  <c r="AP161" i="13"/>
  <c r="AP160" i="13"/>
  <c r="AP159" i="13"/>
  <c r="AP158" i="13"/>
  <c r="AP157" i="13"/>
  <c r="AP156" i="13"/>
  <c r="AP155" i="13"/>
  <c r="AP154" i="13"/>
  <c r="AP153" i="13"/>
  <c r="AP152" i="13"/>
  <c r="AP151" i="13"/>
  <c r="AP150" i="13"/>
  <c r="AP149" i="13"/>
  <c r="AP148" i="13"/>
  <c r="AP147" i="13"/>
  <c r="AP146" i="13"/>
  <c r="AP145" i="13"/>
  <c r="AP144" i="13"/>
  <c r="AP143" i="13"/>
  <c r="AP142" i="13"/>
  <c r="AP141" i="13"/>
  <c r="AP140" i="13"/>
  <c r="AP139" i="13"/>
  <c r="AP138" i="13"/>
  <c r="AP137" i="13"/>
  <c r="AP136" i="13"/>
  <c r="AP135" i="13"/>
  <c r="AP134" i="13"/>
  <c r="AP133" i="13"/>
  <c r="AP132" i="13"/>
  <c r="AP131" i="13"/>
  <c r="AP130" i="13"/>
  <c r="AP129" i="13"/>
  <c r="AP128" i="13"/>
  <c r="AP127" i="13"/>
  <c r="AP126" i="13"/>
  <c r="AP125" i="13"/>
  <c r="AP124" i="13"/>
  <c r="AP123" i="13"/>
  <c r="AP122" i="13"/>
  <c r="AP121" i="13"/>
  <c r="AP120" i="13"/>
  <c r="AP119" i="13"/>
  <c r="AP118" i="13"/>
  <c r="AP117" i="13"/>
  <c r="AP116" i="13"/>
  <c r="AP115" i="13"/>
  <c r="AP114" i="13"/>
  <c r="AP113" i="13"/>
  <c r="AP112" i="13"/>
  <c r="AP111" i="13"/>
  <c r="AP110" i="13"/>
  <c r="AP109" i="13"/>
  <c r="AP108" i="13"/>
  <c r="AP107" i="13"/>
  <c r="AP106" i="13"/>
  <c r="AP105" i="13"/>
  <c r="AP104" i="13"/>
  <c r="AP103" i="13"/>
  <c r="AP102" i="13"/>
  <c r="AP101" i="13"/>
  <c r="AP100" i="13"/>
  <c r="AP99" i="13"/>
  <c r="AP98" i="13"/>
  <c r="AP97" i="13"/>
  <c r="AP96" i="13"/>
  <c r="AP95" i="13"/>
  <c r="AP94" i="13"/>
  <c r="AP93" i="13"/>
  <c r="AP92" i="13"/>
  <c r="AP91" i="13"/>
  <c r="AP90" i="13"/>
  <c r="AP89" i="13"/>
  <c r="AP88" i="13"/>
  <c r="AP87" i="13"/>
  <c r="AP86" i="13"/>
  <c r="AP85" i="13"/>
  <c r="AP84" i="13"/>
  <c r="AP83" i="13"/>
  <c r="AP82" i="13"/>
  <c r="AP81" i="13"/>
  <c r="AP80" i="13"/>
  <c r="AP79" i="13"/>
  <c r="AP78" i="13"/>
  <c r="AP77" i="13"/>
  <c r="AP76" i="13"/>
  <c r="AP75" i="13"/>
  <c r="AP74" i="13"/>
  <c r="AP73" i="13"/>
  <c r="AP72" i="13"/>
  <c r="AP71" i="13"/>
  <c r="AP70" i="13"/>
  <c r="AP69" i="13"/>
  <c r="AP68" i="13"/>
  <c r="AP67" i="13"/>
  <c r="AP66" i="13"/>
  <c r="AP65" i="13"/>
  <c r="AP64" i="13"/>
  <c r="AP63" i="13"/>
  <c r="AP62" i="13"/>
  <c r="AP61" i="13"/>
  <c r="AP60" i="13"/>
  <c r="AP59" i="13"/>
  <c r="AP58" i="13"/>
  <c r="AP57" i="13"/>
  <c r="AP56" i="13"/>
  <c r="AP55" i="13"/>
  <c r="AP54" i="13"/>
  <c r="AP53" i="13"/>
  <c r="AP52" i="13"/>
  <c r="AP51" i="13"/>
  <c r="AP50" i="13"/>
  <c r="AP49" i="13"/>
  <c r="AP48" i="13"/>
  <c r="AP47" i="13"/>
  <c r="AP46" i="13"/>
  <c r="AP45" i="13"/>
  <c r="AP44" i="13"/>
  <c r="AP43" i="13"/>
  <c r="AP42" i="13"/>
  <c r="AP41" i="13"/>
  <c r="AP40" i="13"/>
  <c r="AP39" i="13"/>
  <c r="AP38" i="13"/>
  <c r="AP37" i="13"/>
  <c r="AP36" i="13"/>
  <c r="AP35" i="13"/>
  <c r="AP34" i="13"/>
  <c r="AP33" i="13"/>
  <c r="AP32" i="13"/>
  <c r="AP31" i="13"/>
  <c r="AP30" i="13"/>
  <c r="AP29" i="13"/>
  <c r="AP28" i="13"/>
  <c r="AP27" i="13"/>
  <c r="AP26" i="13"/>
  <c r="AP25" i="13"/>
  <c r="AP24" i="13"/>
  <c r="AP23" i="13"/>
  <c r="AP22" i="13"/>
  <c r="AP21" i="13"/>
  <c r="AP20" i="13"/>
  <c r="AP19" i="13"/>
  <c r="AP18" i="13"/>
  <c r="AP17" i="13"/>
  <c r="AP16" i="13"/>
  <c r="AP15" i="13"/>
  <c r="AP14" i="13"/>
  <c r="AP13" i="13"/>
  <c r="AP12" i="13"/>
  <c r="AP11" i="13"/>
  <c r="AP10" i="13"/>
  <c r="AP9" i="13"/>
  <c r="AP8" i="13"/>
  <c r="AP7" i="13"/>
  <c r="AP6" i="13"/>
  <c r="AO945" i="13"/>
  <c r="AO944" i="13"/>
  <c r="AO943" i="13"/>
  <c r="AO942" i="13"/>
  <c r="AO941" i="13"/>
  <c r="AO940" i="13"/>
  <c r="AO939" i="13"/>
  <c r="AO938" i="13"/>
  <c r="AO937" i="13"/>
  <c r="AO936" i="13"/>
  <c r="AO935" i="13"/>
  <c r="AO934" i="13"/>
  <c r="AO933" i="13"/>
  <c r="AO932" i="13"/>
  <c r="AO931" i="13"/>
  <c r="AO930" i="13"/>
  <c r="AO929" i="13"/>
  <c r="AO928" i="13"/>
  <c r="AO927" i="13"/>
  <c r="AO926" i="13"/>
  <c r="AO925" i="13"/>
  <c r="AO924" i="13"/>
  <c r="AO923" i="13"/>
  <c r="AO922" i="13"/>
  <c r="AO921" i="13"/>
  <c r="AO920" i="13"/>
  <c r="AO919" i="13"/>
  <c r="AO918" i="13"/>
  <c r="AO917" i="13"/>
  <c r="AO916" i="13"/>
  <c r="AO915" i="13"/>
  <c r="AO914" i="13"/>
  <c r="AO913" i="13"/>
  <c r="AO912" i="13"/>
  <c r="AO911" i="13"/>
  <c r="AO910" i="13"/>
  <c r="AO909" i="13"/>
  <c r="AO908" i="13"/>
  <c r="AO907" i="13"/>
  <c r="AO906" i="13"/>
  <c r="AO905" i="13"/>
  <c r="AO904" i="13"/>
  <c r="AO903" i="13"/>
  <c r="AO902" i="13"/>
  <c r="AO901" i="13"/>
  <c r="AO900" i="13"/>
  <c r="AO899" i="13"/>
  <c r="AO898" i="13"/>
  <c r="AO897" i="13"/>
  <c r="AO896" i="13"/>
  <c r="AO895" i="13"/>
  <c r="AO894" i="13"/>
  <c r="AO893" i="13"/>
  <c r="AO892" i="13"/>
  <c r="AO891" i="13"/>
  <c r="AO890" i="13"/>
  <c r="AO889" i="13"/>
  <c r="AO888" i="13"/>
  <c r="AO887" i="13"/>
  <c r="AO886" i="13"/>
  <c r="AO885" i="13"/>
  <c r="AO884" i="13"/>
  <c r="AO883" i="13"/>
  <c r="AO882" i="13"/>
  <c r="AO881" i="13"/>
  <c r="AO880" i="13"/>
  <c r="AO879" i="13"/>
  <c r="AO878" i="13"/>
  <c r="AO877" i="13"/>
  <c r="AO876" i="13"/>
  <c r="AO875" i="13"/>
  <c r="AO874" i="13"/>
  <c r="AO873" i="13"/>
  <c r="AO872" i="13"/>
  <c r="AO871" i="13"/>
  <c r="AO870" i="13"/>
  <c r="AO869" i="13"/>
  <c r="AO868" i="13"/>
  <c r="AO867" i="13"/>
  <c r="AO866" i="13"/>
  <c r="AO865" i="13"/>
  <c r="AO864" i="13"/>
  <c r="AO863" i="13"/>
  <c r="AO862" i="13"/>
  <c r="AO861" i="13"/>
  <c r="AO860" i="13"/>
  <c r="AO859" i="13"/>
  <c r="AO858" i="13"/>
  <c r="AO857" i="13"/>
  <c r="AO856" i="13"/>
  <c r="AO855" i="13"/>
  <c r="AO854" i="13"/>
  <c r="AO853" i="13"/>
  <c r="AO852" i="13"/>
  <c r="AO851" i="13"/>
  <c r="AO850" i="13"/>
  <c r="AO849" i="13"/>
  <c r="AO848" i="13"/>
  <c r="AO847" i="13"/>
  <c r="AO846" i="13"/>
  <c r="AO845" i="13"/>
  <c r="AO844" i="13"/>
  <c r="AO843" i="13"/>
  <c r="AO842" i="13"/>
  <c r="AO841" i="13"/>
  <c r="AO840" i="13"/>
  <c r="AO839" i="13"/>
  <c r="AO838" i="13"/>
  <c r="AO837" i="13"/>
  <c r="AO836" i="13"/>
  <c r="AO835" i="13"/>
  <c r="AO834" i="13"/>
  <c r="AO833" i="13"/>
  <c r="AO832" i="13"/>
  <c r="AO831" i="13"/>
  <c r="AO830" i="13"/>
  <c r="AO829" i="13"/>
  <c r="AO828" i="13"/>
  <c r="AO827" i="13"/>
  <c r="AO826" i="13"/>
  <c r="AO825" i="13"/>
  <c r="AO824" i="13"/>
  <c r="AO823" i="13"/>
  <c r="AO822" i="13"/>
  <c r="AO821" i="13"/>
  <c r="AO820" i="13"/>
  <c r="AO819" i="13"/>
  <c r="AO818" i="13"/>
  <c r="AO817" i="13"/>
  <c r="AO816" i="13"/>
  <c r="AO815" i="13"/>
  <c r="AO814" i="13"/>
  <c r="AO813" i="13"/>
  <c r="AO812" i="13"/>
  <c r="AO811" i="13"/>
  <c r="AO810" i="13"/>
  <c r="AO809" i="13"/>
  <c r="AO808" i="13"/>
  <c r="AO807" i="13"/>
  <c r="AO806" i="13"/>
  <c r="AO805" i="13"/>
  <c r="AO804" i="13"/>
  <c r="AO803" i="13"/>
  <c r="AO802" i="13"/>
  <c r="AO801" i="13"/>
  <c r="AO800" i="13"/>
  <c r="AO799" i="13"/>
  <c r="AO798" i="13"/>
  <c r="AO797" i="13"/>
  <c r="AO796" i="13"/>
  <c r="AO795" i="13"/>
  <c r="AO794" i="13"/>
  <c r="AO793" i="13"/>
  <c r="AO792" i="13"/>
  <c r="AO791" i="13"/>
  <c r="AO790" i="13"/>
  <c r="AO789" i="13"/>
  <c r="AO788" i="13"/>
  <c r="AO787" i="13"/>
  <c r="AO786" i="13"/>
  <c r="AO785" i="13"/>
  <c r="AO784" i="13"/>
  <c r="AO783" i="13"/>
  <c r="AO782" i="13"/>
  <c r="AO781" i="13"/>
  <c r="AO780" i="13"/>
  <c r="AO779" i="13"/>
  <c r="AO778" i="13"/>
  <c r="AO777" i="13"/>
  <c r="AO776" i="13"/>
  <c r="AO775" i="13"/>
  <c r="AO774" i="13"/>
  <c r="AO773" i="13"/>
  <c r="AO772" i="13"/>
  <c r="AO771" i="13"/>
  <c r="AO770" i="13"/>
  <c r="AO769" i="13"/>
  <c r="AO768" i="13"/>
  <c r="AO767" i="13"/>
  <c r="AO766" i="13"/>
  <c r="AO765" i="13"/>
  <c r="AO764" i="13"/>
  <c r="AO763" i="13"/>
  <c r="AO762" i="13"/>
  <c r="AO761" i="13"/>
  <c r="AO760" i="13"/>
  <c r="AO759" i="13"/>
  <c r="AO758" i="13"/>
  <c r="AO757" i="13"/>
  <c r="AO756" i="13"/>
  <c r="AO755" i="13"/>
  <c r="AO754" i="13"/>
  <c r="AO753" i="13"/>
  <c r="AO752" i="13"/>
  <c r="AO751" i="13"/>
  <c r="AO750" i="13"/>
  <c r="AO749" i="13"/>
  <c r="AO748" i="13"/>
  <c r="AO747" i="13"/>
  <c r="AO746" i="13"/>
  <c r="AO745" i="13"/>
  <c r="AO744" i="13"/>
  <c r="AO743" i="13"/>
  <c r="AO742" i="13"/>
  <c r="AO741" i="13"/>
  <c r="AO740" i="13"/>
  <c r="AO739" i="13"/>
  <c r="AO738" i="13"/>
  <c r="AO737" i="13"/>
  <c r="AO736" i="13"/>
  <c r="AO735" i="13"/>
  <c r="AO734" i="13"/>
  <c r="AO733" i="13"/>
  <c r="AO732" i="13"/>
  <c r="AO731" i="13"/>
  <c r="AO730" i="13"/>
  <c r="AO729" i="13"/>
  <c r="AO728" i="13"/>
  <c r="AO727" i="13"/>
  <c r="AO726" i="13"/>
  <c r="AO725" i="13"/>
  <c r="AO724" i="13"/>
  <c r="AO723" i="13"/>
  <c r="AO722" i="13"/>
  <c r="AO721" i="13"/>
  <c r="AO720" i="13"/>
  <c r="AO719" i="13"/>
  <c r="AO718" i="13"/>
  <c r="AO717" i="13"/>
  <c r="AO716" i="13"/>
  <c r="AO715" i="13"/>
  <c r="AO714" i="13"/>
  <c r="AO713" i="13"/>
  <c r="AO712" i="13"/>
  <c r="AO711" i="13"/>
  <c r="AO710" i="13"/>
  <c r="AO709" i="13"/>
  <c r="AO708" i="13"/>
  <c r="AO707" i="13"/>
  <c r="AO706" i="13"/>
  <c r="AO705" i="13"/>
  <c r="AO704" i="13"/>
  <c r="AO703" i="13"/>
  <c r="AO702" i="13"/>
  <c r="AO701" i="13"/>
  <c r="AO700" i="13"/>
  <c r="AO699" i="13"/>
  <c r="AO698" i="13"/>
  <c r="AO697" i="13"/>
  <c r="AO696" i="13"/>
  <c r="AO695" i="13"/>
  <c r="AO694" i="13"/>
  <c r="AO693" i="13"/>
  <c r="AO692" i="13"/>
  <c r="AO691" i="13"/>
  <c r="AO690" i="13"/>
  <c r="AO689" i="13"/>
  <c r="AO688" i="13"/>
  <c r="AO687" i="13"/>
  <c r="AO686" i="13"/>
  <c r="AO685" i="13"/>
  <c r="AO684" i="13"/>
  <c r="AO683" i="13"/>
  <c r="AO682" i="13"/>
  <c r="AO681" i="13"/>
  <c r="AO680" i="13"/>
  <c r="AO679" i="13"/>
  <c r="AO678" i="13"/>
  <c r="AO677" i="13"/>
  <c r="AO676" i="13"/>
  <c r="AO675" i="13"/>
  <c r="AO674" i="13"/>
  <c r="AO673" i="13"/>
  <c r="AO672" i="13"/>
  <c r="AO671" i="13"/>
  <c r="AO670" i="13"/>
  <c r="AO669" i="13"/>
  <c r="AO668" i="13"/>
  <c r="AO667" i="13"/>
  <c r="AO666" i="13"/>
  <c r="AO665" i="13"/>
  <c r="AO664" i="13"/>
  <c r="AO663" i="13"/>
  <c r="AO662" i="13"/>
  <c r="AO661" i="13"/>
  <c r="AO660" i="13"/>
  <c r="AO659" i="13"/>
  <c r="AO658" i="13"/>
  <c r="AO657" i="13"/>
  <c r="AO656" i="13"/>
  <c r="AO655" i="13"/>
  <c r="AO654" i="13"/>
  <c r="AO653" i="13"/>
  <c r="AO652" i="13"/>
  <c r="AO651" i="13"/>
  <c r="AO650" i="13"/>
  <c r="AO649" i="13"/>
  <c r="AO648" i="13"/>
  <c r="AO647" i="13"/>
  <c r="AO646" i="13"/>
  <c r="AO645" i="13"/>
  <c r="AO644" i="13"/>
  <c r="AO643" i="13"/>
  <c r="AO642" i="13"/>
  <c r="AO641" i="13"/>
  <c r="AO640" i="13"/>
  <c r="AO639" i="13"/>
  <c r="AO638" i="13"/>
  <c r="AO637" i="13"/>
  <c r="AO636" i="13"/>
  <c r="AO635" i="13"/>
  <c r="AO634" i="13"/>
  <c r="AO633" i="13"/>
  <c r="AO632" i="13"/>
  <c r="AO631" i="13"/>
  <c r="AO630" i="13"/>
  <c r="AO629" i="13"/>
  <c r="AO628" i="13"/>
  <c r="AO627" i="13"/>
  <c r="AO626" i="13"/>
  <c r="AO625" i="13"/>
  <c r="AO624" i="13"/>
  <c r="AO623" i="13"/>
  <c r="AO622" i="13"/>
  <c r="AO621" i="13"/>
  <c r="AO620" i="13"/>
  <c r="AO619" i="13"/>
  <c r="AO618" i="13"/>
  <c r="AO617" i="13"/>
  <c r="AO616" i="13"/>
  <c r="AO615" i="13"/>
  <c r="AO614" i="13"/>
  <c r="AO613" i="13"/>
  <c r="AO612" i="13"/>
  <c r="AO611" i="13"/>
  <c r="AO610" i="13"/>
  <c r="AO609" i="13"/>
  <c r="AO608" i="13"/>
  <c r="AO607" i="13"/>
  <c r="AO606" i="13"/>
  <c r="AO605" i="13"/>
  <c r="AO604" i="13"/>
  <c r="AO603" i="13"/>
  <c r="AO602" i="13"/>
  <c r="AO601" i="13"/>
  <c r="AO600" i="13"/>
  <c r="AO599" i="13"/>
  <c r="AO598" i="13"/>
  <c r="AO597" i="13"/>
  <c r="AO596" i="13"/>
  <c r="AO595" i="13"/>
  <c r="AO594" i="13"/>
  <c r="AO593" i="13"/>
  <c r="AO592" i="13"/>
  <c r="AO591" i="13"/>
  <c r="AO590" i="13"/>
  <c r="AO589" i="13"/>
  <c r="AO588" i="13"/>
  <c r="AO587" i="13"/>
  <c r="AO586" i="13"/>
  <c r="AO585" i="13"/>
  <c r="AO584" i="13"/>
  <c r="AO583" i="13"/>
  <c r="AO582" i="13"/>
  <c r="AO581" i="13"/>
  <c r="AO580" i="13"/>
  <c r="AO579" i="13"/>
  <c r="AO578" i="13"/>
  <c r="AO577" i="13"/>
  <c r="AO576" i="13"/>
  <c r="AO575" i="13"/>
  <c r="AO574" i="13"/>
  <c r="AO573" i="13"/>
  <c r="AO572" i="13"/>
  <c r="AO571" i="13"/>
  <c r="AO570" i="13"/>
  <c r="AO569" i="13"/>
  <c r="AO568" i="13"/>
  <c r="AO567" i="13"/>
  <c r="AO566" i="13"/>
  <c r="AO565" i="13"/>
  <c r="AO564" i="13"/>
  <c r="AO563" i="13"/>
  <c r="AO562" i="13"/>
  <c r="AO561" i="13"/>
  <c r="AO560" i="13"/>
  <c r="AO559" i="13"/>
  <c r="AO558" i="13"/>
  <c r="AO557" i="13"/>
  <c r="AO556" i="13"/>
  <c r="AO555" i="13"/>
  <c r="AO554" i="13"/>
  <c r="AO553" i="13"/>
  <c r="AO552" i="13"/>
  <c r="AO551" i="13"/>
  <c r="AO550" i="13"/>
  <c r="AO549" i="13"/>
  <c r="AO548" i="13"/>
  <c r="AO547" i="13"/>
  <c r="AO546" i="13"/>
  <c r="AO545" i="13"/>
  <c r="AO544" i="13"/>
  <c r="AO543" i="13"/>
  <c r="AO542" i="13"/>
  <c r="AO541" i="13"/>
  <c r="AO540" i="13"/>
  <c r="AO539" i="13"/>
  <c r="AO538" i="13"/>
  <c r="AO537" i="13"/>
  <c r="AO536" i="13"/>
  <c r="AO535" i="13"/>
  <c r="AO534" i="13"/>
  <c r="AO533" i="13"/>
  <c r="AO532" i="13"/>
  <c r="AO531" i="13"/>
  <c r="AO530" i="13"/>
  <c r="AO529" i="13"/>
  <c r="AO528" i="13"/>
  <c r="AO527" i="13"/>
  <c r="AO526" i="13"/>
  <c r="AO525" i="13"/>
  <c r="AO524" i="13"/>
  <c r="AO523" i="13"/>
  <c r="AO522" i="13"/>
  <c r="AO521" i="13"/>
  <c r="AO520" i="13"/>
  <c r="AO519" i="13"/>
  <c r="AO518" i="13"/>
  <c r="AO517" i="13"/>
  <c r="AO516" i="13"/>
  <c r="AO515" i="13"/>
  <c r="AO514" i="13"/>
  <c r="AO513" i="13"/>
  <c r="AO512" i="13"/>
  <c r="AO511" i="13"/>
  <c r="AO510" i="13"/>
  <c r="AO509" i="13"/>
  <c r="AO508" i="13"/>
  <c r="AO507" i="13"/>
  <c r="AO506" i="13"/>
  <c r="AO505" i="13"/>
  <c r="AO504" i="13"/>
  <c r="AO503" i="13"/>
  <c r="AO502" i="13"/>
  <c r="AO501" i="13"/>
  <c r="AO500" i="13"/>
  <c r="AO499" i="13"/>
  <c r="AO498" i="13"/>
  <c r="AO497" i="13"/>
  <c r="AO496" i="13"/>
  <c r="AO495" i="13"/>
  <c r="AO494" i="13"/>
  <c r="AO493" i="13"/>
  <c r="AO492" i="13"/>
  <c r="AO491" i="13"/>
  <c r="AO490" i="13"/>
  <c r="AO489" i="13"/>
  <c r="AO488" i="13"/>
  <c r="AO487" i="13"/>
  <c r="AO486" i="13"/>
  <c r="AO485" i="13"/>
  <c r="AO484" i="13"/>
  <c r="AO483" i="13"/>
  <c r="AO482" i="13"/>
  <c r="AO481" i="13"/>
  <c r="AO480" i="13"/>
  <c r="AO479" i="13"/>
  <c r="AO478" i="13"/>
  <c r="AO477" i="13"/>
  <c r="AO476" i="13"/>
  <c r="AO475" i="13"/>
  <c r="AO474" i="13"/>
  <c r="AO473" i="13"/>
  <c r="AO472" i="13"/>
  <c r="AO471" i="13"/>
  <c r="AO470" i="13"/>
  <c r="AO469" i="13"/>
  <c r="AO468" i="13"/>
  <c r="AO467" i="13"/>
  <c r="AO466" i="13"/>
  <c r="AO465" i="13"/>
  <c r="AO464" i="13"/>
  <c r="AO463" i="13"/>
  <c r="AO462" i="13"/>
  <c r="AO461" i="13"/>
  <c r="AO460" i="13"/>
  <c r="AO459" i="13"/>
  <c r="AO458" i="13"/>
  <c r="AO457" i="13"/>
  <c r="AO456" i="13"/>
  <c r="AO455" i="13"/>
  <c r="AO454" i="13"/>
  <c r="AO453" i="13"/>
  <c r="AO452" i="13"/>
  <c r="AO451" i="13"/>
  <c r="AO450" i="13"/>
  <c r="AO449" i="13"/>
  <c r="AO448" i="13"/>
  <c r="AO447" i="13"/>
  <c r="AO446" i="13"/>
  <c r="AO445" i="13"/>
  <c r="AO444" i="13"/>
  <c r="AO443" i="13"/>
  <c r="AO442" i="13"/>
  <c r="AO441" i="13"/>
  <c r="AO440" i="13"/>
  <c r="AO439" i="13"/>
  <c r="AO438" i="13"/>
  <c r="AO437" i="13"/>
  <c r="AO436" i="13"/>
  <c r="AO435" i="13"/>
  <c r="AO434" i="13"/>
  <c r="AO433" i="13"/>
  <c r="AO432" i="13"/>
  <c r="AO431" i="13"/>
  <c r="AO430" i="13"/>
  <c r="AO429" i="13"/>
  <c r="AO428" i="13"/>
  <c r="AO427" i="13"/>
  <c r="AO426" i="13"/>
  <c r="AO425" i="13"/>
  <c r="AO424" i="13"/>
  <c r="AO423" i="13"/>
  <c r="AO422" i="13"/>
  <c r="AO421" i="13"/>
  <c r="AO420" i="13"/>
  <c r="AO419" i="13"/>
  <c r="AO418" i="13"/>
  <c r="AO417" i="13"/>
  <c r="AO416" i="13"/>
  <c r="AO415" i="13"/>
  <c r="AO414" i="13"/>
  <c r="AO413" i="13"/>
  <c r="AO412" i="13"/>
  <c r="AO411" i="13"/>
  <c r="AO410" i="13"/>
  <c r="AO409" i="13"/>
  <c r="AO408" i="13"/>
  <c r="AO407" i="13"/>
  <c r="AO406" i="13"/>
  <c r="AO405" i="13"/>
  <c r="AO404" i="13"/>
  <c r="AO403" i="13"/>
  <c r="AO402" i="13"/>
  <c r="AO401" i="13"/>
  <c r="AO400" i="13"/>
  <c r="AO399" i="13"/>
  <c r="AO398" i="13"/>
  <c r="AO397" i="13"/>
  <c r="AO396" i="13"/>
  <c r="AO395" i="13"/>
  <c r="AO394" i="13"/>
  <c r="AO393" i="13"/>
  <c r="AO392" i="13"/>
  <c r="AO391" i="13"/>
  <c r="AO390" i="13"/>
  <c r="AO389" i="13"/>
  <c r="AO388" i="13"/>
  <c r="AO387" i="13"/>
  <c r="AO386" i="13"/>
  <c r="AO385" i="13"/>
  <c r="AO384" i="13"/>
  <c r="AO383" i="13"/>
  <c r="AO382" i="13"/>
  <c r="AO381" i="13"/>
  <c r="AO380" i="13"/>
  <c r="AO379" i="13"/>
  <c r="AO378" i="13"/>
  <c r="AO377" i="13"/>
  <c r="AO376" i="13"/>
  <c r="AO375" i="13"/>
  <c r="AO374" i="13"/>
  <c r="AO373" i="13"/>
  <c r="AO372" i="13"/>
  <c r="AO371" i="13"/>
  <c r="AO370" i="13"/>
  <c r="AO369" i="13"/>
  <c r="AO368" i="13"/>
  <c r="AO367" i="13"/>
  <c r="AO366" i="13"/>
  <c r="AO365" i="13"/>
  <c r="AO364" i="13"/>
  <c r="AO363" i="13"/>
  <c r="AO362" i="13"/>
  <c r="AO361" i="13"/>
  <c r="AO360" i="13"/>
  <c r="AO359" i="13"/>
  <c r="AO358" i="13"/>
  <c r="AO357" i="13"/>
  <c r="AO356" i="13"/>
  <c r="AO355" i="13"/>
  <c r="AO354" i="13"/>
  <c r="AO353" i="13"/>
  <c r="AO352" i="13"/>
  <c r="AO351" i="13"/>
  <c r="AO350" i="13"/>
  <c r="AO349" i="13"/>
  <c r="AO348" i="13"/>
  <c r="AO347" i="13"/>
  <c r="AO346" i="13"/>
  <c r="AO345" i="13"/>
  <c r="AO344" i="13"/>
  <c r="AO343" i="13"/>
  <c r="AO342" i="13"/>
  <c r="AO341" i="13"/>
  <c r="AO340" i="13"/>
  <c r="AO339" i="13"/>
  <c r="AO338" i="13"/>
  <c r="AO337" i="13"/>
  <c r="AO336" i="13"/>
  <c r="AO335" i="13"/>
  <c r="AO334" i="13"/>
  <c r="AO333" i="13"/>
  <c r="AO332" i="13"/>
  <c r="AO331" i="13"/>
  <c r="AO330" i="13"/>
  <c r="AO329" i="13"/>
  <c r="AO328" i="13"/>
  <c r="AO327" i="13"/>
  <c r="AO326" i="13"/>
  <c r="AO325" i="13"/>
  <c r="AO324" i="13"/>
  <c r="AO323" i="13"/>
  <c r="AO322" i="13"/>
  <c r="AO321" i="13"/>
  <c r="AO320" i="13"/>
  <c r="AO319" i="13"/>
  <c r="AO318" i="13"/>
  <c r="AO317" i="13"/>
  <c r="AO316" i="13"/>
  <c r="AO315" i="13"/>
  <c r="AO314" i="13"/>
  <c r="AO313" i="13"/>
  <c r="AO312" i="13"/>
  <c r="AO311" i="13"/>
  <c r="AO310" i="13"/>
  <c r="AO309" i="13"/>
  <c r="AO308" i="13"/>
  <c r="AO307" i="13"/>
  <c r="AO306" i="13"/>
  <c r="AO305" i="13"/>
  <c r="AO304" i="13"/>
  <c r="AO303" i="13"/>
  <c r="AO302" i="13"/>
  <c r="AO301" i="13"/>
  <c r="AO300" i="13"/>
  <c r="AO299" i="13"/>
  <c r="AO298" i="13"/>
  <c r="AO297" i="13"/>
  <c r="AO296" i="13"/>
  <c r="AO295" i="13"/>
  <c r="AO294" i="13"/>
  <c r="AO293" i="13"/>
  <c r="AO292" i="13"/>
  <c r="AO291" i="13"/>
  <c r="AO290" i="13"/>
  <c r="AO289" i="13"/>
  <c r="AO288" i="13"/>
  <c r="AO287" i="13"/>
  <c r="AO286" i="13"/>
  <c r="AO285" i="13"/>
  <c r="AO284" i="13"/>
  <c r="AO283" i="13"/>
  <c r="AO282" i="13"/>
  <c r="AO281" i="13"/>
  <c r="AO280" i="13"/>
  <c r="AO279" i="13"/>
  <c r="AO278" i="13"/>
  <c r="AO277" i="13"/>
  <c r="AO276" i="13"/>
  <c r="AO275" i="13"/>
  <c r="AO274" i="13"/>
  <c r="AO273" i="13"/>
  <c r="AO272" i="13"/>
  <c r="AO271" i="13"/>
  <c r="AO270" i="13"/>
  <c r="AO269" i="13"/>
  <c r="AO268" i="13"/>
  <c r="AO267" i="13"/>
  <c r="AO266" i="13"/>
  <c r="AO265" i="13"/>
  <c r="AO264" i="13"/>
  <c r="AO263" i="13"/>
  <c r="AO262" i="13"/>
  <c r="AO261" i="13"/>
  <c r="AO260" i="13"/>
  <c r="AO259" i="13"/>
  <c r="AO258" i="13"/>
  <c r="AO257" i="13"/>
  <c r="AO256" i="13"/>
  <c r="AO255" i="13"/>
  <c r="AO254" i="13"/>
  <c r="AO253" i="13"/>
  <c r="AO252" i="13"/>
  <c r="AO251" i="13"/>
  <c r="AO250" i="13"/>
  <c r="AO249" i="13"/>
  <c r="AO248" i="13"/>
  <c r="AO247" i="13"/>
  <c r="AO246" i="13"/>
  <c r="AO245" i="13"/>
  <c r="AO244" i="13"/>
  <c r="AO243" i="13"/>
  <c r="AO242" i="13"/>
  <c r="AO241" i="13"/>
  <c r="AO240" i="13"/>
  <c r="AO239" i="13"/>
  <c r="AO238" i="13"/>
  <c r="AO237" i="13"/>
  <c r="AO236" i="13"/>
  <c r="AO235" i="13"/>
  <c r="AO234" i="13"/>
  <c r="AO233" i="13"/>
  <c r="AO232" i="13"/>
  <c r="AO231" i="13"/>
  <c r="AO230" i="13"/>
  <c r="AO229" i="13"/>
  <c r="AO228" i="13"/>
  <c r="AO227" i="13"/>
  <c r="AO226" i="13"/>
  <c r="AO225" i="13"/>
  <c r="AO224" i="13"/>
  <c r="AO223" i="13"/>
  <c r="AO222" i="13"/>
  <c r="AO221" i="13"/>
  <c r="AO220" i="13"/>
  <c r="AO219" i="13"/>
  <c r="AO218" i="13"/>
  <c r="AO217" i="13"/>
  <c r="AO216" i="13"/>
  <c r="AO215" i="13"/>
  <c r="AO214" i="13"/>
  <c r="AO213" i="13"/>
  <c r="AO212" i="13"/>
  <c r="AO211" i="13"/>
  <c r="AO210" i="13"/>
  <c r="AO209" i="13"/>
  <c r="AO208" i="13"/>
  <c r="AO207" i="13"/>
  <c r="AO206" i="13"/>
  <c r="AO205" i="13"/>
  <c r="AO204" i="13"/>
  <c r="AO203" i="13"/>
  <c r="AO202" i="13"/>
  <c r="AO201" i="13"/>
  <c r="AO200" i="13"/>
  <c r="AO199" i="13"/>
  <c r="AO198" i="13"/>
  <c r="AO197" i="13"/>
  <c r="AO196" i="13"/>
  <c r="AO195" i="13"/>
  <c r="AO194" i="13"/>
  <c r="AO193" i="13"/>
  <c r="AO192" i="13"/>
  <c r="AO191" i="13"/>
  <c r="AO190" i="13"/>
  <c r="AO189" i="13"/>
  <c r="AO188" i="13"/>
  <c r="AO187" i="13"/>
  <c r="AO186" i="13"/>
  <c r="AO185" i="13"/>
  <c r="AO184" i="13"/>
  <c r="AO183" i="13"/>
  <c r="AO182" i="13"/>
  <c r="AO181" i="13"/>
  <c r="AO180" i="13"/>
  <c r="AO179" i="13"/>
  <c r="AO178" i="13"/>
  <c r="AO177" i="13"/>
  <c r="AO176" i="13"/>
  <c r="AO175" i="13"/>
  <c r="AO174" i="13"/>
  <c r="AO173" i="13"/>
  <c r="AO172" i="13"/>
  <c r="AO171" i="13"/>
  <c r="AO170" i="13"/>
  <c r="AO169" i="13"/>
  <c r="AO168" i="13"/>
  <c r="AO167" i="13"/>
  <c r="AO166" i="13"/>
  <c r="AO165" i="13"/>
  <c r="AO164" i="13"/>
  <c r="AO163" i="13"/>
  <c r="AO162" i="13"/>
  <c r="AO161" i="13"/>
  <c r="AO160" i="13"/>
  <c r="AO159" i="13"/>
  <c r="AO158" i="13"/>
  <c r="AO157" i="13"/>
  <c r="AO156" i="13"/>
  <c r="AO155" i="13"/>
  <c r="AO154" i="13"/>
  <c r="AO153" i="13"/>
  <c r="AO152" i="13"/>
  <c r="AO151" i="13"/>
  <c r="AO150" i="13"/>
  <c r="AO149" i="13"/>
  <c r="AO148" i="13"/>
  <c r="AO147" i="13"/>
  <c r="AO146" i="13"/>
  <c r="AO145" i="13"/>
  <c r="AO144" i="13"/>
  <c r="AO143" i="13"/>
  <c r="AO142" i="13"/>
  <c r="AO141" i="13"/>
  <c r="AO140" i="13"/>
  <c r="AO139" i="13"/>
  <c r="AO138" i="13"/>
  <c r="AO137" i="13"/>
  <c r="AO136" i="13"/>
  <c r="AO135" i="13"/>
  <c r="AO134" i="13"/>
  <c r="AO133" i="13"/>
  <c r="AO132" i="13"/>
  <c r="AO131" i="13"/>
  <c r="AO130" i="13"/>
  <c r="AO129" i="13"/>
  <c r="AO128" i="13"/>
  <c r="AO127" i="13"/>
  <c r="AO126" i="13"/>
  <c r="AO125" i="13"/>
  <c r="AO124" i="13"/>
  <c r="AO123" i="13"/>
  <c r="AO122" i="13"/>
  <c r="AO121" i="13"/>
  <c r="AO120" i="13"/>
  <c r="AO119" i="13"/>
  <c r="AO118" i="13"/>
  <c r="AO117" i="13"/>
  <c r="AO116" i="13"/>
  <c r="AO115" i="13"/>
  <c r="AO114" i="13"/>
  <c r="AO113" i="13"/>
  <c r="AO112" i="13"/>
  <c r="AO111" i="13"/>
  <c r="AO110" i="13"/>
  <c r="AO109" i="13"/>
  <c r="AO108" i="13"/>
  <c r="AO107" i="13"/>
  <c r="AO106" i="13"/>
  <c r="AO105" i="13"/>
  <c r="AO104" i="13"/>
  <c r="AO103" i="13"/>
  <c r="AO102" i="13"/>
  <c r="AO101" i="13"/>
  <c r="AO100" i="13"/>
  <c r="AO99" i="13"/>
  <c r="AO98" i="13"/>
  <c r="AO97" i="13"/>
  <c r="AO96" i="13"/>
  <c r="AO95" i="13"/>
  <c r="AO94" i="13"/>
  <c r="AO93" i="13"/>
  <c r="AO92" i="13"/>
  <c r="AO91" i="13"/>
  <c r="AO90" i="13"/>
  <c r="AO89" i="13"/>
  <c r="AO88" i="13"/>
  <c r="AO87" i="13"/>
  <c r="AO86" i="13"/>
  <c r="AO85" i="13"/>
  <c r="AO84" i="13"/>
  <c r="AO83" i="13"/>
  <c r="AO82" i="13"/>
  <c r="AO81" i="13"/>
  <c r="AO80" i="13"/>
  <c r="AO79" i="13"/>
  <c r="AO78" i="13"/>
  <c r="AO77" i="13"/>
  <c r="AO76" i="13"/>
  <c r="AO75" i="13"/>
  <c r="AO74" i="13"/>
  <c r="AO73" i="13"/>
  <c r="AO72" i="13"/>
  <c r="AO71" i="13"/>
  <c r="AO70" i="13"/>
  <c r="AO69" i="13"/>
  <c r="AO68" i="13"/>
  <c r="AO67" i="13"/>
  <c r="AO66" i="13"/>
  <c r="AO65" i="13"/>
  <c r="AO64" i="13"/>
  <c r="AO63" i="13"/>
  <c r="AO62" i="13"/>
  <c r="AO61" i="13"/>
  <c r="AO60" i="13"/>
  <c r="AO59" i="13"/>
  <c r="AO58" i="13"/>
  <c r="AO57" i="13"/>
  <c r="AO56" i="13"/>
  <c r="AO55" i="13"/>
  <c r="AO54" i="13"/>
  <c r="AO53" i="13"/>
  <c r="AO52" i="13"/>
  <c r="AO51" i="13"/>
  <c r="AO50" i="13"/>
  <c r="AO49" i="13"/>
  <c r="AO48" i="13"/>
  <c r="AO47" i="13"/>
  <c r="AO46" i="13"/>
  <c r="AO45" i="13"/>
  <c r="AO44" i="13"/>
  <c r="AO43" i="13"/>
  <c r="AO42" i="13"/>
  <c r="AO41" i="13"/>
  <c r="AO40" i="13"/>
  <c r="AO39" i="13"/>
  <c r="AO38" i="13"/>
  <c r="AO37" i="13"/>
  <c r="AO36" i="13"/>
  <c r="AO35" i="13"/>
  <c r="AO34" i="13"/>
  <c r="AO33" i="13"/>
  <c r="AO32" i="13"/>
  <c r="AO31" i="13"/>
  <c r="AO30" i="13"/>
  <c r="AO29" i="13"/>
  <c r="AO28" i="13"/>
  <c r="AO27" i="13"/>
  <c r="AO26" i="13"/>
  <c r="AO25" i="13"/>
  <c r="AO24" i="13"/>
  <c r="AO23" i="13"/>
  <c r="AO22" i="13"/>
  <c r="AO21" i="13"/>
  <c r="AO20" i="13"/>
  <c r="AO19" i="13"/>
  <c r="AO18" i="13"/>
  <c r="AO17" i="13"/>
  <c r="AO16" i="13"/>
  <c r="AO15" i="13"/>
  <c r="AO14" i="13"/>
  <c r="AO13" i="13"/>
  <c r="AO12" i="13"/>
  <c r="AO11" i="13"/>
  <c r="AO10" i="13"/>
  <c r="AO9" i="13"/>
  <c r="AO8" i="13"/>
  <c r="AO7" i="13"/>
  <c r="AO6" i="13"/>
  <c r="AY6" i="13" s="1"/>
  <c r="BF6" i="13"/>
  <c r="BE6" i="13"/>
  <c r="BD6" i="13"/>
  <c r="BC6" i="13"/>
  <c r="BA6" i="13"/>
  <c r="AZ6" i="13"/>
  <c r="AN945" i="13"/>
  <c r="AN944" i="13"/>
  <c r="AN943" i="13"/>
  <c r="AN942" i="13"/>
  <c r="AN941" i="13"/>
  <c r="AN940" i="13"/>
  <c r="AN939" i="13"/>
  <c r="AN938" i="13"/>
  <c r="AN937" i="13"/>
  <c r="AN936" i="13"/>
  <c r="AN935" i="13"/>
  <c r="AN934" i="13"/>
  <c r="AN933" i="13"/>
  <c r="AN932" i="13"/>
  <c r="AN931" i="13"/>
  <c r="AN930" i="13"/>
  <c r="AN929" i="13"/>
  <c r="AN928" i="13"/>
  <c r="AN927" i="13"/>
  <c r="AN926" i="13"/>
  <c r="AN925" i="13"/>
  <c r="AN924" i="13"/>
  <c r="AN923" i="13"/>
  <c r="AN922" i="13"/>
  <c r="AN921" i="13"/>
  <c r="AN920" i="13"/>
  <c r="AN919" i="13"/>
  <c r="AN918" i="13"/>
  <c r="AN917" i="13"/>
  <c r="AN916" i="13"/>
  <c r="AN915" i="13"/>
  <c r="AN914" i="13"/>
  <c r="AN913" i="13"/>
  <c r="AN912" i="13"/>
  <c r="AN911" i="13"/>
  <c r="AN910" i="13"/>
  <c r="AN909" i="13"/>
  <c r="AN908" i="13"/>
  <c r="AN907" i="13"/>
  <c r="AN906" i="13"/>
  <c r="AN905" i="13"/>
  <c r="AN904" i="13"/>
  <c r="AN903" i="13"/>
  <c r="AN902" i="13"/>
  <c r="AN901" i="13"/>
  <c r="AN900" i="13"/>
  <c r="AN899" i="13"/>
  <c r="AN898" i="13"/>
  <c r="AN897" i="13"/>
  <c r="AN896" i="13"/>
  <c r="AN895" i="13"/>
  <c r="AN894" i="13"/>
  <c r="AN893" i="13"/>
  <c r="AN892" i="13"/>
  <c r="AN891" i="13"/>
  <c r="AN890" i="13"/>
  <c r="AN889" i="13"/>
  <c r="AN888" i="13"/>
  <c r="AN887" i="13"/>
  <c r="AN886" i="13"/>
  <c r="AN885" i="13"/>
  <c r="AN884" i="13"/>
  <c r="AN883" i="13"/>
  <c r="AN882" i="13"/>
  <c r="AN881" i="13"/>
  <c r="AN880" i="13"/>
  <c r="AN879" i="13"/>
  <c r="AN878" i="13"/>
  <c r="AN877" i="13"/>
  <c r="AN876" i="13"/>
  <c r="AN875" i="13"/>
  <c r="AN874" i="13"/>
  <c r="AN873" i="13"/>
  <c r="AN872" i="13"/>
  <c r="AN871" i="13"/>
  <c r="AN870" i="13"/>
  <c r="AN869" i="13"/>
  <c r="AN868" i="13"/>
  <c r="AN867" i="13"/>
  <c r="AN866" i="13"/>
  <c r="AN865" i="13"/>
  <c r="AN864" i="13"/>
  <c r="AN863" i="13"/>
  <c r="AN862" i="13"/>
  <c r="AN861" i="13"/>
  <c r="AN860" i="13"/>
  <c r="AN859" i="13"/>
  <c r="AN858" i="13"/>
  <c r="AN857" i="13"/>
  <c r="AN856" i="13"/>
  <c r="AN855" i="13"/>
  <c r="AN854" i="13"/>
  <c r="AN853" i="13"/>
  <c r="AN852" i="13"/>
  <c r="AN851" i="13"/>
  <c r="AN850" i="13"/>
  <c r="AN849" i="13"/>
  <c r="AN848" i="13"/>
  <c r="AN847" i="13"/>
  <c r="AN846" i="13"/>
  <c r="AN845" i="13"/>
  <c r="AN844" i="13"/>
  <c r="AN843" i="13"/>
  <c r="AN842" i="13"/>
  <c r="AN841" i="13"/>
  <c r="AN840" i="13"/>
  <c r="AN839" i="13"/>
  <c r="AN838" i="13"/>
  <c r="AN837" i="13"/>
  <c r="AN836" i="13"/>
  <c r="AN835" i="13"/>
  <c r="AN834" i="13"/>
  <c r="AN833" i="13"/>
  <c r="AN832" i="13"/>
  <c r="AN831" i="13"/>
  <c r="AN830" i="13"/>
  <c r="AN829" i="13"/>
  <c r="AN828" i="13"/>
  <c r="AN827" i="13"/>
  <c r="AN826" i="13"/>
  <c r="AN825" i="13"/>
  <c r="AN824" i="13"/>
  <c r="AN823" i="13"/>
  <c r="AN822" i="13"/>
  <c r="AN821" i="13"/>
  <c r="AN820" i="13"/>
  <c r="AN819" i="13"/>
  <c r="AN818" i="13"/>
  <c r="AN817" i="13"/>
  <c r="AN816" i="13"/>
  <c r="AN815" i="13"/>
  <c r="AN814" i="13"/>
  <c r="AN813" i="13"/>
  <c r="AN812" i="13"/>
  <c r="AN811" i="13"/>
  <c r="AN810" i="13"/>
  <c r="AN809" i="13"/>
  <c r="AN808" i="13"/>
  <c r="AN807" i="13"/>
  <c r="AN806" i="13"/>
  <c r="AN805" i="13"/>
  <c r="AN804" i="13"/>
  <c r="AN803" i="13"/>
  <c r="AN802" i="13"/>
  <c r="AN801" i="13"/>
  <c r="AN800" i="13"/>
  <c r="AN799" i="13"/>
  <c r="AN798" i="13"/>
  <c r="AN797" i="13"/>
  <c r="AN796" i="13"/>
  <c r="AN795" i="13"/>
  <c r="AN794" i="13"/>
  <c r="AN793" i="13"/>
  <c r="AN792" i="13"/>
  <c r="AN791" i="13"/>
  <c r="AN790" i="13"/>
  <c r="AN789" i="13"/>
  <c r="AN788" i="13"/>
  <c r="AN787" i="13"/>
  <c r="AN786" i="13"/>
  <c r="AN785" i="13"/>
  <c r="AN784" i="13"/>
  <c r="AN783" i="13"/>
  <c r="AN782" i="13"/>
  <c r="AN781" i="13"/>
  <c r="AN780" i="13"/>
  <c r="AN779" i="13"/>
  <c r="AN778" i="13"/>
  <c r="AN777" i="13"/>
  <c r="AN776" i="13"/>
  <c r="AN775" i="13"/>
  <c r="AN774" i="13"/>
  <c r="AN773" i="13"/>
  <c r="AN772" i="13"/>
  <c r="AN771" i="13"/>
  <c r="AN770" i="13"/>
  <c r="AN769" i="13"/>
  <c r="AN768" i="13"/>
  <c r="AN767" i="13"/>
  <c r="AN766" i="13"/>
  <c r="AN765" i="13"/>
  <c r="AN764" i="13"/>
  <c r="AN763" i="13"/>
  <c r="AN762" i="13"/>
  <c r="AN761" i="13"/>
  <c r="AN760" i="13"/>
  <c r="AN759" i="13"/>
  <c r="AN758" i="13"/>
  <c r="AN757" i="13"/>
  <c r="AN756" i="13"/>
  <c r="AN755" i="13"/>
  <c r="AN754" i="13"/>
  <c r="AN753" i="13"/>
  <c r="AN752" i="13"/>
  <c r="AN751" i="13"/>
  <c r="AN750" i="13"/>
  <c r="AN749" i="13"/>
  <c r="AN748" i="13"/>
  <c r="AN747" i="13"/>
  <c r="AN746" i="13"/>
  <c r="AN745" i="13"/>
  <c r="AN744" i="13"/>
  <c r="AN743" i="13"/>
  <c r="AN742" i="13"/>
  <c r="AN741" i="13"/>
  <c r="AN740" i="13"/>
  <c r="AN739" i="13"/>
  <c r="AN738" i="13"/>
  <c r="AN737" i="13"/>
  <c r="AN736" i="13"/>
  <c r="AN735" i="13"/>
  <c r="AN734" i="13"/>
  <c r="AN733" i="13"/>
  <c r="AN732" i="13"/>
  <c r="AN731" i="13"/>
  <c r="AN730" i="13"/>
  <c r="AN729" i="13"/>
  <c r="AN728" i="13"/>
  <c r="AN727" i="13"/>
  <c r="AN726" i="13"/>
  <c r="AN725" i="13"/>
  <c r="AN724" i="13"/>
  <c r="AN723" i="13"/>
  <c r="AN722" i="13"/>
  <c r="AN721" i="13"/>
  <c r="AN720" i="13"/>
  <c r="AN719" i="13"/>
  <c r="AN718" i="13"/>
  <c r="AN717" i="13"/>
  <c r="AN716" i="13"/>
  <c r="AN715" i="13"/>
  <c r="AN714" i="13"/>
  <c r="AN713" i="13"/>
  <c r="AN712" i="13"/>
  <c r="AN711" i="13"/>
  <c r="AN710" i="13"/>
  <c r="AN709" i="13"/>
  <c r="AN708" i="13"/>
  <c r="AN707" i="13"/>
  <c r="AN706" i="13"/>
  <c r="AN705" i="13"/>
  <c r="AN704" i="13"/>
  <c r="AN703" i="13"/>
  <c r="AN702" i="13"/>
  <c r="AN701" i="13"/>
  <c r="AN700" i="13"/>
  <c r="AN699" i="13"/>
  <c r="AN698" i="13"/>
  <c r="AN697" i="13"/>
  <c r="AN696" i="13"/>
  <c r="AN695" i="13"/>
  <c r="AN694" i="13"/>
  <c r="AN693" i="13"/>
  <c r="AN692" i="13"/>
  <c r="AN691" i="13"/>
  <c r="AN690" i="13"/>
  <c r="AN689" i="13"/>
  <c r="AN688" i="13"/>
  <c r="AN687" i="13"/>
  <c r="AN686" i="13"/>
  <c r="AN685" i="13"/>
  <c r="AN684" i="13"/>
  <c r="AN683" i="13"/>
  <c r="AN682" i="13"/>
  <c r="AN681" i="13"/>
  <c r="AN680" i="13"/>
  <c r="AN679" i="13"/>
  <c r="AN678" i="13"/>
  <c r="AN677" i="13"/>
  <c r="AN676" i="13"/>
  <c r="AN675" i="13"/>
  <c r="AN674" i="13"/>
  <c r="AN673" i="13"/>
  <c r="AN672" i="13"/>
  <c r="AN671" i="13"/>
  <c r="AN670" i="13"/>
  <c r="AN669" i="13"/>
  <c r="AN668" i="13"/>
  <c r="AN667" i="13"/>
  <c r="AN666" i="13"/>
  <c r="AN665" i="13"/>
  <c r="AN664" i="13"/>
  <c r="AN663" i="13"/>
  <c r="AN662" i="13"/>
  <c r="AN661" i="13"/>
  <c r="AN660" i="13"/>
  <c r="AN659" i="13"/>
  <c r="AN658" i="13"/>
  <c r="AN657" i="13"/>
  <c r="AN656" i="13"/>
  <c r="AN655" i="13"/>
  <c r="AN654" i="13"/>
  <c r="AN653" i="13"/>
  <c r="AN652" i="13"/>
  <c r="AN651" i="13"/>
  <c r="AN650" i="13"/>
  <c r="AN649" i="13"/>
  <c r="AN648" i="13"/>
  <c r="AN647" i="13"/>
  <c r="AN646" i="13"/>
  <c r="AN645" i="13"/>
  <c r="AN644" i="13"/>
  <c r="AN643" i="13"/>
  <c r="AN642" i="13"/>
  <c r="AN641" i="13"/>
  <c r="AN640" i="13"/>
  <c r="AN639" i="13"/>
  <c r="AN638" i="13"/>
  <c r="AN637" i="13"/>
  <c r="AN636" i="13"/>
  <c r="AN635" i="13"/>
  <c r="AN634" i="13"/>
  <c r="AN633" i="13"/>
  <c r="AN632" i="13"/>
  <c r="AN631" i="13"/>
  <c r="AN630" i="13"/>
  <c r="AN629" i="13"/>
  <c r="AN628" i="13"/>
  <c r="AN627" i="13"/>
  <c r="AN626" i="13"/>
  <c r="AN625" i="13"/>
  <c r="AN624" i="13"/>
  <c r="AN623" i="13"/>
  <c r="AN622" i="13"/>
  <c r="AN621" i="13"/>
  <c r="AN620" i="13"/>
  <c r="AN619" i="13"/>
  <c r="AN618" i="13"/>
  <c r="AN617" i="13"/>
  <c r="AN616" i="13"/>
  <c r="AN615" i="13"/>
  <c r="AN614" i="13"/>
  <c r="AN613" i="13"/>
  <c r="AN612" i="13"/>
  <c r="AN611" i="13"/>
  <c r="AN610" i="13"/>
  <c r="AN609" i="13"/>
  <c r="AN608" i="13"/>
  <c r="AN607" i="13"/>
  <c r="AN606" i="13"/>
  <c r="AN605" i="13"/>
  <c r="AN604" i="13"/>
  <c r="AN603" i="13"/>
  <c r="AN602" i="13"/>
  <c r="AN601" i="13"/>
  <c r="AN600" i="13"/>
  <c r="AN599" i="13"/>
  <c r="AN598" i="13"/>
  <c r="AN597" i="13"/>
  <c r="AN596" i="13"/>
  <c r="AN595" i="13"/>
  <c r="AN594" i="13"/>
  <c r="AN593" i="13"/>
  <c r="AN592" i="13"/>
  <c r="AN591" i="13"/>
  <c r="AN590" i="13"/>
  <c r="AN589" i="13"/>
  <c r="AN588" i="13"/>
  <c r="AN587" i="13"/>
  <c r="AN586" i="13"/>
  <c r="AN585" i="13"/>
  <c r="AN584" i="13"/>
  <c r="AN583" i="13"/>
  <c r="AN582" i="13"/>
  <c r="AN581" i="13"/>
  <c r="AN580" i="13"/>
  <c r="AN579" i="13"/>
  <c r="AN578" i="13"/>
  <c r="AN577" i="13"/>
  <c r="AN576" i="13"/>
  <c r="AN575" i="13"/>
  <c r="AN574" i="13"/>
  <c r="AN573" i="13"/>
  <c r="AN572" i="13"/>
  <c r="AN571" i="13"/>
  <c r="AN570" i="13"/>
  <c r="AN569" i="13"/>
  <c r="AN568" i="13"/>
  <c r="AN567" i="13"/>
  <c r="AN566" i="13"/>
  <c r="AN565" i="13"/>
  <c r="AN564" i="13"/>
  <c r="AN563" i="13"/>
  <c r="AN562" i="13"/>
  <c r="AN561" i="13"/>
  <c r="AN560" i="13"/>
  <c r="AN559" i="13"/>
  <c r="AN558" i="13"/>
  <c r="AN557" i="13"/>
  <c r="AN556" i="13"/>
  <c r="AN555" i="13"/>
  <c r="AN554" i="13"/>
  <c r="AN553" i="13"/>
  <c r="AN552" i="13"/>
  <c r="AN551" i="13"/>
  <c r="AN550" i="13"/>
  <c r="AN549" i="13"/>
  <c r="AN548" i="13"/>
  <c r="AN547" i="13"/>
  <c r="AN546" i="13"/>
  <c r="AN545" i="13"/>
  <c r="AN544" i="13"/>
  <c r="AN543" i="13"/>
  <c r="AN542" i="13"/>
  <c r="AN541" i="13"/>
  <c r="AN540" i="13"/>
  <c r="AN539" i="13"/>
  <c r="AN538" i="13"/>
  <c r="AN537" i="13"/>
  <c r="AN536" i="13"/>
  <c r="AN535" i="13"/>
  <c r="AN534" i="13"/>
  <c r="AN533" i="13"/>
  <c r="AN532" i="13"/>
  <c r="AN531" i="13"/>
  <c r="AN530" i="13"/>
  <c r="AN529" i="13"/>
  <c r="AN528" i="13"/>
  <c r="AN527" i="13"/>
  <c r="AN526" i="13"/>
  <c r="AN525" i="13"/>
  <c r="AN524" i="13"/>
  <c r="AN523" i="13"/>
  <c r="AN522" i="13"/>
  <c r="AN521" i="13"/>
  <c r="AN520" i="13"/>
  <c r="AN519" i="13"/>
  <c r="AN518" i="13"/>
  <c r="AN517" i="13"/>
  <c r="AN516" i="13"/>
  <c r="AN515" i="13"/>
  <c r="AN514" i="13"/>
  <c r="AN513" i="13"/>
  <c r="AN512" i="13"/>
  <c r="AN511" i="13"/>
  <c r="AN510" i="13"/>
  <c r="AN509" i="13"/>
  <c r="AN508" i="13"/>
  <c r="AN507" i="13"/>
  <c r="AN506" i="13"/>
  <c r="AN505" i="13"/>
  <c r="AN504" i="13"/>
  <c r="AN503" i="13"/>
  <c r="AN502" i="13"/>
  <c r="AN501" i="13"/>
  <c r="AN500" i="13"/>
  <c r="AN499" i="13"/>
  <c r="AN498" i="13"/>
  <c r="AN497" i="13"/>
  <c r="AN496" i="13"/>
  <c r="AN495" i="13"/>
  <c r="AN494" i="13"/>
  <c r="AN493" i="13"/>
  <c r="AN492" i="13"/>
  <c r="AN491" i="13"/>
  <c r="AN490" i="13"/>
  <c r="AN489" i="13"/>
  <c r="AN488" i="13"/>
  <c r="AN487" i="13"/>
  <c r="AN486" i="13"/>
  <c r="AN485" i="13"/>
  <c r="AN484" i="13"/>
  <c r="AN483" i="13"/>
  <c r="AN482" i="13"/>
  <c r="AN481" i="13"/>
  <c r="AN480" i="13"/>
  <c r="AN479" i="13"/>
  <c r="AN478" i="13"/>
  <c r="AN477" i="13"/>
  <c r="AN476" i="13"/>
  <c r="AN475" i="13"/>
  <c r="AN474" i="13"/>
  <c r="AN473" i="13"/>
  <c r="AN472" i="13"/>
  <c r="AN471" i="13"/>
  <c r="AN470" i="13"/>
  <c r="AN469" i="13"/>
  <c r="AN468" i="13"/>
  <c r="AN467" i="13"/>
  <c r="AN466" i="13"/>
  <c r="AN465" i="13"/>
  <c r="AN464" i="13"/>
  <c r="AN463" i="13"/>
  <c r="AN462" i="13"/>
  <c r="AN461" i="13"/>
  <c r="AN460" i="13"/>
  <c r="AN459" i="13"/>
  <c r="AN458" i="13"/>
  <c r="AN457" i="13"/>
  <c r="AN456" i="13"/>
  <c r="AN455" i="13"/>
  <c r="AN454" i="13"/>
  <c r="AN453" i="13"/>
  <c r="AN452" i="13"/>
  <c r="AN451" i="13"/>
  <c r="AN450" i="13"/>
  <c r="AN449" i="13"/>
  <c r="AN448" i="13"/>
  <c r="AN447" i="13"/>
  <c r="AN446" i="13"/>
  <c r="AN445" i="13"/>
  <c r="AN444" i="13"/>
  <c r="AN443" i="13"/>
  <c r="AN442" i="13"/>
  <c r="AN441" i="13"/>
  <c r="AN440" i="13"/>
  <c r="AN439" i="13"/>
  <c r="AN438" i="13"/>
  <c r="AN437" i="13"/>
  <c r="AN436" i="13"/>
  <c r="AN435" i="13"/>
  <c r="AN434" i="13"/>
  <c r="AN433" i="13"/>
  <c r="AN432" i="13"/>
  <c r="AN431" i="13"/>
  <c r="AN430" i="13"/>
  <c r="AN429" i="13"/>
  <c r="AN428" i="13"/>
  <c r="AN427" i="13"/>
  <c r="AN426" i="13"/>
  <c r="AN425" i="13"/>
  <c r="AN424" i="13"/>
  <c r="AN423" i="13"/>
  <c r="AN422" i="13"/>
  <c r="AN421" i="13"/>
  <c r="AN420" i="13"/>
  <c r="AN419" i="13"/>
  <c r="AN418" i="13"/>
  <c r="AN417" i="13"/>
  <c r="AN416" i="13"/>
  <c r="AN415" i="13"/>
  <c r="AN414" i="13"/>
  <c r="AN413" i="13"/>
  <c r="AN412" i="13"/>
  <c r="AN411" i="13"/>
  <c r="AN410" i="13"/>
  <c r="AN409" i="13"/>
  <c r="AN408" i="13"/>
  <c r="AN407" i="13"/>
  <c r="AN406" i="13"/>
  <c r="AN405" i="13"/>
  <c r="AN404" i="13"/>
  <c r="AN403" i="13"/>
  <c r="AN402" i="13"/>
  <c r="AN401" i="13"/>
  <c r="AN400" i="13"/>
  <c r="AN399" i="13"/>
  <c r="AN398" i="13"/>
  <c r="AN397" i="13"/>
  <c r="AN396" i="13"/>
  <c r="AN395" i="13"/>
  <c r="AN394" i="13"/>
  <c r="AN393" i="13"/>
  <c r="AN392" i="13"/>
  <c r="AN391" i="13"/>
  <c r="AN390" i="13"/>
  <c r="AN389" i="13"/>
  <c r="AN388" i="13"/>
  <c r="AN387" i="13"/>
  <c r="AN386" i="13"/>
  <c r="AN385" i="13"/>
  <c r="AN384" i="13"/>
  <c r="AN383" i="13"/>
  <c r="AN382" i="13"/>
  <c r="AN381" i="13"/>
  <c r="AN380" i="13"/>
  <c r="AN379" i="13"/>
  <c r="AN378" i="13"/>
  <c r="AN377" i="13"/>
  <c r="AN376" i="13"/>
  <c r="AN375" i="13"/>
  <c r="AN374" i="13"/>
  <c r="AN373" i="13"/>
  <c r="AN372" i="13"/>
  <c r="AN371" i="13"/>
  <c r="AN370" i="13"/>
  <c r="AN369" i="13"/>
  <c r="AN368" i="13"/>
  <c r="AN367" i="13"/>
  <c r="AN366" i="13"/>
  <c r="AN365" i="13"/>
  <c r="AN364" i="13"/>
  <c r="AN363" i="13"/>
  <c r="AN362" i="13"/>
  <c r="AN361" i="13"/>
  <c r="AN360" i="13"/>
  <c r="AN359" i="13"/>
  <c r="AN358" i="13"/>
  <c r="AN357" i="13"/>
  <c r="AN356" i="13"/>
  <c r="AN355" i="13"/>
  <c r="AN354" i="13"/>
  <c r="AN353" i="13"/>
  <c r="AN352" i="13"/>
  <c r="AN351" i="13"/>
  <c r="AN350" i="13"/>
  <c r="AN349" i="13"/>
  <c r="AN348" i="13"/>
  <c r="AN347" i="13"/>
  <c r="AN346" i="13"/>
  <c r="AN345" i="13"/>
  <c r="AN344" i="13"/>
  <c r="AN343" i="13"/>
  <c r="AN342" i="13"/>
  <c r="AN341" i="13"/>
  <c r="AN340" i="13"/>
  <c r="AN339" i="13"/>
  <c r="AN338" i="13"/>
  <c r="AN337" i="13"/>
  <c r="AN336" i="13"/>
  <c r="AN335" i="13"/>
  <c r="AN334" i="13"/>
  <c r="AN333" i="13"/>
  <c r="AN332" i="13"/>
  <c r="AN331" i="13"/>
  <c r="AN330" i="13"/>
  <c r="AN329" i="13"/>
  <c r="AN328" i="13"/>
  <c r="AN327" i="13"/>
  <c r="AN326" i="13"/>
  <c r="AN325" i="13"/>
  <c r="AN324" i="13"/>
  <c r="AN323" i="13"/>
  <c r="AN322" i="13"/>
  <c r="AN321" i="13"/>
  <c r="AN320" i="13"/>
  <c r="AN319" i="13"/>
  <c r="AN318" i="13"/>
  <c r="AN317" i="13"/>
  <c r="AN316" i="13"/>
  <c r="AN315" i="13"/>
  <c r="AN314" i="13"/>
  <c r="AN313" i="13"/>
  <c r="AN312" i="13"/>
  <c r="AN311" i="13"/>
  <c r="AN310" i="13"/>
  <c r="AN309" i="13"/>
  <c r="AN308" i="13"/>
  <c r="AN307" i="13"/>
  <c r="AN306" i="13"/>
  <c r="AN305" i="13"/>
  <c r="AN304" i="13"/>
  <c r="AN303" i="13"/>
  <c r="AN302" i="13"/>
  <c r="AN301" i="13"/>
  <c r="AN300" i="13"/>
  <c r="AN299" i="13"/>
  <c r="AN298" i="13"/>
  <c r="AN297" i="13"/>
  <c r="AN296" i="13"/>
  <c r="AN295" i="13"/>
  <c r="AN294" i="13"/>
  <c r="AN293" i="13"/>
  <c r="AN292" i="13"/>
  <c r="AN291" i="13"/>
  <c r="AN290" i="13"/>
  <c r="AN289" i="13"/>
  <c r="AN288" i="13"/>
  <c r="AN287" i="13"/>
  <c r="AN286" i="13"/>
  <c r="AN285" i="13"/>
  <c r="AN284" i="13"/>
  <c r="AN283" i="13"/>
  <c r="AN282" i="13"/>
  <c r="AN281" i="13"/>
  <c r="AN280" i="13"/>
  <c r="AN279" i="13"/>
  <c r="AN278" i="13"/>
  <c r="AN277" i="13"/>
  <c r="AN276" i="13"/>
  <c r="AN275" i="13"/>
  <c r="AN274" i="13"/>
  <c r="AN273" i="13"/>
  <c r="AN272" i="13"/>
  <c r="AN271" i="13"/>
  <c r="AN270" i="13"/>
  <c r="AN269" i="13"/>
  <c r="AN268" i="13"/>
  <c r="AN267" i="13"/>
  <c r="AN266" i="13"/>
  <c r="AN265" i="13"/>
  <c r="AN264" i="13"/>
  <c r="AN263" i="13"/>
  <c r="AN262" i="13"/>
  <c r="AN261" i="13"/>
  <c r="AN260" i="13"/>
  <c r="AN259" i="13"/>
  <c r="AN258" i="13"/>
  <c r="AN257" i="13"/>
  <c r="AN256" i="13"/>
  <c r="AN255" i="13"/>
  <c r="AN254" i="13"/>
  <c r="AN253" i="13"/>
  <c r="AN252" i="13"/>
  <c r="AN251" i="13"/>
  <c r="AN250" i="13"/>
  <c r="AN249" i="13"/>
  <c r="AN248" i="13"/>
  <c r="AN247" i="13"/>
  <c r="AN246" i="13"/>
  <c r="AN245" i="13"/>
  <c r="AN244" i="13"/>
  <c r="AN243" i="13"/>
  <c r="AN242" i="13"/>
  <c r="AN241" i="13"/>
  <c r="AN240" i="13"/>
  <c r="AN239" i="13"/>
  <c r="AN238" i="13"/>
  <c r="AN237" i="13"/>
  <c r="AN236" i="13"/>
  <c r="AN235" i="13"/>
  <c r="AN234" i="13"/>
  <c r="AN233" i="13"/>
  <c r="AN232" i="13"/>
  <c r="AN231" i="13"/>
  <c r="AN230" i="13"/>
  <c r="AN229" i="13"/>
  <c r="AN228" i="13"/>
  <c r="AN227" i="13"/>
  <c r="AN226" i="13"/>
  <c r="AN225" i="13"/>
  <c r="AN224" i="13"/>
  <c r="AN223" i="13"/>
  <c r="AN222" i="13"/>
  <c r="AN221" i="13"/>
  <c r="AN220" i="13"/>
  <c r="AN219" i="13"/>
  <c r="AN218" i="13"/>
  <c r="AN217" i="13"/>
  <c r="AN216" i="13"/>
  <c r="AN215" i="13"/>
  <c r="AN214" i="13"/>
  <c r="AN213" i="13"/>
  <c r="AN212" i="13"/>
  <c r="AN211" i="13"/>
  <c r="AN210" i="13"/>
  <c r="AN209" i="13"/>
  <c r="AN208" i="13"/>
  <c r="AN207" i="13"/>
  <c r="AN206" i="13"/>
  <c r="AN205" i="13"/>
  <c r="AN204" i="13"/>
  <c r="AN203" i="13"/>
  <c r="AN202" i="13"/>
  <c r="AN201" i="13"/>
  <c r="AN200" i="13"/>
  <c r="AN199" i="13"/>
  <c r="AN198" i="13"/>
  <c r="AN197" i="13"/>
  <c r="AN196" i="13"/>
  <c r="AN195" i="13"/>
  <c r="AN194" i="13"/>
  <c r="AN193" i="13"/>
  <c r="AN192" i="13"/>
  <c r="AN191" i="13"/>
  <c r="AN190" i="13"/>
  <c r="AN189" i="13"/>
  <c r="AN188" i="13"/>
  <c r="AN187" i="13"/>
  <c r="AN186" i="13"/>
  <c r="AN185" i="13"/>
  <c r="AN184" i="13"/>
  <c r="AN183" i="13"/>
  <c r="AN182" i="13"/>
  <c r="AN181" i="13"/>
  <c r="AN180" i="13"/>
  <c r="AN179" i="13"/>
  <c r="AN178" i="13"/>
  <c r="AN177" i="13"/>
  <c r="AN176" i="13"/>
  <c r="AN175" i="13"/>
  <c r="AN174" i="13"/>
  <c r="AN173" i="13"/>
  <c r="AN172" i="13"/>
  <c r="AN171" i="13"/>
  <c r="AN170" i="13"/>
  <c r="AN169" i="13"/>
  <c r="AN168" i="13"/>
  <c r="AN167" i="13"/>
  <c r="AN166" i="13"/>
  <c r="AN165" i="13"/>
  <c r="AN164" i="13"/>
  <c r="AN163" i="13"/>
  <c r="AN162" i="13"/>
  <c r="AN161" i="13"/>
  <c r="AN160" i="13"/>
  <c r="AN159" i="13"/>
  <c r="AN158" i="13"/>
  <c r="AN157" i="13"/>
  <c r="AN156" i="13"/>
  <c r="AN155" i="13"/>
  <c r="AN154" i="13"/>
  <c r="AN153" i="13"/>
  <c r="AN152" i="13"/>
  <c r="AN151" i="13"/>
  <c r="AN150" i="13"/>
  <c r="AN149" i="13"/>
  <c r="AN148" i="13"/>
  <c r="AN147" i="13"/>
  <c r="AN146" i="13"/>
  <c r="AN145" i="13"/>
  <c r="AN144" i="13"/>
  <c r="AN143" i="13"/>
  <c r="AN142" i="13"/>
  <c r="AN141" i="13"/>
  <c r="AN140" i="13"/>
  <c r="AN139" i="13"/>
  <c r="AN138" i="13"/>
  <c r="AN137" i="13"/>
  <c r="AN136" i="13"/>
  <c r="AN135" i="13"/>
  <c r="AN134" i="13"/>
  <c r="AN133" i="13"/>
  <c r="AN132" i="13"/>
  <c r="AN131" i="13"/>
  <c r="AN130" i="13"/>
  <c r="AN129" i="13"/>
  <c r="AN128" i="13"/>
  <c r="AN127" i="13"/>
  <c r="AN126" i="13"/>
  <c r="AN125" i="13"/>
  <c r="AN124" i="13"/>
  <c r="AN123" i="13"/>
  <c r="AN122" i="13"/>
  <c r="AN121" i="13"/>
  <c r="AN120" i="13"/>
  <c r="AN119" i="13"/>
  <c r="AN118" i="13"/>
  <c r="AN117" i="13"/>
  <c r="AN116" i="13"/>
  <c r="AN115" i="13"/>
  <c r="AN114" i="13"/>
  <c r="AN113" i="13"/>
  <c r="AN112" i="13"/>
  <c r="AN111" i="13"/>
  <c r="AN110" i="13"/>
  <c r="AN109" i="13"/>
  <c r="AN108" i="13"/>
  <c r="AN107" i="13"/>
  <c r="AN106" i="13"/>
  <c r="AN105" i="13"/>
  <c r="AN104" i="13"/>
  <c r="AN103" i="13"/>
  <c r="AN102" i="13"/>
  <c r="AN101" i="13"/>
  <c r="AN100" i="13"/>
  <c r="AN99" i="13"/>
  <c r="AN98" i="13"/>
  <c r="AN97" i="13"/>
  <c r="AN96" i="13"/>
  <c r="AN95" i="13"/>
  <c r="AN94" i="13"/>
  <c r="AN93" i="13"/>
  <c r="AN92" i="13"/>
  <c r="AN91" i="13"/>
  <c r="AN90" i="13"/>
  <c r="AN89" i="13"/>
  <c r="AN88" i="13"/>
  <c r="AN87" i="13"/>
  <c r="AN86" i="13"/>
  <c r="AN85" i="13"/>
  <c r="AN84" i="13"/>
  <c r="AN83" i="13"/>
  <c r="AN82" i="13"/>
  <c r="AN81" i="13"/>
  <c r="AN80" i="13"/>
  <c r="AN79" i="13"/>
  <c r="AN78" i="13"/>
  <c r="AN77" i="13"/>
  <c r="AN76" i="13"/>
  <c r="AN75" i="13"/>
  <c r="AN74" i="13"/>
  <c r="AN73" i="13"/>
  <c r="AN72" i="13"/>
  <c r="AN71" i="13"/>
  <c r="AN70" i="13"/>
  <c r="AN69" i="13"/>
  <c r="AN68" i="13"/>
  <c r="AN67" i="13"/>
  <c r="AN66" i="13"/>
  <c r="AN65" i="13"/>
  <c r="AN64" i="13"/>
  <c r="AN63" i="13"/>
  <c r="AN62" i="13"/>
  <c r="AN61" i="13"/>
  <c r="AN60" i="13"/>
  <c r="AN59" i="13"/>
  <c r="AN58" i="13"/>
  <c r="AN57" i="13"/>
  <c r="AN56" i="13"/>
  <c r="AN55" i="13"/>
  <c r="AN54" i="13"/>
  <c r="AN53" i="13"/>
  <c r="AN52" i="13"/>
  <c r="AN51" i="13"/>
  <c r="AN50" i="13"/>
  <c r="AN49" i="13"/>
  <c r="AN48" i="13"/>
  <c r="AN47" i="13"/>
  <c r="AN46" i="13"/>
  <c r="AN45" i="13"/>
  <c r="AN44" i="13"/>
  <c r="AN43" i="13"/>
  <c r="AN42" i="13"/>
  <c r="AN41" i="13"/>
  <c r="AN40" i="13"/>
  <c r="AN39" i="13"/>
  <c r="AN38" i="13"/>
  <c r="AN37" i="13"/>
  <c r="AN36" i="13"/>
  <c r="AN35" i="13"/>
  <c r="AN34" i="13"/>
  <c r="AN33" i="13"/>
  <c r="AN32" i="13"/>
  <c r="AN31" i="13"/>
  <c r="AN30" i="13"/>
  <c r="AN29" i="13"/>
  <c r="AN28" i="13"/>
  <c r="AN27" i="13"/>
  <c r="AN26" i="13"/>
  <c r="AN25" i="13"/>
  <c r="AN24" i="13"/>
  <c r="AN23" i="13"/>
  <c r="AN22" i="13"/>
  <c r="AN21" i="13"/>
  <c r="AN20" i="13"/>
  <c r="AN19" i="13"/>
  <c r="AN18" i="13"/>
  <c r="AN17" i="13"/>
  <c r="AN16" i="13"/>
  <c r="AN15" i="13"/>
  <c r="AN14" i="13"/>
  <c r="AN13" i="13"/>
  <c r="AN12" i="13"/>
  <c r="AN11" i="13"/>
  <c r="AN10" i="13"/>
  <c r="AN9" i="13"/>
  <c r="AN8" i="13"/>
  <c r="AN7" i="13"/>
  <c r="AN6" i="13"/>
  <c r="AX6" i="13" s="1"/>
  <c r="AW6" i="13"/>
  <c r="H955" i="13"/>
  <c r="H954" i="13"/>
  <c r="H953" i="13"/>
  <c r="H952" i="13"/>
  <c r="V59" i="21" l="1"/>
  <c r="X59" i="21" s="1"/>
  <c r="V60" i="21"/>
  <c r="X60" i="21" s="1"/>
  <c r="V61" i="21"/>
  <c r="X61" i="21" s="1"/>
  <c r="V58" i="21"/>
  <c r="X58" i="21" s="1"/>
  <c r="V62" i="21"/>
  <c r="X62" i="21" s="1"/>
  <c r="V63" i="21"/>
  <c r="X63" i="21" s="1"/>
  <c r="V64" i="21"/>
  <c r="X64" i="21" s="1"/>
  <c r="V65" i="21"/>
  <c r="X65" i="21" s="1"/>
  <c r="V66" i="21"/>
  <c r="X66" i="21" s="1"/>
  <c r="V67" i="21"/>
  <c r="X67" i="21" s="1"/>
  <c r="E17" i="21"/>
  <c r="E11" i="21"/>
  <c r="E21" i="21"/>
  <c r="E18" i="21"/>
  <c r="E16" i="21"/>
  <c r="E23" i="21"/>
  <c r="E15" i="21"/>
  <c r="E14" i="21"/>
  <c r="E10" i="21"/>
  <c r="E20" i="21"/>
  <c r="E25" i="21"/>
  <c r="E13" i="21"/>
  <c r="E24" i="21"/>
  <c r="E12" i="21"/>
  <c r="E22" i="21"/>
  <c r="E19" i="21"/>
  <c r="BG561" i="13"/>
  <c r="BG729" i="13"/>
  <c r="BG849" i="13"/>
  <c r="BG668" i="13"/>
  <c r="BG416" i="13"/>
  <c r="BG417" i="13"/>
  <c r="BG705" i="13"/>
  <c r="BG872" i="13"/>
  <c r="BG762" i="13"/>
  <c r="BG357" i="13"/>
  <c r="BG789" i="13"/>
  <c r="BG88" i="13"/>
  <c r="BG68" i="13"/>
  <c r="BG689" i="13"/>
  <c r="BG583" i="13"/>
  <c r="BG69" i="13"/>
  <c r="BG501" i="13"/>
  <c r="BG645" i="13"/>
  <c r="BG921" i="13"/>
  <c r="BG920" i="13"/>
  <c r="BG330" i="13"/>
  <c r="BG343" i="13"/>
  <c r="BG534" i="13"/>
  <c r="BG329" i="13"/>
  <c r="BG750" i="13"/>
  <c r="BG644" i="13"/>
  <c r="BG788" i="13"/>
  <c r="BG860" i="13"/>
  <c r="BG775" i="13"/>
  <c r="BG691" i="13"/>
  <c r="BG821" i="13"/>
  <c r="BG114" i="13"/>
  <c r="BG906" i="13"/>
  <c r="BG896" i="13"/>
  <c r="BG245" i="13"/>
  <c r="BG402" i="13"/>
  <c r="BG919" i="13"/>
  <c r="BG594" i="13"/>
  <c r="BG234" i="13"/>
  <c r="BG500" i="13"/>
  <c r="BG812" i="13"/>
  <c r="BG128" i="13"/>
  <c r="BG464" i="13"/>
  <c r="BG258" i="13"/>
  <c r="BG642" i="13"/>
  <c r="BG339" i="13"/>
  <c r="BG547" i="13"/>
  <c r="BG858" i="13"/>
  <c r="BG857" i="13"/>
  <c r="BG884" i="13"/>
  <c r="BG763" i="13"/>
  <c r="BG141" i="13"/>
  <c r="BG632" i="13"/>
  <c r="BG834" i="13"/>
  <c r="BG945" i="13"/>
  <c r="BG186" i="13"/>
  <c r="BG332" i="13"/>
  <c r="BG633" i="13"/>
  <c r="BG776" i="13"/>
  <c r="BG800" i="13"/>
  <c r="BG296" i="13"/>
  <c r="BG440" i="13"/>
  <c r="BG680" i="13"/>
  <c r="BG908" i="13"/>
  <c r="BG944" i="13"/>
  <c r="BG213" i="13"/>
  <c r="BG717" i="13"/>
  <c r="BG777" i="13"/>
  <c r="BG894" i="13"/>
  <c r="BG933" i="13"/>
  <c r="BG836" i="13"/>
  <c r="BG153" i="13"/>
  <c r="BG225" i="13"/>
  <c r="BG297" i="13"/>
  <c r="BG345" i="13"/>
  <c r="BG381" i="13"/>
  <c r="BG736" i="13"/>
  <c r="BG822" i="13"/>
  <c r="BG237" i="13"/>
  <c r="BG716" i="13"/>
  <c r="BG66" i="13"/>
  <c r="BG129" i="13"/>
  <c r="BG200" i="13"/>
  <c r="BG414" i="13"/>
  <c r="BG474" i="13"/>
  <c r="BG498" i="13"/>
  <c r="BG618" i="13"/>
  <c r="BG861" i="13"/>
  <c r="BG497" i="13"/>
  <c r="BG617" i="13"/>
  <c r="BG770" i="13"/>
  <c r="BG787" i="13"/>
  <c r="BG570" i="13"/>
  <c r="BG187" i="13"/>
  <c r="BG285" i="13"/>
  <c r="BG389" i="13"/>
  <c r="BG932" i="13"/>
  <c r="BG560" i="13"/>
  <c r="BG704" i="13"/>
  <c r="BG413" i="13"/>
  <c r="BG619" i="13"/>
  <c r="BG572" i="13"/>
  <c r="BG631" i="13"/>
  <c r="BG259" i="13"/>
  <c r="BG620" i="13"/>
  <c r="BG764" i="13"/>
  <c r="BG605" i="13"/>
  <c r="BG471" i="13"/>
  <c r="BG29" i="13"/>
  <c r="BG185" i="13"/>
  <c r="BG398" i="13"/>
  <c r="BG710" i="13"/>
  <c r="BG461" i="13"/>
  <c r="BG761" i="13"/>
  <c r="BG749" i="13"/>
  <c r="BG588" i="13"/>
  <c r="BG792" i="13"/>
  <c r="BG403" i="13"/>
  <c r="BG439" i="13"/>
  <c r="BG629" i="13"/>
  <c r="BG715" i="13"/>
  <c r="BG799" i="13"/>
  <c r="BG773" i="13"/>
  <c r="BG833" i="13"/>
  <c r="BG907" i="13"/>
  <c r="BG665" i="13"/>
  <c r="BG835" i="13"/>
  <c r="BG929" i="13"/>
  <c r="BG732" i="13"/>
  <c r="BG893" i="13"/>
  <c r="BG905" i="13"/>
  <c r="BG545" i="13"/>
  <c r="BG257" i="13"/>
  <c r="BG533" i="13"/>
  <c r="BG677" i="13"/>
  <c r="BG876" i="13"/>
  <c r="BG703" i="13"/>
  <c r="BG524" i="13"/>
  <c r="BG104" i="13"/>
  <c r="BG33" i="13"/>
  <c r="BG360" i="13"/>
  <c r="BG444" i="13"/>
  <c r="BG870" i="13"/>
  <c r="BG231" i="13"/>
  <c r="BG300" i="13"/>
  <c r="BG432" i="13"/>
  <c r="BG576" i="13"/>
  <c r="BG236" i="13"/>
  <c r="BG305" i="13"/>
  <c r="BG653" i="13"/>
  <c r="BG942" i="13"/>
  <c r="BG720" i="13"/>
  <c r="BG292" i="13"/>
  <c r="BG584" i="13"/>
  <c r="BG739" i="13"/>
  <c r="BG51" i="13"/>
  <c r="BG136" i="13"/>
  <c r="BG177" i="13"/>
  <c r="BG208" i="13"/>
  <c r="BG477" i="13"/>
  <c r="BG537" i="13"/>
  <c r="BG597" i="13"/>
  <c r="BG621" i="13"/>
  <c r="BG681" i="13"/>
  <c r="BG864" i="13"/>
  <c r="BG209" i="13"/>
  <c r="BG293" i="13"/>
  <c r="BG362" i="13"/>
  <c r="BG379" i="13"/>
  <c r="BG449" i="13"/>
  <c r="BG485" i="13"/>
  <c r="BG569" i="13"/>
  <c r="BG656" i="13"/>
  <c r="BG725" i="13"/>
  <c r="BG895" i="13"/>
  <c r="BG368" i="13"/>
  <c r="BG512" i="13"/>
  <c r="BG728" i="13"/>
  <c r="BG882" i="13"/>
  <c r="BG608" i="13"/>
  <c r="BG77" i="13"/>
  <c r="BG93" i="13"/>
  <c r="BG137" i="13"/>
  <c r="BG162" i="13"/>
  <c r="BG288" i="13"/>
  <c r="BG372" i="13"/>
  <c r="BG708" i="13"/>
  <c r="BG765" i="13"/>
  <c r="BG804" i="13"/>
  <c r="BG848" i="13"/>
  <c r="BG924" i="13"/>
  <c r="BG174" i="13"/>
  <c r="BG260" i="13"/>
  <c r="BG294" i="13"/>
  <c r="BG380" i="13"/>
  <c r="BG399" i="13"/>
  <c r="BG641" i="13"/>
  <c r="BG692" i="13"/>
  <c r="BG726" i="13"/>
  <c r="BG811" i="13"/>
  <c r="BG915" i="13"/>
  <c r="BG931" i="13"/>
  <c r="BG308" i="13"/>
  <c r="BG535" i="13"/>
  <c r="BG845" i="13"/>
  <c r="BG939" i="13"/>
  <c r="BG261" i="13"/>
  <c r="BG152" i="13"/>
  <c r="BG823" i="13"/>
  <c r="BG78" i="13"/>
  <c r="BG138" i="13"/>
  <c r="BG210" i="13"/>
  <c r="BG928" i="13"/>
  <c r="BG18" i="13"/>
  <c r="BG295" i="13"/>
  <c r="BG365" i="13"/>
  <c r="BG607" i="13"/>
  <c r="BG712" i="13"/>
  <c r="BG727" i="13"/>
  <c r="BG516" i="13"/>
  <c r="BG660" i="13"/>
  <c r="BG307" i="13"/>
  <c r="BG724" i="13"/>
  <c r="BG8" i="13"/>
  <c r="BG139" i="13"/>
  <c r="BG188" i="13"/>
  <c r="BG244" i="13"/>
  <c r="BG333" i="13"/>
  <c r="BG426" i="13"/>
  <c r="BG462" i="13"/>
  <c r="BG504" i="13"/>
  <c r="BG546" i="13"/>
  <c r="BG606" i="13"/>
  <c r="BG630" i="13"/>
  <c r="BG648" i="13"/>
  <c r="BG690" i="13"/>
  <c r="BG832" i="13"/>
  <c r="BG852" i="13"/>
  <c r="BG125" i="13"/>
  <c r="BG246" i="13"/>
  <c r="BG281" i="13"/>
  <c r="BG643" i="13"/>
  <c r="BG678" i="13"/>
  <c r="BG713" i="13"/>
  <c r="BG797" i="13"/>
  <c r="BG393" i="13"/>
  <c r="BG476" i="13"/>
  <c r="BG810" i="13"/>
  <c r="BG941" i="13"/>
  <c r="BG105" i="13"/>
  <c r="BG255" i="13"/>
  <c r="BG392" i="13"/>
  <c r="BG936" i="13"/>
  <c r="BG824" i="13"/>
  <c r="BG354" i="13"/>
  <c r="BG223" i="13"/>
  <c r="BG549" i="13"/>
  <c r="BG881" i="13"/>
  <c r="BG9" i="13"/>
  <c r="BG585" i="13"/>
  <c r="BG714" i="13"/>
  <c r="BG888" i="13"/>
  <c r="BG930" i="13"/>
  <c r="BG90" i="13"/>
  <c r="BG197" i="13"/>
  <c r="BG367" i="13"/>
  <c r="BG557" i="13"/>
  <c r="BG593" i="13"/>
  <c r="BG883" i="13"/>
  <c r="BG91" i="13"/>
  <c r="BG521" i="13"/>
  <c r="BG737" i="13"/>
  <c r="BG847" i="13"/>
  <c r="BG89" i="13"/>
  <c r="BG331" i="13"/>
  <c r="BG596" i="13"/>
  <c r="BG655" i="13"/>
  <c r="BG752" i="13"/>
  <c r="BG809" i="13"/>
  <c r="BG869" i="13"/>
  <c r="BG67" i="13"/>
  <c r="BG201" i="13"/>
  <c r="BG427" i="13"/>
  <c r="BG499" i="13"/>
  <c r="BG287" i="13"/>
  <c r="BG517" i="13"/>
  <c r="BG53" i="13"/>
  <c r="BG98" i="13"/>
  <c r="BG117" i="13"/>
  <c r="BG163" i="13"/>
  <c r="BG194" i="13"/>
  <c r="BG211" i="13"/>
  <c r="BG451" i="13"/>
  <c r="BG470" i="13"/>
  <c r="BG487" i="13"/>
  <c r="BG536" i="13"/>
  <c r="BG554" i="13"/>
  <c r="BG571" i="13"/>
  <c r="BG795" i="13"/>
  <c r="BG917" i="13"/>
  <c r="BG687" i="13"/>
  <c r="BG176" i="13"/>
  <c r="BG115" i="13"/>
  <c r="BG161" i="13"/>
  <c r="BG661" i="13"/>
  <c r="BG801" i="13"/>
  <c r="BG740" i="13"/>
  <c r="BG825" i="13"/>
  <c r="BG31" i="13"/>
  <c r="BG54" i="13"/>
  <c r="BG79" i="13"/>
  <c r="BG99" i="13"/>
  <c r="BG122" i="13"/>
  <c r="BG164" i="13"/>
  <c r="BG272" i="13"/>
  <c r="BG486" i="13"/>
  <c r="BG522" i="13"/>
  <c r="BG885" i="13"/>
  <c r="BG19" i="13"/>
  <c r="BG195" i="13"/>
  <c r="BG401" i="13"/>
  <c r="BG437" i="13"/>
  <c r="BG452" i="13"/>
  <c r="BG555" i="13"/>
  <c r="BG306" i="13"/>
  <c r="BG711" i="13"/>
  <c r="BG32" i="13"/>
  <c r="BG55" i="13"/>
  <c r="BG80" i="13"/>
  <c r="BG165" i="13"/>
  <c r="BG273" i="13"/>
  <c r="BG20" i="13"/>
  <c r="BG247" i="13"/>
  <c r="BG453" i="13"/>
  <c r="BG473" i="13"/>
  <c r="BG609" i="13"/>
  <c r="BG627" i="13"/>
  <c r="BG679" i="13"/>
  <c r="BG450" i="13"/>
  <c r="BG101" i="13"/>
  <c r="BG221" i="13"/>
  <c r="BG378" i="13"/>
  <c r="BG488" i="13"/>
  <c r="BG909" i="13"/>
  <c r="BG21" i="13"/>
  <c r="BG283" i="13"/>
  <c r="BG523" i="13"/>
  <c r="BG938" i="13"/>
  <c r="BG356" i="13"/>
  <c r="BG270" i="13"/>
  <c r="BG415" i="13"/>
  <c r="BG41" i="13"/>
  <c r="BG57" i="13"/>
  <c r="BG86" i="13"/>
  <c r="BG102" i="13"/>
  <c r="BG794" i="13"/>
  <c r="BG42" i="13"/>
  <c r="BG126" i="13"/>
  <c r="BG149" i="13"/>
  <c r="BG170" i="13"/>
  <c r="BG222" i="13"/>
  <c r="BG248" i="13"/>
  <c r="BG317" i="13"/>
  <c r="BG429" i="13"/>
  <c r="BG489" i="13"/>
  <c r="BG573" i="13"/>
  <c r="BG693" i="13"/>
  <c r="BG92" i="13"/>
  <c r="BG199" i="13"/>
  <c r="BG233" i="13"/>
  <c r="BG269" i="13"/>
  <c r="BG284" i="13"/>
  <c r="BG353" i="13"/>
  <c r="BG369" i="13"/>
  <c r="BG404" i="13"/>
  <c r="BG475" i="13"/>
  <c r="BG509" i="13"/>
  <c r="BG559" i="13"/>
  <c r="BG578" i="13"/>
  <c r="BG595" i="13"/>
  <c r="BG701" i="13"/>
  <c r="BG854" i="13"/>
  <c r="BG127" i="13"/>
  <c r="BG150" i="13"/>
  <c r="BG224" i="13"/>
  <c r="BG282" i="13"/>
  <c r="BG318" i="13"/>
  <c r="BG344" i="13"/>
  <c r="BG405" i="13"/>
  <c r="BG753" i="13"/>
  <c r="BG873" i="13"/>
  <c r="BG63" i="13"/>
  <c r="BG319" i="13"/>
  <c r="BG425" i="13"/>
  <c r="BG495" i="13"/>
  <c r="BG510" i="13"/>
  <c r="BG666" i="13"/>
  <c r="BG751" i="13"/>
  <c r="BG785" i="13"/>
  <c r="BG855" i="13"/>
  <c r="BG871" i="13"/>
  <c r="BG940" i="13"/>
  <c r="BG780" i="13"/>
  <c r="BG813" i="13"/>
  <c r="BG837" i="13"/>
  <c r="BG45" i="13"/>
  <c r="BG235" i="13"/>
  <c r="BG271" i="13"/>
  <c r="BG320" i="13"/>
  <c r="BG338" i="13"/>
  <c r="BG355" i="13"/>
  <c r="BG391" i="13"/>
  <c r="BG496" i="13"/>
  <c r="BG511" i="13"/>
  <c r="BG581" i="13"/>
  <c r="BG667" i="13"/>
  <c r="BG686" i="13"/>
  <c r="BG786" i="13"/>
  <c r="BG75" i="13"/>
  <c r="BG111" i="13"/>
  <c r="BG147" i="13"/>
  <c r="BG159" i="13"/>
  <c r="BG207" i="13"/>
  <c r="BG219" i="13"/>
  <c r="BG243" i="13"/>
  <c r="BG267" i="13"/>
  <c r="BG897" i="13"/>
  <c r="BG30" i="13"/>
  <c r="BG81" i="13"/>
  <c r="BG116" i="13"/>
  <c r="BG341" i="13"/>
  <c r="BG377" i="13"/>
  <c r="BG428" i="13"/>
  <c r="BG463" i="13"/>
  <c r="BG548" i="13"/>
  <c r="BG654" i="13"/>
  <c r="BG771" i="13"/>
  <c r="BG859" i="13"/>
  <c r="BG943" i="13"/>
  <c r="BG124" i="13"/>
  <c r="BG160" i="13"/>
  <c r="BG196" i="13"/>
  <c r="BG556" i="13"/>
  <c r="BG628" i="13"/>
  <c r="BG652" i="13"/>
  <c r="BG772" i="13"/>
  <c r="BG796" i="13"/>
  <c r="BG856" i="13"/>
  <c r="BG880" i="13"/>
  <c r="BG916" i="13"/>
  <c r="BG26" i="13"/>
  <c r="BG38" i="13"/>
  <c r="BG62" i="13"/>
  <c r="BG74" i="13"/>
  <c r="BG110" i="13"/>
  <c r="BG146" i="13"/>
  <c r="BG158" i="13"/>
  <c r="BG182" i="13"/>
  <c r="BG206" i="13"/>
  <c r="BG218" i="13"/>
  <c r="BG230" i="13"/>
  <c r="BG254" i="13"/>
  <c r="BG266" i="13"/>
  <c r="BG278" i="13"/>
  <c r="BG290" i="13"/>
  <c r="BG302" i="13"/>
  <c r="BG314" i="13"/>
  <c r="BG326" i="13"/>
  <c r="BG374" i="13"/>
  <c r="BG386" i="13"/>
  <c r="BG410" i="13"/>
  <c r="BG422" i="13"/>
  <c r="BG434" i="13"/>
  <c r="BG446" i="13"/>
  <c r="BG482" i="13"/>
  <c r="BG494" i="13"/>
  <c r="BG506" i="13"/>
  <c r="BG518" i="13"/>
  <c r="BG530" i="13"/>
  <c r="BG542" i="13"/>
  <c r="BG590" i="13"/>
  <c r="BG602" i="13"/>
  <c r="BG614" i="13"/>
  <c r="BG626" i="13"/>
  <c r="BG638" i="13"/>
  <c r="BG650" i="13"/>
  <c r="BG662" i="13"/>
  <c r="BG698" i="13"/>
  <c r="BG722" i="13"/>
  <c r="BG734" i="13"/>
  <c r="BG746" i="13"/>
  <c r="BG758" i="13"/>
  <c r="BG806" i="13"/>
  <c r="BG818" i="13"/>
  <c r="BG830" i="13"/>
  <c r="BG842" i="13"/>
  <c r="BG866" i="13"/>
  <c r="BG878" i="13"/>
  <c r="BG890" i="13"/>
  <c r="BG902" i="13"/>
  <c r="BG914" i="13"/>
  <c r="BG279" i="13"/>
  <c r="BG291" i="13"/>
  <c r="BG303" i="13"/>
  <c r="BG315" i="13"/>
  <c r="BG327" i="13"/>
  <c r="BG363" i="13"/>
  <c r="BG375" i="13"/>
  <c r="BG387" i="13"/>
  <c r="BG423" i="13"/>
  <c r="BG435" i="13"/>
  <c r="BG447" i="13"/>
  <c r="BG459" i="13"/>
  <c r="BG483" i="13"/>
  <c r="BG507" i="13"/>
  <c r="BG519" i="13"/>
  <c r="BG531" i="13"/>
  <c r="BG543" i="13"/>
  <c r="BG579" i="13"/>
  <c r="BG591" i="13"/>
  <c r="BG603" i="13"/>
  <c r="BG615" i="13"/>
  <c r="BG639" i="13"/>
  <c r="BG651" i="13"/>
  <c r="BG663" i="13"/>
  <c r="BG675" i="13"/>
  <c r="BG699" i="13"/>
  <c r="BG723" i="13"/>
  <c r="BG735" i="13"/>
  <c r="BG747" i="13"/>
  <c r="BG759" i="13"/>
  <c r="BG807" i="13"/>
  <c r="BG819" i="13"/>
  <c r="BG831" i="13"/>
  <c r="BG867" i="13"/>
  <c r="BG879" i="13"/>
  <c r="BG891" i="13"/>
  <c r="BG903" i="13"/>
  <c r="BG566" i="13"/>
  <c r="BG27" i="13"/>
  <c r="BG7" i="13"/>
  <c r="BG242" i="13"/>
  <c r="BG289" i="13"/>
  <c r="BG373" i="13"/>
  <c r="BG503" i="13"/>
  <c r="BG647" i="13"/>
  <c r="BG748" i="13"/>
  <c r="BG805" i="13"/>
  <c r="BG868" i="13"/>
  <c r="BG350" i="13"/>
  <c r="BG458" i="13"/>
  <c r="BG376" i="13"/>
  <c r="BG100" i="13"/>
  <c r="BG123" i="13"/>
  <c r="BG140" i="13"/>
  <c r="BG189" i="13"/>
  <c r="BG309" i="13"/>
  <c r="BG359" i="13"/>
  <c r="BG441" i="13"/>
  <c r="BG505" i="13"/>
  <c r="BG649" i="13"/>
  <c r="BG774" i="13"/>
  <c r="BG791" i="13"/>
  <c r="BG11" i="13"/>
  <c r="BG56" i="13"/>
  <c r="BG167" i="13"/>
  <c r="BG280" i="13"/>
  <c r="BG316" i="13"/>
  <c r="BG342" i="13"/>
  <c r="BG508" i="13"/>
  <c r="BG892" i="13"/>
  <c r="BG904" i="13"/>
  <c r="BG15" i="13"/>
  <c r="BG183" i="13"/>
  <c r="BG351" i="13"/>
  <c r="BG790" i="13"/>
  <c r="BG16" i="13"/>
  <c r="BG64" i="13"/>
  <c r="BG87" i="13"/>
  <c r="BG103" i="13"/>
  <c r="BG171" i="13"/>
  <c r="BG249" i="13"/>
  <c r="BG364" i="13"/>
  <c r="BG430" i="13"/>
  <c r="BG448" i="13"/>
  <c r="BG472" i="13"/>
  <c r="BG532" i="13"/>
  <c r="BG574" i="13"/>
  <c r="BG592" i="13"/>
  <c r="BG616" i="13"/>
  <c r="BG640" i="13"/>
  <c r="BG676" i="13"/>
  <c r="BG700" i="13"/>
  <c r="BG733" i="13"/>
  <c r="BG17" i="13"/>
  <c r="BG43" i="13"/>
  <c r="BG65" i="13"/>
  <c r="BG151" i="13"/>
  <c r="BG173" i="13"/>
  <c r="BG198" i="13"/>
  <c r="BG431" i="13"/>
  <c r="BG575" i="13"/>
  <c r="BG718" i="13"/>
  <c r="BG760" i="13"/>
  <c r="BG934" i="13"/>
  <c r="BG674" i="13"/>
  <c r="BG782" i="13"/>
  <c r="BG926" i="13"/>
  <c r="BG52" i="13"/>
  <c r="BG411" i="13"/>
  <c r="BG567" i="13"/>
  <c r="BG783" i="13"/>
  <c r="BG843" i="13"/>
  <c r="BG927" i="13"/>
  <c r="BG808" i="13"/>
  <c r="BG14" i="13"/>
  <c r="BG44" i="13"/>
  <c r="BG352" i="13"/>
  <c r="BG366" i="13"/>
  <c r="BG388" i="13"/>
  <c r="BG558" i="13"/>
  <c r="BG212" i="13"/>
  <c r="BG358" i="13"/>
  <c r="BG113" i="13"/>
  <c r="BG134" i="13"/>
  <c r="BG175" i="13"/>
  <c r="BG301" i="13"/>
  <c r="BG321" i="13"/>
  <c r="BG433" i="13"/>
  <c r="BG513" i="13"/>
  <c r="BG577" i="13"/>
  <c r="BG657" i="13"/>
  <c r="BG738" i="13"/>
  <c r="BG862" i="13"/>
  <c r="BG39" i="13"/>
  <c r="BG50" i="13"/>
  <c r="BG135" i="13"/>
  <c r="BG203" i="13"/>
  <c r="BG286" i="13"/>
  <c r="BG361" i="13"/>
  <c r="BG445" i="13"/>
  <c r="BG465" i="13"/>
  <c r="BG525" i="13"/>
  <c r="BG589" i="13"/>
  <c r="BG669" i="13"/>
  <c r="BG793" i="13"/>
  <c r="BG912" i="13"/>
  <c r="BG702" i="13"/>
  <c r="BG719" i="13"/>
  <c r="BG784" i="13"/>
  <c r="BG798" i="13"/>
  <c r="BG820" i="13"/>
  <c r="BG844" i="13"/>
  <c r="BG877" i="13"/>
  <c r="BG918" i="13"/>
  <c r="BG935" i="13"/>
  <c r="BG10" i="13"/>
  <c r="BG22" i="13"/>
  <c r="BG34" i="13"/>
  <c r="BG46" i="13"/>
  <c r="BG58" i="13"/>
  <c r="BG70" i="13"/>
  <c r="BG82" i="13"/>
  <c r="BG94" i="13"/>
  <c r="BG106" i="13"/>
  <c r="BG118" i="13"/>
  <c r="BG130" i="13"/>
  <c r="BG142" i="13"/>
  <c r="BG154" i="13"/>
  <c r="BG166" i="13"/>
  <c r="BG178" i="13"/>
  <c r="BG190" i="13"/>
  <c r="BG202" i="13"/>
  <c r="BG214" i="13"/>
  <c r="BG226" i="13"/>
  <c r="BG238" i="13"/>
  <c r="BG250" i="13"/>
  <c r="BG262" i="13"/>
  <c r="BG274" i="13"/>
  <c r="BG298" i="13"/>
  <c r="BG310" i="13"/>
  <c r="BG322" i="13"/>
  <c r="BG334" i="13"/>
  <c r="BG346" i="13"/>
  <c r="BG370" i="13"/>
  <c r="BG382" i="13"/>
  <c r="BG394" i="13"/>
  <c r="BG406" i="13"/>
  <c r="BG418" i="13"/>
  <c r="BG442" i="13"/>
  <c r="BG454" i="13"/>
  <c r="BG466" i="13"/>
  <c r="BG478" i="13"/>
  <c r="BG490" i="13"/>
  <c r="BG514" i="13"/>
  <c r="BG526" i="13"/>
  <c r="BG538" i="13"/>
  <c r="BG550" i="13"/>
  <c r="BG562" i="13"/>
  <c r="BG586" i="13"/>
  <c r="BG598" i="13"/>
  <c r="BG304" i="13"/>
  <c r="BG390" i="13"/>
  <c r="BG436" i="13"/>
  <c r="BG580" i="13"/>
  <c r="BG721" i="13"/>
  <c r="BG846" i="13"/>
  <c r="BG863" i="13"/>
  <c r="BG900" i="13"/>
  <c r="BG937" i="13"/>
  <c r="BG12" i="13"/>
  <c r="BG24" i="13"/>
  <c r="BG36" i="13"/>
  <c r="BG48" i="13"/>
  <c r="BG60" i="13"/>
  <c r="BG72" i="13"/>
  <c r="BG84" i="13"/>
  <c r="BG96" i="13"/>
  <c r="BG108" i="13"/>
  <c r="BG120" i="13"/>
  <c r="BG132" i="13"/>
  <c r="BG144" i="13"/>
  <c r="BG156" i="13"/>
  <c r="BG168" i="13"/>
  <c r="BG180" i="13"/>
  <c r="BG192" i="13"/>
  <c r="BG204" i="13"/>
  <c r="BG216" i="13"/>
  <c r="BG228" i="13"/>
  <c r="BG240" i="13"/>
  <c r="BG252" i="13"/>
  <c r="BG264" i="13"/>
  <c r="BG276" i="13"/>
  <c r="BG312" i="13"/>
  <c r="BG324" i="13"/>
  <c r="BG336" i="13"/>
  <c r="BG348" i="13"/>
  <c r="BG384" i="13"/>
  <c r="BG396" i="13"/>
  <c r="BG408" i="13"/>
  <c r="BG420" i="13"/>
  <c r="BG456" i="13"/>
  <c r="BG468" i="13"/>
  <c r="BG480" i="13"/>
  <c r="BG492" i="13"/>
  <c r="BG528" i="13"/>
  <c r="BG540" i="13"/>
  <c r="BG552" i="13"/>
  <c r="BG564" i="13"/>
  <c r="BG600" i="13"/>
  <c r="BG612" i="13"/>
  <c r="BG624" i="13"/>
  <c r="BG636" i="13"/>
  <c r="BG672" i="13"/>
  <c r="BG684" i="13"/>
  <c r="BG696" i="13"/>
  <c r="BG744" i="13"/>
  <c r="BG756" i="13"/>
  <c r="BG768" i="13"/>
  <c r="BG816" i="13"/>
  <c r="BG828" i="13"/>
  <c r="BG840" i="13"/>
  <c r="BG424" i="13"/>
  <c r="BG438" i="13"/>
  <c r="BG460" i="13"/>
  <c r="BG484" i="13"/>
  <c r="BG502" i="13"/>
  <c r="BG520" i="13"/>
  <c r="BG544" i="13"/>
  <c r="BG568" i="13"/>
  <c r="BG582" i="13"/>
  <c r="BG604" i="13"/>
  <c r="BG646" i="13"/>
  <c r="BG664" i="13"/>
  <c r="BG688" i="13"/>
  <c r="BG741" i="13"/>
  <c r="BG865" i="13"/>
  <c r="BG28" i="13"/>
  <c r="BG40" i="13"/>
  <c r="BG76" i="13"/>
  <c r="BG112" i="13"/>
  <c r="BG148" i="13"/>
  <c r="BG172" i="13"/>
  <c r="BG184" i="13"/>
  <c r="BG220" i="13"/>
  <c r="BG232" i="13"/>
  <c r="BG256" i="13"/>
  <c r="BG268" i="13"/>
  <c r="BG328" i="13"/>
  <c r="BG340" i="13"/>
  <c r="BG400" i="13"/>
  <c r="BG412" i="13"/>
  <c r="BG610" i="13"/>
  <c r="BG622" i="13"/>
  <c r="BG634" i="13"/>
  <c r="BG658" i="13"/>
  <c r="BG670" i="13"/>
  <c r="BG682" i="13"/>
  <c r="BG694" i="13"/>
  <c r="BG706" i="13"/>
  <c r="BG730" i="13"/>
  <c r="BG742" i="13"/>
  <c r="BG754" i="13"/>
  <c r="BG766" i="13"/>
  <c r="BG778" i="13"/>
  <c r="BG802" i="13"/>
  <c r="BG814" i="13"/>
  <c r="BG826" i="13"/>
  <c r="BG838" i="13"/>
  <c r="BG850" i="13"/>
  <c r="BG874" i="13"/>
  <c r="BG886" i="13"/>
  <c r="BG898" i="13"/>
  <c r="BG910" i="13"/>
  <c r="BG922" i="13"/>
  <c r="BG23" i="13"/>
  <c r="BG35" i="13"/>
  <c r="BG47" i="13"/>
  <c r="BG59" i="13"/>
  <c r="BG71" i="13"/>
  <c r="BG83" i="13"/>
  <c r="BG95" i="13"/>
  <c r="BG107" i="13"/>
  <c r="BG119" i="13"/>
  <c r="BG131" i="13"/>
  <c r="BG143" i="13"/>
  <c r="BG155" i="13"/>
  <c r="BG179" i="13"/>
  <c r="BG191" i="13"/>
  <c r="BG215" i="13"/>
  <c r="BG227" i="13"/>
  <c r="BG239" i="13"/>
  <c r="BG251" i="13"/>
  <c r="BG263" i="13"/>
  <c r="BG275" i="13"/>
  <c r="BG299" i="13"/>
  <c r="BG311" i="13"/>
  <c r="BG323" i="13"/>
  <c r="BG335" i="13"/>
  <c r="BG347" i="13"/>
  <c r="BG371" i="13"/>
  <c r="BG383" i="13"/>
  <c r="BG395" i="13"/>
  <c r="BG407" i="13"/>
  <c r="BG419" i="13"/>
  <c r="BG443" i="13"/>
  <c r="BG455" i="13"/>
  <c r="BG467" i="13"/>
  <c r="BG479" i="13"/>
  <c r="BG491" i="13"/>
  <c r="BG515" i="13"/>
  <c r="BG527" i="13"/>
  <c r="BG539" i="13"/>
  <c r="BG551" i="13"/>
  <c r="BG563" i="13"/>
  <c r="BG587" i="13"/>
  <c r="BG599" i="13"/>
  <c r="BG611" i="13"/>
  <c r="BG623" i="13"/>
  <c r="BG635" i="13"/>
  <c r="BG659" i="13"/>
  <c r="BG671" i="13"/>
  <c r="BG683" i="13"/>
  <c r="BG695" i="13"/>
  <c r="BG707" i="13"/>
  <c r="BG731" i="13"/>
  <c r="BG743" i="13"/>
  <c r="BG755" i="13"/>
  <c r="BG767" i="13"/>
  <c r="BG779" i="13"/>
  <c r="BG803" i="13"/>
  <c r="BG815" i="13"/>
  <c r="BG827" i="13"/>
  <c r="BG839" i="13"/>
  <c r="BG851" i="13"/>
  <c r="BG875" i="13"/>
  <c r="BG887" i="13"/>
  <c r="BG899" i="13"/>
  <c r="BG911" i="13"/>
  <c r="BG923" i="13"/>
  <c r="BG13" i="13"/>
  <c r="BG25" i="13"/>
  <c r="BG37" i="13"/>
  <c r="BG49" i="13"/>
  <c r="BG61" i="13"/>
  <c r="BG73" i="13"/>
  <c r="BG85" i="13"/>
  <c r="BG97" i="13"/>
  <c r="BG109" i="13"/>
  <c r="BG121" i="13"/>
  <c r="BG133" i="13"/>
  <c r="BG145" i="13"/>
  <c r="BG157" i="13"/>
  <c r="BG169" i="13"/>
  <c r="BG181" i="13"/>
  <c r="BG193" i="13"/>
  <c r="BG205" i="13"/>
  <c r="BG217" i="13"/>
  <c r="BG229" i="13"/>
  <c r="BG241" i="13"/>
  <c r="BG253" i="13"/>
  <c r="BG265" i="13"/>
  <c r="BG277" i="13"/>
  <c r="BG313" i="13"/>
  <c r="BG325" i="13"/>
  <c r="BG337" i="13"/>
  <c r="BG349" i="13"/>
  <c r="BG385" i="13"/>
  <c r="BG397" i="13"/>
  <c r="BG409" i="13"/>
  <c r="BG421" i="13"/>
  <c r="BG457" i="13"/>
  <c r="BG469" i="13"/>
  <c r="BG481" i="13"/>
  <c r="BG493" i="13"/>
  <c r="BG529" i="13"/>
  <c r="BG541" i="13"/>
  <c r="BG553" i="13"/>
  <c r="BG565" i="13"/>
  <c r="BG601" i="13"/>
  <c r="BG613" i="13"/>
  <c r="BG625" i="13"/>
  <c r="BG637" i="13"/>
  <c r="BG673" i="13"/>
  <c r="BG685" i="13"/>
  <c r="BG697" i="13"/>
  <c r="BG709" i="13"/>
  <c r="BG745" i="13"/>
  <c r="BG757" i="13"/>
  <c r="BG769" i="13"/>
  <c r="BG781" i="13"/>
  <c r="BG817" i="13"/>
  <c r="BG829" i="13"/>
  <c r="BG841" i="13"/>
  <c r="BG853" i="13"/>
  <c r="BG889" i="13"/>
  <c r="BG901" i="13"/>
  <c r="BG913" i="13"/>
  <c r="BG925" i="13"/>
  <c r="BG6" i="13"/>
  <c r="E31" i="21" l="1"/>
  <c r="F31" i="21" l="1" a="1"/>
  <c r="F31" i="21" s="1"/>
  <c r="O31" i="21" a="1"/>
  <c r="O31" i="21" s="1"/>
  <c r="K31" i="21" a="1"/>
  <c r="K31" i="21" s="1"/>
  <c r="I31" i="21" a="1"/>
  <c r="I31" i="21" s="1"/>
  <c r="N31" i="21" a="1"/>
  <c r="N31" i="21" s="1"/>
  <c r="M31" i="21" a="1"/>
  <c r="M31" i="21" s="1"/>
  <c r="L31" i="21" a="1"/>
  <c r="L31" i="21" s="1"/>
  <c r="J31" i="21" a="1"/>
  <c r="J31" i="21" s="1"/>
  <c r="H31" i="21" a="1"/>
  <c r="H31" i="21" s="1"/>
  <c r="G31" i="21" a="1"/>
  <c r="G31" i="21" s="1"/>
  <c r="G28" i="16"/>
  <c r="E29" i="16" s="1"/>
  <c r="L33" i="21" l="1"/>
  <c r="E44" i="21"/>
  <c r="V50" i="21" s="1"/>
  <c r="X50" i="21" s="1"/>
  <c r="H33" i="21"/>
  <c r="E40" i="21"/>
  <c r="V46" i="21" s="1"/>
  <c r="X46" i="21" s="1"/>
  <c r="M33" i="21"/>
  <c r="E45" i="21"/>
  <c r="V51" i="21" s="1"/>
  <c r="X51" i="21" s="1"/>
  <c r="G33" i="21"/>
  <c r="E39" i="21"/>
  <c r="V45" i="21" s="1"/>
  <c r="X45" i="21" s="1"/>
  <c r="N33" i="21"/>
  <c r="E46" i="21"/>
  <c r="V52" i="21" s="1"/>
  <c r="X52" i="21" s="1"/>
  <c r="J33" i="21"/>
  <c r="O35" i="21" s="1"/>
  <c r="E42" i="21"/>
  <c r="V48" i="21" s="1"/>
  <c r="X48" i="21" s="1"/>
  <c r="I33" i="21"/>
  <c r="E41" i="21"/>
  <c r="V47" i="21" s="1"/>
  <c r="X47" i="21" s="1"/>
  <c r="K33" i="21"/>
  <c r="E43" i="21"/>
  <c r="V49" i="21" s="1"/>
  <c r="X49" i="21" s="1"/>
  <c r="O33" i="21"/>
  <c r="E47" i="21"/>
  <c r="V53" i="21" s="1"/>
  <c r="X53" i="21" s="1"/>
  <c r="F33" i="21"/>
  <c r="E38" i="21"/>
  <c r="V44" i="21" s="1"/>
  <c r="X44" i="21" s="1"/>
  <c r="E33" i="17"/>
  <c r="E32" i="17"/>
  <c r="O52" i="17" s="1"/>
  <c r="Q52" i="17" s="1"/>
  <c r="E31" i="17"/>
  <c r="O51" i="17" s="1"/>
  <c r="Q51" i="17" s="1"/>
  <c r="E30" i="17"/>
  <c r="E29" i="17"/>
  <c r="O49" i="17" s="1"/>
  <c r="Q49" i="17" s="1"/>
  <c r="E28" i="17"/>
  <c r="O48" i="17" s="1"/>
  <c r="A34" i="17"/>
  <c r="E34" i="17" s="1"/>
  <c r="A33" i="17"/>
  <c r="A32" i="17"/>
  <c r="A31" i="17"/>
  <c r="A30" i="17"/>
  <c r="A29" i="17"/>
  <c r="A28" i="17"/>
  <c r="A27" i="17"/>
  <c r="E27" i="17" s="1"/>
  <c r="O47" i="17" s="1"/>
  <c r="Q47" i="17" s="1"/>
  <c r="A26" i="17"/>
  <c r="E26" i="17" s="1"/>
  <c r="O46" i="17" s="1"/>
  <c r="Q46" i="17" s="1"/>
  <c r="A25" i="17"/>
  <c r="E25" i="17" s="1"/>
  <c r="O45" i="17" s="1"/>
  <c r="D17" i="17"/>
  <c r="E1" i="13"/>
  <c r="F1" i="13" s="1"/>
  <c r="G1" i="13" s="1"/>
  <c r="K9" i="17"/>
  <c r="I9" i="17" s="1"/>
  <c r="D24" i="17"/>
  <c r="H20" i="17"/>
  <c r="G20" i="17"/>
  <c r="F20" i="17"/>
  <c r="E20" i="17"/>
  <c r="H19" i="17"/>
  <c r="G19" i="17"/>
  <c r="F19" i="17"/>
  <c r="E19" i="17"/>
  <c r="H18" i="17"/>
  <c r="G18" i="17"/>
  <c r="F18" i="17"/>
  <c r="E18" i="17"/>
  <c r="H17" i="17"/>
  <c r="G17" i="17"/>
  <c r="F17" i="17"/>
  <c r="E17" i="17"/>
  <c r="H16" i="17"/>
  <c r="G16" i="17"/>
  <c r="F16" i="17"/>
  <c r="E16" i="17"/>
  <c r="H15" i="17"/>
  <c r="G15" i="17"/>
  <c r="F15" i="17"/>
  <c r="E15" i="17"/>
  <c r="H14" i="17"/>
  <c r="G14" i="17"/>
  <c r="F14" i="17"/>
  <c r="E14" i="17"/>
  <c r="H13" i="17"/>
  <c r="G13" i="17"/>
  <c r="F13" i="17"/>
  <c r="E13" i="17"/>
  <c r="H12" i="17"/>
  <c r="G12" i="17"/>
  <c r="F12" i="17"/>
  <c r="E12" i="17"/>
  <c r="D12" i="17"/>
  <c r="H11" i="17"/>
  <c r="G11" i="17"/>
  <c r="F11" i="17"/>
  <c r="E11" i="17"/>
  <c r="H1" i="13" l="1"/>
  <c r="I1" i="13" s="1"/>
  <c r="J1" i="13" s="1"/>
  <c r="K1" i="13" s="1"/>
  <c r="L1" i="13" s="1"/>
  <c r="M1" i="13" s="1"/>
  <c r="N1" i="13" s="1"/>
  <c r="O1" i="13" s="1"/>
  <c r="P1" i="13" s="1"/>
  <c r="Q1" i="13" s="1"/>
  <c r="R1" i="13" s="1"/>
  <c r="S1" i="13" s="1"/>
  <c r="T1" i="13" s="1"/>
  <c r="U1" i="13" s="1"/>
  <c r="V1" i="13" s="1"/>
  <c r="W1" i="13" s="1"/>
  <c r="X1" i="13" s="1"/>
  <c r="Y1" i="13" s="1"/>
  <c r="Z1" i="13" s="1"/>
  <c r="AA1" i="13" s="1"/>
  <c r="AB1" i="13" s="1"/>
  <c r="AC1" i="13" s="1"/>
  <c r="AD1" i="13" s="1"/>
  <c r="AE1" i="13" s="1"/>
  <c r="AF1" i="13" s="1"/>
  <c r="AG1" i="13" s="1"/>
  <c r="AH1" i="13" s="1"/>
  <c r="AI1" i="13" s="1"/>
  <c r="AJ1" i="13" s="1"/>
  <c r="AK1" i="13" s="1"/>
  <c r="AL1" i="13" s="1"/>
  <c r="AM1" i="13" s="1"/>
  <c r="AN1" i="13" s="1"/>
  <c r="AO1" i="13" s="1"/>
  <c r="AP1" i="13" s="1"/>
  <c r="AQ1" i="13" s="1"/>
  <c r="AR1" i="13" s="1"/>
  <c r="AS1" i="13" s="1"/>
  <c r="AT1" i="13" s="1"/>
  <c r="AU1" i="13" s="1"/>
  <c r="AV1" i="13" s="1"/>
  <c r="AW1" i="13" s="1"/>
  <c r="AX1" i="13" s="1"/>
  <c r="AY1" i="13" s="1"/>
  <c r="AZ1" i="13" s="1"/>
  <c r="BA1" i="13" s="1"/>
  <c r="BB1" i="13" s="1"/>
  <c r="BC1" i="13" s="1"/>
  <c r="BD1" i="13" s="1"/>
  <c r="BE1" i="13" s="1"/>
  <c r="BF1" i="13" s="1"/>
  <c r="BG1" i="13" s="1"/>
  <c r="O54" i="17"/>
  <c r="Q54" i="17" s="1"/>
  <c r="O50" i="17"/>
  <c r="Q50" i="17" s="1"/>
  <c r="O53" i="17"/>
  <c r="Q53" i="17" s="1"/>
  <c r="Q48" i="17"/>
  <c r="I12" i="17" a="1"/>
  <c r="I12" i="17" s="1"/>
  <c r="K12" i="17" s="1"/>
  <c r="I11" i="17" a="1"/>
  <c r="I11" i="17" s="1"/>
  <c r="K11" i="17" s="1"/>
  <c r="O31" i="17" l="1"/>
  <c r="Q31" i="17" s="1"/>
  <c r="O32" i="17"/>
  <c r="Q32" i="17" s="1"/>
  <c r="D26" i="17"/>
  <c r="D25" i="17"/>
  <c r="Q45" i="17" s="1"/>
  <c r="D13" i="17"/>
  <c r="I13" i="17" l="1" a="1"/>
  <c r="I13" i="17" s="1"/>
  <c r="K13" i="17" s="1"/>
  <c r="D14" i="17"/>
  <c r="O33" i="17" l="1"/>
  <c r="Q33" i="17" s="1"/>
  <c r="I14" i="17" a="1"/>
  <c r="I14" i="17" s="1"/>
  <c r="K14" i="17" s="1"/>
  <c r="D27" i="17"/>
  <c r="D15" i="17"/>
  <c r="O34" i="17" l="1"/>
  <c r="Q34" i="17" s="1"/>
  <c r="I15" i="17" a="1"/>
  <c r="I15" i="17" s="1"/>
  <c r="K15" i="17" s="1"/>
  <c r="D28" i="17"/>
  <c r="D16" i="17"/>
  <c r="O35" i="17" l="1"/>
  <c r="Q35" i="17" s="1"/>
  <c r="I16" i="17" a="1"/>
  <c r="I16" i="17" s="1"/>
  <c r="K16" i="17" s="1"/>
  <c r="D29" i="17"/>
  <c r="O36" i="17" l="1"/>
  <c r="Q36" i="17" s="1"/>
  <c r="I17" i="17" a="1"/>
  <c r="I17" i="17" s="1"/>
  <c r="K17" i="17" s="1"/>
  <c r="D30" i="17"/>
  <c r="D18" i="17"/>
  <c r="O37" i="17" l="1"/>
  <c r="Q37" i="17" s="1"/>
  <c r="D31" i="17"/>
  <c r="I18" i="17" a="1"/>
  <c r="I18" i="17" s="1"/>
  <c r="K18" i="17" s="1"/>
  <c r="D19" i="17"/>
  <c r="O38" i="17" l="1"/>
  <c r="Q38" i="17" s="1"/>
  <c r="I19" i="17" a="1"/>
  <c r="I19" i="17" s="1"/>
  <c r="K19" i="17" s="1"/>
  <c r="D32" i="17"/>
  <c r="D20" i="17"/>
  <c r="A24" i="17"/>
  <c r="O39" i="17" l="1"/>
  <c r="Q39" i="17" s="1"/>
  <c r="D33" i="17"/>
  <c r="I20" i="17" a="1"/>
  <c r="I20" i="17" s="1"/>
  <c r="K20" i="17" s="1"/>
  <c r="K21" i="17" l="1"/>
  <c r="O40" i="17"/>
  <c r="Q40" i="17" s="1"/>
  <c r="D34" i="17"/>
  <c r="F29" i="16" l="1"/>
  <c r="G29" i="1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<sst xmlns="http://schemas.openxmlformats.org/spreadsheetml/2006/main" count="5936" uniqueCount="3123">
  <si>
    <t>Name of Applicant:</t>
  </si>
  <si>
    <t>Jesup</t>
  </si>
  <si>
    <t>Points</t>
  </si>
  <si>
    <t>Median Household Income (MHI)</t>
  </si>
  <si>
    <t>Percent Not in Labor Force</t>
  </si>
  <si>
    <t>Ackley</t>
  </si>
  <si>
    <t>Ackworth</t>
  </si>
  <si>
    <t>Adair</t>
  </si>
  <si>
    <t>Adel</t>
  </si>
  <si>
    <t>Afton</t>
  </si>
  <si>
    <t>Agency</t>
  </si>
  <si>
    <t>Ainsworth</t>
  </si>
  <si>
    <t>Akron</t>
  </si>
  <si>
    <t>Albert City</t>
  </si>
  <si>
    <t>Albia</t>
  </si>
  <si>
    <t>Albion</t>
  </si>
  <si>
    <t>Alburnett</t>
  </si>
  <si>
    <t>Alden</t>
  </si>
  <si>
    <t>Alexander</t>
  </si>
  <si>
    <t>Algona</t>
  </si>
  <si>
    <t>Alleman</t>
  </si>
  <si>
    <t>Allerton</t>
  </si>
  <si>
    <t>Allison</t>
  </si>
  <si>
    <t>Alta</t>
  </si>
  <si>
    <t>Alta Vista</t>
  </si>
  <si>
    <t>Alton</t>
  </si>
  <si>
    <t>Altoona</t>
  </si>
  <si>
    <t>Alvord</t>
  </si>
  <si>
    <t>Ames</t>
  </si>
  <si>
    <t>Anamosa</t>
  </si>
  <si>
    <t>Andover</t>
  </si>
  <si>
    <t>Andrew</t>
  </si>
  <si>
    <t>Anita</t>
  </si>
  <si>
    <t>Ankeny</t>
  </si>
  <si>
    <t>Anthon</t>
  </si>
  <si>
    <t>Aplington</t>
  </si>
  <si>
    <t>Arcadia</t>
  </si>
  <si>
    <t>Archer</t>
  </si>
  <si>
    <t>Aredale</t>
  </si>
  <si>
    <t>Arion</t>
  </si>
  <si>
    <t>Arispe</t>
  </si>
  <si>
    <t>Arlington</t>
  </si>
  <si>
    <t>Armstrong</t>
  </si>
  <si>
    <t>Arnolds Park</t>
  </si>
  <si>
    <t>Arthur</t>
  </si>
  <si>
    <t>Asbury</t>
  </si>
  <si>
    <t>Ashton</t>
  </si>
  <si>
    <t>Aspinwall</t>
  </si>
  <si>
    <t>Atalissa</t>
  </si>
  <si>
    <t>Atkins</t>
  </si>
  <si>
    <t>Atlantic</t>
  </si>
  <si>
    <t>Auburn</t>
  </si>
  <si>
    <t>Audubon</t>
  </si>
  <si>
    <t>Aurelia</t>
  </si>
  <si>
    <t>Aurora</t>
  </si>
  <si>
    <t>Avoca</t>
  </si>
  <si>
    <t>Ayrshire</t>
  </si>
  <si>
    <t>Badger</t>
  </si>
  <si>
    <t>Bagley</t>
  </si>
  <si>
    <t>Baldwin</t>
  </si>
  <si>
    <t>Balltown</t>
  </si>
  <si>
    <t>Bancroft</t>
  </si>
  <si>
    <t>Bankston</t>
  </si>
  <si>
    <t>Barnes City</t>
  </si>
  <si>
    <t>Barnum</t>
  </si>
  <si>
    <t>Bassett</t>
  </si>
  <si>
    <t>Batavia</t>
  </si>
  <si>
    <t>Battle Creek</t>
  </si>
  <si>
    <t>Baxter</t>
  </si>
  <si>
    <t>Bayard</t>
  </si>
  <si>
    <t>Beacon</t>
  </si>
  <si>
    <t>Beaconsfield</t>
  </si>
  <si>
    <t>Beaman</t>
  </si>
  <si>
    <t>Beaver</t>
  </si>
  <si>
    <t>Bedford</t>
  </si>
  <si>
    <t>Belle Plaine</t>
  </si>
  <si>
    <t>Bellevue</t>
  </si>
  <si>
    <t>Belmond</t>
  </si>
  <si>
    <t>Bennett</t>
  </si>
  <si>
    <t>Benton</t>
  </si>
  <si>
    <t>Berkley</t>
  </si>
  <si>
    <t>Bernard</t>
  </si>
  <si>
    <t>Bertram</t>
  </si>
  <si>
    <t>Bettendorf</t>
  </si>
  <si>
    <t>Bevington</t>
  </si>
  <si>
    <t>Birmingham</t>
  </si>
  <si>
    <t>Blairsburg</t>
  </si>
  <si>
    <t>Blairstown</t>
  </si>
  <si>
    <t>Blakesburg</t>
  </si>
  <si>
    <t>Blanchard</t>
  </si>
  <si>
    <t>Blencoe</t>
  </si>
  <si>
    <t>Blockton</t>
  </si>
  <si>
    <t>Bloomfield</t>
  </si>
  <si>
    <t>Blue Grass</t>
  </si>
  <si>
    <t>Bode</t>
  </si>
  <si>
    <t>Bonaparte</t>
  </si>
  <si>
    <t>Bondurant</t>
  </si>
  <si>
    <t>Boone</t>
  </si>
  <si>
    <t>Bouton</t>
  </si>
  <si>
    <t>Boxholm</t>
  </si>
  <si>
    <t>Boyden</t>
  </si>
  <si>
    <t>Braddyville</t>
  </si>
  <si>
    <t>Bradgate</t>
  </si>
  <si>
    <t>Brandon</t>
  </si>
  <si>
    <t>Brayton</t>
  </si>
  <si>
    <t>Breda</t>
  </si>
  <si>
    <t>Bridgewater</t>
  </si>
  <si>
    <t>Brighton</t>
  </si>
  <si>
    <t>Bristow</t>
  </si>
  <si>
    <t>Britt</t>
  </si>
  <si>
    <t>Bronson</t>
  </si>
  <si>
    <t>Brooklyn</t>
  </si>
  <si>
    <t>Brunsville</t>
  </si>
  <si>
    <t>Buck Grove</t>
  </si>
  <si>
    <t>Buckeye</t>
  </si>
  <si>
    <t>Buffalo</t>
  </si>
  <si>
    <t>Buffalo Center</t>
  </si>
  <si>
    <t>Burlington</t>
  </si>
  <si>
    <t>Burt</t>
  </si>
  <si>
    <t>Bussey</t>
  </si>
  <si>
    <t>Calamus</t>
  </si>
  <si>
    <t>Callender</t>
  </si>
  <si>
    <t>Calmar</t>
  </si>
  <si>
    <t>Calumet</t>
  </si>
  <si>
    <t>Camanche</t>
  </si>
  <si>
    <t>Cambridge</t>
  </si>
  <si>
    <t>Cantril</t>
  </si>
  <si>
    <t>Carbon</t>
  </si>
  <si>
    <t>Carlisle</t>
  </si>
  <si>
    <t>Carpenter</t>
  </si>
  <si>
    <t>Carroll</t>
  </si>
  <si>
    <t>Carson</t>
  </si>
  <si>
    <t>Carter Lake</t>
  </si>
  <si>
    <t>Cascade</t>
  </si>
  <si>
    <t>Casey</t>
  </si>
  <si>
    <t>Castalia</t>
  </si>
  <si>
    <t>Castana</t>
  </si>
  <si>
    <t>Cedar Falls</t>
  </si>
  <si>
    <t>Cedar Rapids</t>
  </si>
  <si>
    <t>Center Point</t>
  </si>
  <si>
    <t>Centerville</t>
  </si>
  <si>
    <t>Central City</t>
  </si>
  <si>
    <t>Centralia</t>
  </si>
  <si>
    <t>Chariton</t>
  </si>
  <si>
    <t>Charles City</t>
  </si>
  <si>
    <t>Charlotte</t>
  </si>
  <si>
    <t>Charter Oak</t>
  </si>
  <si>
    <t>Chatsworth</t>
  </si>
  <si>
    <t>Chelsea</t>
  </si>
  <si>
    <t>Cherokee</t>
  </si>
  <si>
    <t>Chester</t>
  </si>
  <si>
    <t>Chillicothe</t>
  </si>
  <si>
    <t>Churdan</t>
  </si>
  <si>
    <t>Cincinnati</t>
  </si>
  <si>
    <t>Clare</t>
  </si>
  <si>
    <t>Clarence</t>
  </si>
  <si>
    <t>Clarinda</t>
  </si>
  <si>
    <t>Clarion</t>
  </si>
  <si>
    <t>Clarksville</t>
  </si>
  <si>
    <t>Clayton</t>
  </si>
  <si>
    <t>Clear Lake</t>
  </si>
  <si>
    <t>Clearfield</t>
  </si>
  <si>
    <t>Cleghorn</t>
  </si>
  <si>
    <t>Clemons</t>
  </si>
  <si>
    <t>Clermont</t>
  </si>
  <si>
    <t>Clinton</t>
  </si>
  <si>
    <t>Clio</t>
  </si>
  <si>
    <t>Clive</t>
  </si>
  <si>
    <t>Clutier</t>
  </si>
  <si>
    <t>Coburg</t>
  </si>
  <si>
    <t>Coggon</t>
  </si>
  <si>
    <t>Coin</t>
  </si>
  <si>
    <t>Colesburg</t>
  </si>
  <si>
    <t>Colfax</t>
  </si>
  <si>
    <t>College Springs</t>
  </si>
  <si>
    <t>Collins</t>
  </si>
  <si>
    <t>Colo</t>
  </si>
  <si>
    <t>Columbus City</t>
  </si>
  <si>
    <t>Columbus Junction</t>
  </si>
  <si>
    <t>Colwell</t>
  </si>
  <si>
    <t>Conesville</t>
  </si>
  <si>
    <t>Conrad</t>
  </si>
  <si>
    <t>Conway</t>
  </si>
  <si>
    <t>Coon Rapids</t>
  </si>
  <si>
    <t>Coppock</t>
  </si>
  <si>
    <t>Coralville</t>
  </si>
  <si>
    <t>Corning</t>
  </si>
  <si>
    <t>Correctionville</t>
  </si>
  <si>
    <t>Corwith</t>
  </si>
  <si>
    <t>Corydon</t>
  </si>
  <si>
    <t>Cotter</t>
  </si>
  <si>
    <t>Coulter</t>
  </si>
  <si>
    <t>Council Bluffs</t>
  </si>
  <si>
    <t>Craig</t>
  </si>
  <si>
    <t>Crawfordsville</t>
  </si>
  <si>
    <t>Crescent</t>
  </si>
  <si>
    <t>Cresco</t>
  </si>
  <si>
    <t>Creston</t>
  </si>
  <si>
    <t>Cromwell</t>
  </si>
  <si>
    <t>Crystal Lake</t>
  </si>
  <si>
    <t>Cumberland</t>
  </si>
  <si>
    <t>Cumming</t>
  </si>
  <si>
    <t>Curlew</t>
  </si>
  <si>
    <t>Cushing</t>
  </si>
  <si>
    <t>Cylinder</t>
  </si>
  <si>
    <t>Dakota City</t>
  </si>
  <si>
    <t>Dallas Center</t>
  </si>
  <si>
    <t>Dana</t>
  </si>
  <si>
    <t>Danbury</t>
  </si>
  <si>
    <t>Danville</t>
  </si>
  <si>
    <t>Davenport</t>
  </si>
  <si>
    <t>Davis City</t>
  </si>
  <si>
    <t>Dawson</t>
  </si>
  <si>
    <t>Dayton</t>
  </si>
  <si>
    <t>De Soto</t>
  </si>
  <si>
    <t>Decatur</t>
  </si>
  <si>
    <t>Decorah</t>
  </si>
  <si>
    <t>Dedham</t>
  </si>
  <si>
    <t>Deep River</t>
  </si>
  <si>
    <t>Defiance</t>
  </si>
  <si>
    <t>Delaware</t>
  </si>
  <si>
    <t>Delhi</t>
  </si>
  <si>
    <t>Delmar</t>
  </si>
  <si>
    <t>Deloit</t>
  </si>
  <si>
    <t>Delta</t>
  </si>
  <si>
    <t>Denison</t>
  </si>
  <si>
    <t>Denver</t>
  </si>
  <si>
    <t>Derby</t>
  </si>
  <si>
    <t>Des Moines</t>
  </si>
  <si>
    <t>DeWitt</t>
  </si>
  <si>
    <t>Dexter</t>
  </si>
  <si>
    <t>Diagonal</t>
  </si>
  <si>
    <t>Dickens</t>
  </si>
  <si>
    <t>Dike</t>
  </si>
  <si>
    <t>Dixon</t>
  </si>
  <si>
    <t>Dolliver</t>
  </si>
  <si>
    <t>Donahue</t>
  </si>
  <si>
    <t>Donnellson</t>
  </si>
  <si>
    <t>Doon</t>
  </si>
  <si>
    <t>Dougherty</t>
  </si>
  <si>
    <t>Dow City</t>
  </si>
  <si>
    <t>Dows</t>
  </si>
  <si>
    <t>Drakesville</t>
  </si>
  <si>
    <t>Dubuque</t>
  </si>
  <si>
    <t>Dumont</t>
  </si>
  <si>
    <t>Duncombe</t>
  </si>
  <si>
    <t>Dundee</t>
  </si>
  <si>
    <t>Dunkerton</t>
  </si>
  <si>
    <t>Dunlap</t>
  </si>
  <si>
    <t>Durango</t>
  </si>
  <si>
    <t>Durant</t>
  </si>
  <si>
    <t>Dyersville</t>
  </si>
  <si>
    <t>Dysart</t>
  </si>
  <si>
    <t>Eagle Grove</t>
  </si>
  <si>
    <t>Earlham</t>
  </si>
  <si>
    <t>Earling</t>
  </si>
  <si>
    <t>Earlville</t>
  </si>
  <si>
    <t>Early</t>
  </si>
  <si>
    <t>East Peru</t>
  </si>
  <si>
    <t>Eddyville</t>
  </si>
  <si>
    <t>Edgewood</t>
  </si>
  <si>
    <t>Elberon</t>
  </si>
  <si>
    <t>Eldon</t>
  </si>
  <si>
    <t>Eldora</t>
  </si>
  <si>
    <t>Eldridge</t>
  </si>
  <si>
    <t>Elgin</t>
  </si>
  <si>
    <t>Elk Horn</t>
  </si>
  <si>
    <t>Elk Run Heights</t>
  </si>
  <si>
    <t>Elkader</t>
  </si>
  <si>
    <t>Elkhart</t>
  </si>
  <si>
    <t>Elkport</t>
  </si>
  <si>
    <t>Elliott</t>
  </si>
  <si>
    <t>Ellston</t>
  </si>
  <si>
    <t>Ellsworth</t>
  </si>
  <si>
    <t>Elma</t>
  </si>
  <si>
    <t>Ely</t>
  </si>
  <si>
    <t>Emerson</t>
  </si>
  <si>
    <t>Emmetsburg</t>
  </si>
  <si>
    <t>Epworth</t>
  </si>
  <si>
    <t>Essex</t>
  </si>
  <si>
    <t>Estherville</t>
  </si>
  <si>
    <t>Evansdale</t>
  </si>
  <si>
    <t>Everly</t>
  </si>
  <si>
    <t>Exira</t>
  </si>
  <si>
    <t>Exline</t>
  </si>
  <si>
    <t>Fairbank</t>
  </si>
  <si>
    <t>Fairfax</t>
  </si>
  <si>
    <t>Fairfield</t>
  </si>
  <si>
    <t>Farley</t>
  </si>
  <si>
    <t>Farmersburg</t>
  </si>
  <si>
    <t>Farmington</t>
  </si>
  <si>
    <t>Farnhamville</t>
  </si>
  <si>
    <t>Farragut</t>
  </si>
  <si>
    <t>Fayette</t>
  </si>
  <si>
    <t>Fenton</t>
  </si>
  <si>
    <t>Ferguson</t>
  </si>
  <si>
    <t>Fertile</t>
  </si>
  <si>
    <t>Floris</t>
  </si>
  <si>
    <t>Floyd</t>
  </si>
  <si>
    <t>Fonda</t>
  </si>
  <si>
    <t>Fontanelle</t>
  </si>
  <si>
    <t>Forest City</t>
  </si>
  <si>
    <t>Fort Atkinson</t>
  </si>
  <si>
    <t>Fort Dodge</t>
  </si>
  <si>
    <t>Fort Madison</t>
  </si>
  <si>
    <t>Fostoria</t>
  </si>
  <si>
    <t>Franklin</t>
  </si>
  <si>
    <t>Fraser</t>
  </si>
  <si>
    <t>Fredericksburg</t>
  </si>
  <si>
    <t>Frederika</t>
  </si>
  <si>
    <t>Fredonia</t>
  </si>
  <si>
    <t>Fremont</t>
  </si>
  <si>
    <t>Fruitland</t>
  </si>
  <si>
    <t>Galt</t>
  </si>
  <si>
    <t>Galva</t>
  </si>
  <si>
    <t>Garber</t>
  </si>
  <si>
    <t>Garden Grove</t>
  </si>
  <si>
    <t>Garnavillo</t>
  </si>
  <si>
    <t>Garner</t>
  </si>
  <si>
    <t>Garrison</t>
  </si>
  <si>
    <t>Garwin</t>
  </si>
  <si>
    <t>Geneva</t>
  </si>
  <si>
    <t>George</t>
  </si>
  <si>
    <t>Gibson</t>
  </si>
  <si>
    <t>Gilbert</t>
  </si>
  <si>
    <t>Gilbertville</t>
  </si>
  <si>
    <t>Gillett Grove</t>
  </si>
  <si>
    <t>Gilman</t>
  </si>
  <si>
    <t>Gilmore City</t>
  </si>
  <si>
    <t>Gladbrook</t>
  </si>
  <si>
    <t>Glenwood</t>
  </si>
  <si>
    <t>Glidden</t>
  </si>
  <si>
    <t>Goldfield</t>
  </si>
  <si>
    <t>Goodell</t>
  </si>
  <si>
    <t>Goose Lake</t>
  </si>
  <si>
    <t>Gowrie</t>
  </si>
  <si>
    <t>Graettinger</t>
  </si>
  <si>
    <t>Graf</t>
  </si>
  <si>
    <t>Grafton</t>
  </si>
  <si>
    <t>Grand Junction</t>
  </si>
  <si>
    <t>Grand Mound</t>
  </si>
  <si>
    <t>Grand River</t>
  </si>
  <si>
    <t>Grandview</t>
  </si>
  <si>
    <t>Granger</t>
  </si>
  <si>
    <t>Grant</t>
  </si>
  <si>
    <t>Granville</t>
  </si>
  <si>
    <t>Gravity</t>
  </si>
  <si>
    <t>Gray</t>
  </si>
  <si>
    <t>Greeley</t>
  </si>
  <si>
    <t>Greene</t>
  </si>
  <si>
    <t>Greenfield</t>
  </si>
  <si>
    <t>Greenville</t>
  </si>
  <si>
    <t>Grimes</t>
  </si>
  <si>
    <t>Grinnell</t>
  </si>
  <si>
    <t>Griswold</t>
  </si>
  <si>
    <t>Grundy Center</t>
  </si>
  <si>
    <t>Gruver</t>
  </si>
  <si>
    <t>Guernsey</t>
  </si>
  <si>
    <t>Guthrie Center</t>
  </si>
  <si>
    <t>Guttenberg</t>
  </si>
  <si>
    <t>Halbur</t>
  </si>
  <si>
    <t>Hamburg</t>
  </si>
  <si>
    <t>Hamilton</t>
  </si>
  <si>
    <t>Hampton</t>
  </si>
  <si>
    <t>Hancock</t>
  </si>
  <si>
    <t>Hanlontown</t>
  </si>
  <si>
    <t>Hansell</t>
  </si>
  <si>
    <t>Harcourt</t>
  </si>
  <si>
    <t>Hardy</t>
  </si>
  <si>
    <t>Harlan</t>
  </si>
  <si>
    <t>Harper</t>
  </si>
  <si>
    <t>Harpers Ferry</t>
  </si>
  <si>
    <t>Harris</t>
  </si>
  <si>
    <t>Hartford</t>
  </si>
  <si>
    <t>Hartley</t>
  </si>
  <si>
    <t>Hartwick</t>
  </si>
  <si>
    <t>Harvey</t>
  </si>
  <si>
    <t>Hastings</t>
  </si>
  <si>
    <t>Havelock</t>
  </si>
  <si>
    <t>Haverhill</t>
  </si>
  <si>
    <t>Hawarden</t>
  </si>
  <si>
    <t>Hawkeye</t>
  </si>
  <si>
    <t>Hayesville</t>
  </si>
  <si>
    <t>Hazleton</t>
  </si>
  <si>
    <t>Hedrick</t>
  </si>
  <si>
    <t>Henderson</t>
  </si>
  <si>
    <t>Hepburn</t>
  </si>
  <si>
    <t>Hiawatha</t>
  </si>
  <si>
    <t>Hills</t>
  </si>
  <si>
    <t>Hillsboro</t>
  </si>
  <si>
    <t>Hinton</t>
  </si>
  <si>
    <t>Holland</t>
  </si>
  <si>
    <t>Holstein</t>
  </si>
  <si>
    <t>Holy Cross</t>
  </si>
  <si>
    <t>Hopkinton</t>
  </si>
  <si>
    <t>Hornick</t>
  </si>
  <si>
    <t>Hospers</t>
  </si>
  <si>
    <t>Houghton</t>
  </si>
  <si>
    <t>Hubbard</t>
  </si>
  <si>
    <t>Hudson</t>
  </si>
  <si>
    <t>Hull</t>
  </si>
  <si>
    <t>Humboldt</t>
  </si>
  <si>
    <t>Humeston</t>
  </si>
  <si>
    <t>Huxley</t>
  </si>
  <si>
    <t>Ida Grove</t>
  </si>
  <si>
    <t>Imogene</t>
  </si>
  <si>
    <t>Independence</t>
  </si>
  <si>
    <t>Indianola</t>
  </si>
  <si>
    <t>Inwood</t>
  </si>
  <si>
    <t>Ionia</t>
  </si>
  <si>
    <t>Iowa City</t>
  </si>
  <si>
    <t>Iowa Falls</t>
  </si>
  <si>
    <t>Ireton</t>
  </si>
  <si>
    <t>Irwin</t>
  </si>
  <si>
    <t>Jackson Junction</t>
  </si>
  <si>
    <t>Jamaica</t>
  </si>
  <si>
    <t>Janesville</t>
  </si>
  <si>
    <t>Jefferson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</si>
  <si>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</si>
  <si>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</si>
  <si>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</si>
  <si>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</si>
  <si>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</si>
  <si>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</si>
  <si>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</si>
  <si>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</si>
  <si>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Kellogg</t>
  </si>
  <si>
    <t>Kensett</t>
  </si>
  <si>
    <t>Keokuk</t>
  </si>
  <si>
    <t>Keomah Village</t>
  </si>
  <si>
    <t>Keosauqua</t>
  </si>
  <si>
    <t>Keota</t>
  </si>
  <si>
    <t>Keswick</t>
  </si>
  <si>
    <t>Keystone</t>
  </si>
  <si>
    <t>Kimballton</t>
  </si>
  <si>
    <t>Kingsley</t>
  </si>
  <si>
    <t>Kinross</t>
  </si>
  <si>
    <t>Kirkman</t>
  </si>
  <si>
    <t>Kirkville</t>
  </si>
  <si>
    <t>Kiron</t>
  </si>
  <si>
    <t>Klemme</t>
  </si>
  <si>
    <t>Knierim</t>
  </si>
  <si>
    <t>Knoxville</t>
  </si>
  <si>
    <t>La Motte</t>
  </si>
  <si>
    <t>La Porte City</t>
  </si>
  <si>
    <t>Lacona</t>
  </si>
  <si>
    <t>Ladora</t>
  </si>
  <si>
    <t>Lake City</t>
  </si>
  <si>
    <t>Lake Mills</t>
  </si>
  <si>
    <t>Lake Park</t>
  </si>
  <si>
    <t>Lake View</t>
  </si>
  <si>
    <t>Lakeside</t>
  </si>
  <si>
    <t>Lakota</t>
  </si>
  <si>
    <t>Lambs Grove</t>
  </si>
  <si>
    <t>Lamoni</t>
  </si>
  <si>
    <t>Lamont</t>
  </si>
  <si>
    <t>Lanesboro</t>
  </si>
  <si>
    <t>Lansing</t>
  </si>
  <si>
    <t>Larchwood</t>
  </si>
  <si>
    <t>Larrabee</t>
  </si>
  <si>
    <t>Latimer</t>
  </si>
  <si>
    <t>Laurel</t>
  </si>
  <si>
    <t>Laurens</t>
  </si>
  <si>
    <t>Lawler</t>
  </si>
  <si>
    <t>Lawton</t>
  </si>
  <si>
    <t>Le Claire</t>
  </si>
  <si>
    <t>Le Grand</t>
  </si>
  <si>
    <t>Le Mars</t>
  </si>
  <si>
    <t>Le Roy</t>
  </si>
  <si>
    <t>Ledyard</t>
  </si>
  <si>
    <t>Lehigh</t>
  </si>
  <si>
    <t>Leighton</t>
  </si>
  <si>
    <t>Leland</t>
  </si>
  <si>
    <t>Lenox</t>
  </si>
  <si>
    <t>Leon</t>
  </si>
  <si>
    <t>Lester</t>
  </si>
  <si>
    <t>Letts</t>
  </si>
  <si>
    <t>Lewis</t>
  </si>
  <si>
    <t>Libertyville</t>
  </si>
  <si>
    <t>Lidderdale</t>
  </si>
  <si>
    <t>Lime Springs</t>
  </si>
  <si>
    <t>Lincoln</t>
  </si>
  <si>
    <t>Linden</t>
  </si>
  <si>
    <t>Lineville</t>
  </si>
  <si>
    <t>Linn Grove</t>
  </si>
  <si>
    <t>Lisbon</t>
  </si>
  <si>
    <t>Liscomb</t>
  </si>
  <si>
    <t>Little Rock</t>
  </si>
  <si>
    <t>Little Sioux</t>
  </si>
  <si>
    <t>Livermore</t>
  </si>
  <si>
    <t>Lockridge</t>
  </si>
  <si>
    <t>Logan</t>
  </si>
  <si>
    <t>Lohrville</t>
  </si>
  <si>
    <t>Lone Rock</t>
  </si>
  <si>
    <t>Lone Tree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</si>
  <si>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</si>
  <si>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</si>
  <si>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</si>
  <si>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</si>
  <si>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</si>
  <si>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</si>
  <si>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</si>
  <si>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</si>
  <si>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Lucas</t>
  </si>
  <si>
    <t>Luther</t>
  </si>
  <si>
    <t>Luxemburg</t>
  </si>
  <si>
    <t>Luzerne</t>
  </si>
  <si>
    <t>Lynnville</t>
  </si>
  <si>
    <t>Lytton</t>
  </si>
  <si>
    <t>Macedonia</t>
  </si>
  <si>
    <t>Macksburg</t>
  </si>
  <si>
    <t>Madrid</t>
  </si>
  <si>
    <t>Magnolia</t>
  </si>
  <si>
    <t>Maharishi Vedic City</t>
  </si>
  <si>
    <t>Malcom</t>
  </si>
  <si>
    <t>Mallard</t>
  </si>
  <si>
    <t>Maloy</t>
  </si>
  <si>
    <t>Malvern</t>
  </si>
  <si>
    <t>Manchester</t>
  </si>
  <si>
    <t>Manilla</t>
  </si>
  <si>
    <t>Manly</t>
  </si>
  <si>
    <t>Manning</t>
  </si>
  <si>
    <t>Manson</t>
  </si>
  <si>
    <t>Mapleton</t>
  </si>
  <si>
    <t>Maquoketa</t>
  </si>
  <si>
    <t>Marathon</t>
  </si>
  <si>
    <t>Marble Rock</t>
  </si>
  <si>
    <t>Marcus</t>
  </si>
  <si>
    <t>Marengo</t>
  </si>
  <si>
    <t>Marion</t>
  </si>
  <si>
    <t>Marne</t>
  </si>
  <si>
    <t>Marquette</t>
  </si>
  <si>
    <t>Marshalltown</t>
  </si>
  <si>
    <t>Martelle</t>
  </si>
  <si>
    <t>Martensdale</t>
  </si>
  <si>
    <t>Martinsburg</t>
  </si>
  <si>
    <t>Marysville</t>
  </si>
  <si>
    <t>Mason City</t>
  </si>
  <si>
    <t>Masonville</t>
  </si>
  <si>
    <t>Massena</t>
  </si>
  <si>
    <t>Matlock</t>
  </si>
  <si>
    <t>Maurice</t>
  </si>
  <si>
    <t>Maxwell</t>
  </si>
  <si>
    <t>Maynard</t>
  </si>
  <si>
    <t>Maysville</t>
  </si>
  <si>
    <t>McCallsburg</t>
  </si>
  <si>
    <t>McCausland</t>
  </si>
  <si>
    <t>McClelland</t>
  </si>
  <si>
    <t>McGregor</t>
  </si>
  <si>
    <t>McIntire</t>
  </si>
  <si>
    <t>Mechanicsville</t>
  </si>
  <si>
    <t>Mediapolis</t>
  </si>
  <si>
    <t>Melbourne</t>
  </si>
  <si>
    <t>Melcher-Dallas</t>
  </si>
  <si>
    <t>Melrose</t>
  </si>
  <si>
    <t>Melvin</t>
  </si>
  <si>
    <t>Menlo</t>
  </si>
  <si>
    <t>Meriden</t>
  </si>
  <si>
    <t>Merrill</t>
  </si>
  <si>
    <t>Meservey</t>
  </si>
  <si>
    <t>Middletown</t>
  </si>
  <si>
    <t>Miles</t>
  </si>
  <si>
    <t>Milford</t>
  </si>
  <si>
    <t>Millersburg</t>
  </si>
  <si>
    <t>Millerton</t>
  </si>
  <si>
    <t>Milo</t>
  </si>
  <si>
    <t>Milton</t>
  </si>
  <si>
    <t>Minburn</t>
  </si>
  <si>
    <t>Minden</t>
  </si>
  <si>
    <t>Mingo</t>
  </si>
  <si>
    <t>Missouri Valley</t>
  </si>
  <si>
    <t>Mitchell</t>
  </si>
  <si>
    <t>Mitchellville</t>
  </si>
  <si>
    <t>Modale</t>
  </si>
  <si>
    <t>Mondamin</t>
  </si>
  <si>
    <t>Monmouth</t>
  </si>
  <si>
    <t>Monona</t>
  </si>
  <si>
    <t>Monroe</t>
  </si>
  <si>
    <t>Montezuma</t>
  </si>
  <si>
    <t>Monticello</t>
  </si>
  <si>
    <t>Montour</t>
  </si>
  <si>
    <t>Montrose</t>
  </si>
  <si>
    <t>Moorhead</t>
  </si>
  <si>
    <t>Moorland</t>
  </si>
  <si>
    <t>Moravia</t>
  </si>
  <si>
    <t>Morley</t>
  </si>
  <si>
    <t>Morning Sun</t>
  </si>
  <si>
    <t>Morrison</t>
  </si>
  <si>
    <t>Moulton</t>
  </si>
  <si>
    <t>Mount Auburn</t>
  </si>
  <si>
    <t>Mount Ayr</t>
  </si>
  <si>
    <t>Mount Pleasant</t>
  </si>
  <si>
    <t>Mount Vernon</t>
  </si>
  <si>
    <t>Moville</t>
  </si>
  <si>
    <t>Murray</t>
  </si>
  <si>
    <t>Muscatine</t>
  </si>
  <si>
    <t>Mystic</t>
  </si>
  <si>
    <t>Nashua</t>
  </si>
  <si>
    <t>Nemaha</t>
  </si>
  <si>
    <t>Neola</t>
  </si>
  <si>
    <t>Nevada</t>
  </si>
  <si>
    <t>New Albin</t>
  </si>
  <si>
    <t>New Hampton</t>
  </si>
  <si>
    <t>New Hartford</t>
  </si>
  <si>
    <t>New Liberty</t>
  </si>
  <si>
    <t>New London</t>
  </si>
  <si>
    <t>New Market</t>
  </si>
  <si>
    <t>New Providence</t>
  </si>
  <si>
    <t>New Sharon</t>
  </si>
  <si>
    <t>New Vienna</t>
  </si>
  <si>
    <t>New Virginia</t>
  </si>
  <si>
    <t>Newell</t>
  </si>
  <si>
    <t>Newhall</t>
  </si>
  <si>
    <t>Newton</t>
  </si>
  <si>
    <t>Nichols</t>
  </si>
  <si>
    <t>Nodaway</t>
  </si>
  <si>
    <t>Nora Springs</t>
  </si>
  <si>
    <t>North Buena Vista</t>
  </si>
  <si>
    <t>North English</t>
  </si>
  <si>
    <t>North Liberty</t>
  </si>
  <si>
    <t>North Washington</t>
  </si>
  <si>
    <t>Northboro</t>
  </si>
  <si>
    <t>Northwood</t>
  </si>
  <si>
    <t>Norwalk</t>
  </si>
  <si>
    <t>Norway</t>
  </si>
  <si>
    <t>Numa</t>
  </si>
  <si>
    <t>Oakland</t>
  </si>
  <si>
    <t>Oakland Acres</t>
  </si>
  <si>
    <t>Oakville</t>
  </si>
  <si>
    <t>Ocheyedan</t>
  </si>
  <si>
    <t>Odebolt</t>
  </si>
  <si>
    <t>Oelwein</t>
  </si>
  <si>
    <t>Ogden</t>
  </si>
  <si>
    <t>Okoboji</t>
  </si>
  <si>
    <t>Olds</t>
  </si>
  <si>
    <t>Olin</t>
  </si>
  <si>
    <t>Ollie</t>
  </si>
  <si>
    <t>Onawa</t>
  </si>
  <si>
    <t>Onslow</t>
  </si>
  <si>
    <t>Orange City</t>
  </si>
  <si>
    <t>Orchard</t>
  </si>
  <si>
    <t>Orient</t>
  </si>
  <si>
    <t>Orleans</t>
  </si>
  <si>
    <t>Osage</t>
  </si>
  <si>
    <t>Osceola</t>
  </si>
  <si>
    <t>Oskaloosa</t>
  </si>
  <si>
    <t>Ossian</t>
  </si>
  <si>
    <t>Osterdock</t>
  </si>
  <si>
    <t>Otho</t>
  </si>
  <si>
    <t>Oto</t>
  </si>
  <si>
    <t>Ottosen</t>
  </si>
  <si>
    <t>Ottumwa</t>
  </si>
  <si>
    <t>Owasa</t>
  </si>
  <si>
    <t>Oxford</t>
  </si>
  <si>
    <t>Oxford Junction</t>
  </si>
  <si>
    <t>Oyens</t>
  </si>
  <si>
    <t>Pacific Junction</t>
  </si>
  <si>
    <t>Packwood</t>
  </si>
  <si>
    <t>Palmer</t>
  </si>
  <si>
    <t>Palo</t>
  </si>
  <si>
    <t>Panama</t>
  </si>
  <si>
    <t>Panora</t>
  </si>
  <si>
    <t>Panorama Park</t>
  </si>
  <si>
    <t>Parkersburg</t>
  </si>
  <si>
    <t>Parnell</t>
  </si>
  <si>
    <t>Paton</t>
  </si>
  <si>
    <t>Patterson</t>
  </si>
  <si>
    <t>Paullina</t>
  </si>
  <si>
    <t>Pella</t>
  </si>
  <si>
    <t>Peosta</t>
  </si>
  <si>
    <t>Perry</t>
  </si>
  <si>
    <t>Persia</t>
  </si>
  <si>
    <t>Peterson</t>
  </si>
  <si>
    <t>Pierson</t>
  </si>
  <si>
    <t>Pilot Mound</t>
  </si>
  <si>
    <t>Pisgah</t>
  </si>
  <si>
    <t>Plainfield</t>
  </si>
  <si>
    <t>Plano</t>
  </si>
  <si>
    <t>Pleasant Hill</t>
  </si>
  <si>
    <t>Pleasant Plain</t>
  </si>
  <si>
    <t>Pleasanton</t>
  </si>
  <si>
    <t>Pleasantville</t>
  </si>
  <si>
    <t>Plover</t>
  </si>
  <si>
    <t>Plymouth</t>
  </si>
  <si>
    <t>Pocahontas</t>
  </si>
  <si>
    <t>Polk City</t>
  </si>
  <si>
    <t>Pomeroy</t>
  </si>
  <si>
    <t>Popejoy</t>
  </si>
  <si>
    <t>Portsmouth</t>
  </si>
  <si>
    <t>Postville</t>
  </si>
  <si>
    <t>Prairie City</t>
  </si>
  <si>
    <t>Prairieburg</t>
  </si>
  <si>
    <t>Prescott</t>
  </si>
  <si>
    <t>Preston</t>
  </si>
  <si>
    <t>Primghar</t>
  </si>
  <si>
    <t>Princeton</t>
  </si>
  <si>
    <t>Promise City</t>
  </si>
  <si>
    <t>Protivin</t>
  </si>
  <si>
    <t>Pulaski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</si>
  <si>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</si>
  <si>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</si>
  <si>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</si>
  <si>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</si>
  <si>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</si>
  <si>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</si>
  <si>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</si>
  <si>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</si>
  <si>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Rathbun</t>
  </si>
  <si>
    <t>Raymond</t>
  </si>
  <si>
    <t>Readlyn</t>
  </si>
  <si>
    <t>Reasnor</t>
  </si>
  <si>
    <t>Red Oak</t>
  </si>
  <si>
    <t>Redding</t>
  </si>
  <si>
    <t>Redfield</t>
  </si>
  <si>
    <t>Reinbeck</t>
  </si>
  <si>
    <t>Rembrandt</t>
  </si>
  <si>
    <t>Remsen</t>
  </si>
  <si>
    <t>Renwick</t>
  </si>
  <si>
    <t>Rhodes</t>
  </si>
  <si>
    <t>Riceville</t>
  </si>
  <si>
    <t>Richland</t>
  </si>
  <si>
    <t>Rickardsville</t>
  </si>
  <si>
    <t>Ricketts</t>
  </si>
  <si>
    <t>Ridgeway</t>
  </si>
  <si>
    <t>Rinard</t>
  </si>
  <si>
    <t>Ringsted</t>
  </si>
  <si>
    <t>Rippey</t>
  </si>
  <si>
    <t>Riverdale</t>
  </si>
  <si>
    <t>Riverside</t>
  </si>
  <si>
    <t>Riverton</t>
  </si>
  <si>
    <t>Robins</t>
  </si>
  <si>
    <t>Rock Falls</t>
  </si>
  <si>
    <t>Rock Rapids</t>
  </si>
  <si>
    <t>Rock Valley</t>
  </si>
  <si>
    <t>Rockford</t>
  </si>
  <si>
    <t>Rockwell</t>
  </si>
  <si>
    <t>Rockwell City</t>
  </si>
  <si>
    <t>Rodman</t>
  </si>
  <si>
    <t>Rodney</t>
  </si>
  <si>
    <t>Roland</t>
  </si>
  <si>
    <t>Rolfe</t>
  </si>
  <si>
    <t>Rome</t>
  </si>
  <si>
    <t>Rose Hill</t>
  </si>
  <si>
    <t>Rossie</t>
  </si>
  <si>
    <t>Rowan</t>
  </si>
  <si>
    <t>Rowley</t>
  </si>
  <si>
    <t>Royal</t>
  </si>
  <si>
    <t>Rudd</t>
  </si>
  <si>
    <t>Runnells</t>
  </si>
  <si>
    <t>Russell</t>
  </si>
  <si>
    <t>Ruthven</t>
  </si>
  <si>
    <t>Rutland</t>
  </si>
  <si>
    <t>Ryan</t>
  </si>
  <si>
    <t>Sabula</t>
  </si>
  <si>
    <t>Sac City</t>
  </si>
  <si>
    <t>Sageville</t>
  </si>
  <si>
    <t>Salem</t>
  </si>
  <si>
    <t>Salix</t>
  </si>
  <si>
    <t>Sanborn</t>
  </si>
  <si>
    <t>Sandyville</t>
  </si>
  <si>
    <t>Scarville</t>
  </si>
  <si>
    <t>Schaller</t>
  </si>
  <si>
    <t>Schleswig</t>
  </si>
  <si>
    <t>Scranton</t>
  </si>
  <si>
    <t>Searsboro</t>
  </si>
  <si>
    <t>Sergeant Bluff</t>
  </si>
  <si>
    <t>Seymour</t>
  </si>
  <si>
    <t>Shambaugh</t>
  </si>
  <si>
    <t>Shannon City</t>
  </si>
  <si>
    <t>Sharpsburg</t>
  </si>
  <si>
    <t>Sheffield</t>
  </si>
  <si>
    <t>Shelby</t>
  </si>
  <si>
    <t>Sheldahl</t>
  </si>
  <si>
    <t>Sheldon</t>
  </si>
  <si>
    <t>Shell Rock</t>
  </si>
  <si>
    <t>Shellsburg</t>
  </si>
  <si>
    <t>Shenandoah</t>
  </si>
  <si>
    <t>Sherrill</t>
  </si>
  <si>
    <t>Shueyville</t>
  </si>
  <si>
    <t>Sibley</t>
  </si>
  <si>
    <t>Sidney</t>
  </si>
  <si>
    <t>Sigourney</t>
  </si>
  <si>
    <t>Silver City</t>
  </si>
  <si>
    <t>Sioux Center</t>
  </si>
  <si>
    <t>Sioux City</t>
  </si>
  <si>
    <t>Sioux Rapids</t>
  </si>
  <si>
    <t>Slater</t>
  </si>
  <si>
    <t>Sloan</t>
  </si>
  <si>
    <t>Smithland</t>
  </si>
  <si>
    <t>Soldier</t>
  </si>
  <si>
    <t>Solon</t>
  </si>
  <si>
    <t>Somers</t>
  </si>
  <si>
    <t>South English</t>
  </si>
  <si>
    <t>Spencer</t>
  </si>
  <si>
    <t>Spillville</t>
  </si>
  <si>
    <t>Spirit Lake</t>
  </si>
  <si>
    <t>Spragueville</t>
  </si>
  <si>
    <t>Spring Hill</t>
  </si>
  <si>
    <t>Springbrook</t>
  </si>
  <si>
    <t>Springville</t>
  </si>
  <si>
    <t>St. Ansgar</t>
  </si>
  <si>
    <t>St. Anthony</t>
  </si>
  <si>
    <t>St. Charles</t>
  </si>
  <si>
    <t>St. Donatus</t>
  </si>
  <si>
    <t>St. Lucas</t>
  </si>
  <si>
    <t>St. Marys</t>
  </si>
  <si>
    <t>St. Olaf</t>
  </si>
  <si>
    <t>St. Paul</t>
  </si>
  <si>
    <t>Stacyville</t>
  </si>
  <si>
    <t>Stanhope</t>
  </si>
  <si>
    <t>Stanley</t>
  </si>
  <si>
    <t>Stanton</t>
  </si>
  <si>
    <t>Stanwood</t>
  </si>
  <si>
    <t>State Center</t>
  </si>
  <si>
    <t>Steamboat Rock</t>
  </si>
  <si>
    <t>Stockport</t>
  </si>
  <si>
    <t>Stockton</t>
  </si>
  <si>
    <t>Storm Lake</t>
  </si>
  <si>
    <t>Story City</t>
  </si>
  <si>
    <t>Stout</t>
  </si>
  <si>
    <t>Stratford</t>
  </si>
  <si>
    <t>Strawberry Point</t>
  </si>
  <si>
    <t>Struble</t>
  </si>
  <si>
    <t>Stuart</t>
  </si>
  <si>
    <t>Sully</t>
  </si>
  <si>
    <t>Sumner</t>
  </si>
  <si>
    <t>Superior</t>
  </si>
  <si>
    <t>Sutherland</t>
  </si>
  <si>
    <t>Swaledale</t>
  </si>
  <si>
    <t>Swan</t>
  </si>
  <si>
    <t>Swea City</t>
  </si>
  <si>
    <t>Swisher</t>
  </si>
  <si>
    <t>Tabor</t>
  </si>
  <si>
    <t>Tama</t>
  </si>
  <si>
    <t>Templeton</t>
  </si>
  <si>
    <t>Tennant</t>
  </si>
  <si>
    <t>Terril</t>
  </si>
  <si>
    <t>Thayer</t>
  </si>
  <si>
    <t>Thompson</t>
  </si>
  <si>
    <t>Thor</t>
  </si>
  <si>
    <t>Thornburg</t>
  </si>
  <si>
    <t>Thornton</t>
  </si>
  <si>
    <t>Thurman</t>
  </si>
  <si>
    <t>Tiffin</t>
  </si>
  <si>
    <t>Tingley</t>
  </si>
  <si>
    <t>Tipton</t>
  </si>
  <si>
    <t>Titonka</t>
  </si>
  <si>
    <t>Toledo</t>
  </si>
  <si>
    <t>Toronto</t>
  </si>
  <si>
    <t>Traer</t>
  </si>
  <si>
    <t>Treynor</t>
  </si>
  <si>
    <t>Tripoli</t>
  </si>
  <si>
    <t>Truesdale</t>
  </si>
  <si>
    <t>Truro</t>
  </si>
  <si>
    <t>Turin</t>
  </si>
  <si>
    <t>Udell</t>
  </si>
  <si>
    <t>Underwood</t>
  </si>
  <si>
    <t>Union</t>
  </si>
  <si>
    <t>Unionville</t>
  </si>
  <si>
    <t>University Heights</t>
  </si>
  <si>
    <t>University Park</t>
  </si>
  <si>
    <t>Urbana</t>
  </si>
  <si>
    <t>Urbandale</t>
  </si>
  <si>
    <t>Ute</t>
  </si>
  <si>
    <t>Vail</t>
  </si>
  <si>
    <t>Valeria</t>
  </si>
  <si>
    <t>Van Horne</t>
  </si>
  <si>
    <t>Van Meter</t>
  </si>
  <si>
    <t>Van Wert</t>
  </si>
  <si>
    <t>Varina</t>
  </si>
  <si>
    <t>Ventura</t>
  </si>
  <si>
    <t>Victor</t>
  </si>
  <si>
    <t>Villisca</t>
  </si>
  <si>
    <t>Vincent</t>
  </si>
  <si>
    <t>Vining</t>
  </si>
  <si>
    <t>Vinton</t>
  </si>
  <si>
    <t>Volga</t>
  </si>
  <si>
    <t>Wadena</t>
  </si>
  <si>
    <t>Wahpeton</t>
  </si>
  <si>
    <t>Walcott</t>
  </si>
  <si>
    <t>Walford</t>
  </si>
  <si>
    <t>Walker</t>
  </si>
  <si>
    <t>Wall Lake</t>
  </si>
  <si>
    <t>Wallingford</t>
  </si>
  <si>
    <t>Walnut</t>
  </si>
  <si>
    <t>Wapello</t>
  </si>
  <si>
    <t>Washington</t>
  </si>
  <si>
    <t>Washta</t>
  </si>
  <si>
    <t>Waterloo</t>
  </si>
  <si>
    <t>Waterville</t>
  </si>
  <si>
    <t>Waucoma</t>
  </si>
  <si>
    <t>Waukee</t>
  </si>
  <si>
    <t>Waukon</t>
  </si>
  <si>
    <t>Waverly</t>
  </si>
  <si>
    <t>Wayland</t>
  </si>
  <si>
    <t>Webb</t>
  </si>
  <si>
    <t>Webster</t>
  </si>
  <si>
    <t>Webster City</t>
  </si>
  <si>
    <t>Weldon</t>
  </si>
  <si>
    <t>Wellman</t>
  </si>
  <si>
    <t>Wellsburg</t>
  </si>
  <si>
    <t>Welton</t>
  </si>
  <si>
    <t>Wesley</t>
  </si>
  <si>
    <t>West Bend</t>
  </si>
  <si>
    <t>West Branch</t>
  </si>
  <si>
    <t>West Burlington</t>
  </si>
  <si>
    <t>West Chester</t>
  </si>
  <si>
    <t>West Des Moines</t>
  </si>
  <si>
    <t>West Liberty</t>
  </si>
  <si>
    <t>West Okoboji</t>
  </si>
  <si>
    <t>West Point</t>
  </si>
  <si>
    <t>West Union</t>
  </si>
  <si>
    <t>Westfield</t>
  </si>
  <si>
    <t>Westgate</t>
  </si>
  <si>
    <t>Westphalia</t>
  </si>
  <si>
    <t>Westside</t>
  </si>
  <si>
    <t>Westwood</t>
  </si>
  <si>
    <t>What Cheer</t>
  </si>
  <si>
    <t>Wheatland</t>
  </si>
  <si>
    <t>Whiting</t>
  </si>
  <si>
    <t>Whittemore</t>
  </si>
  <si>
    <t>Whitten</t>
  </si>
  <si>
    <t>Willey</t>
  </si>
  <si>
    <t>Williams</t>
  </si>
  <si>
    <t>Williamsburg</t>
  </si>
  <si>
    <t>Williamson</t>
  </si>
  <si>
    <t>Wilton</t>
  </si>
  <si>
    <t>Windsor Heights</t>
  </si>
  <si>
    <t>Winfield</t>
  </si>
  <si>
    <t>Winterset</t>
  </si>
  <si>
    <t>Winthrop</t>
  </si>
  <si>
    <t>Wiota</t>
  </si>
  <si>
    <t>Woden</t>
  </si>
  <si>
    <t>Woodbine</t>
  </si>
  <si>
    <t>Woodburn</t>
  </si>
  <si>
    <t>Woodward</t>
  </si>
  <si>
    <t>Woolstock</t>
  </si>
  <si>
    <t>Worthington</t>
  </si>
  <si>
    <t>Wyoming</t>
  </si>
  <si>
    <t>Yale</t>
  </si>
  <si>
    <t>Yetter</t>
  </si>
  <si>
    <t>Yorktown</t>
  </si>
  <si>
    <t>Zearing</t>
  </si>
  <si>
    <t>Zwingle</t>
  </si>
  <si>
    <t>Enter or Select Communities:</t>
  </si>
  <si>
    <t>Percent Below Poverty Level</t>
  </si>
  <si>
    <t>State of Iowa</t>
  </si>
  <si>
    <t>Project:</t>
  </si>
  <si>
    <t>Iowa</t>
  </si>
  <si>
    <t>Population Trend Between 2010 and 2020 Census</t>
  </si>
  <si>
    <t>Percent with High School Diploma or less</t>
  </si>
  <si>
    <t>Percent of Vacant Homes (excl. Seasonal and Vacation)</t>
  </si>
  <si>
    <t>Slider Position</t>
  </si>
  <si>
    <t>Spectrum</t>
  </si>
  <si>
    <t>Slider Fill</t>
  </si>
  <si>
    <t>Slider Size</t>
  </si>
  <si>
    <t>Percent Receiving Public Assistance or SNAP</t>
  </si>
  <si>
    <t>Percent Receiving Supplemental Security Income</t>
  </si>
  <si>
    <t>Percent with High School Diploma or Less</t>
  </si>
  <si>
    <t>Socioeconomic Assessment Worksheet</t>
  </si>
  <si>
    <t>Percent of Population Served:</t>
  </si>
  <si>
    <t>Population Trend (2010-2020)</t>
  </si>
  <si>
    <t>Percent Housing Cost Burdened (&gt;= 30% of Income)</t>
  </si>
  <si>
    <t>TOTAL</t>
  </si>
  <si>
    <t>Total</t>
  </si>
  <si>
    <t>Population Served</t>
  </si>
  <si>
    <t>Weighted Percent</t>
  </si>
  <si>
    <t>Instructions for Completing the Socioeconomic Assessment Worksheet</t>
  </si>
  <si>
    <t xml:space="preserve">Enter or select each community that makes up the utility's service area in the blue boxes below, along with the corresponding percent </t>
  </si>
  <si>
    <t>of population served (must equal 100%). A weighted average for each metric will be calculated and assigned points.</t>
  </si>
  <si>
    <t>Example:</t>
  </si>
  <si>
    <t xml:space="preserve">A utility serves two communities with a combined service population of 3,000 (we'll use Akron and Westfield for illustration purposes): </t>
  </si>
  <si>
    <t>Enter or select both Akron and Westfield as shown below and enter the respective percent of population served.  If not entered</t>
  </si>
  <si>
    <t>correctly (e.g., the percentages don't sum to 100%), an error message will display and the weighted average result will not calculate:</t>
  </si>
  <si>
    <t>Once the percentages are corrected and sum to 100%, the weighted average result will be displayed:</t>
  </si>
  <si>
    <t>The Socioeconomic Assessment will display how the service area's metrics compare to state of Iowa as a whole:</t>
  </si>
  <si>
    <t>Print to PDF or save the workbook to include with your SRF Construction Loan Application.</t>
  </si>
  <si>
    <t>Comparison vs. State of Iowa</t>
  </si>
  <si>
    <t>Slider Pos 2</t>
  </si>
  <si>
    <t>Spectrum 2</t>
  </si>
  <si>
    <t>Slider Fill 2</t>
  </si>
  <si>
    <t>Slider Size 2</t>
  </si>
  <si>
    <t>RAW DATA</t>
  </si>
  <si>
    <t>PERCENTILE RANKING</t>
  </si>
  <si>
    <t>SOCIOECONOMIC ASSESSMENT POINTS</t>
  </si>
  <si>
    <t>GEOID</t>
  </si>
  <si>
    <t>GEOID2</t>
  </si>
  <si>
    <t>NAME</t>
  </si>
  <si>
    <t>NAME2</t>
  </si>
  <si>
    <t>POPULATION (2020)</t>
  </si>
  <si>
    <t>COUNTY</t>
  </si>
  <si>
    <t>COUNTY2</t>
  </si>
  <si>
    <t>Unemployment Rate (County 12 mo avg)</t>
  </si>
  <si>
    <t>Percent of Vacant Homes (excl. Seasonal or Vacation dwellings)</t>
  </si>
  <si>
    <t>Percent of Cost Burdened Housing (&gt;= 30%)</t>
  </si>
  <si>
    <t>S1901_C01_012E</t>
  </si>
  <si>
    <t>S1701_C03_001E</t>
  </si>
  <si>
    <t>B19058_002E</t>
  </si>
  <si>
    <t>B19058_001E</t>
  </si>
  <si>
    <t>Pct_PA_SNAP</t>
  </si>
  <si>
    <t>B19056_002E</t>
  </si>
  <si>
    <t>B19056_001E</t>
  </si>
  <si>
    <t>Pct_SSI</t>
  </si>
  <si>
    <t>Unemp_Rt</t>
  </si>
  <si>
    <t>DP03_0007PE</t>
  </si>
  <si>
    <t>Pop_Trend</t>
  </si>
  <si>
    <t>B06009_002E</t>
  </si>
  <si>
    <t>B06009_003E</t>
  </si>
  <si>
    <t>B06009_001E</t>
  </si>
  <si>
    <t>Pct_Ed</t>
  </si>
  <si>
    <t>B25002_003E</t>
  </si>
  <si>
    <t>B25004_006E</t>
  </si>
  <si>
    <t>B25002_001E</t>
  </si>
  <si>
    <t>Pct_Vacant</t>
  </si>
  <si>
    <t>B25106_006E</t>
  </si>
  <si>
    <t>B25106_010E</t>
  </si>
  <si>
    <t>B25106_014E</t>
  </si>
  <si>
    <t>B25106_018E</t>
  </si>
  <si>
    <t>B25106_022E</t>
  </si>
  <si>
    <t>B25106_028E</t>
  </si>
  <si>
    <t>B25106_032E</t>
  </si>
  <si>
    <t>B25106_036E</t>
  </si>
  <si>
    <t>B25106_040E</t>
  </si>
  <si>
    <t>B25106_044E</t>
  </si>
  <si>
    <t>B25106_001E</t>
  </si>
  <si>
    <t>Pct_Cost_Burdened</t>
  </si>
  <si>
    <t>Estimate!!Households!!Median income (dollars)</t>
  </si>
  <si>
    <t>Estimate!!Percent below poverty level!!Population for whom poverty status is determined</t>
  </si>
  <si>
    <t>Estimate!!Total:!!With cash public assistance or Food Stamps/SNAP</t>
  </si>
  <si>
    <t>Estimate!!Total:</t>
  </si>
  <si>
    <t>Estimate!!Total:!!With Supplemental Security Income (SSI)</t>
  </si>
  <si>
    <t>Percent!!EMPLOYMENT STATUS!!Population 16 years and over!!Not in labor force</t>
  </si>
  <si>
    <t>Estimate!!Total:!!Less than high school graduate</t>
  </si>
  <si>
    <t>Estimate!!Total:!!High school graduate (includes equivalency)</t>
  </si>
  <si>
    <t>Estimate!!Total:!!Vacant</t>
  </si>
  <si>
    <t>Estimate!!Total:!!For seasonal, recreational, or occasional use</t>
  </si>
  <si>
    <t>Estimate!!Total:!!Owner-occupied housing units:!!Less than $20,000:!!30 percent or more</t>
  </si>
  <si>
    <t>Estimate!!Total:!!Owner-occupied housing units:!!$20,000 to $34,999:!!30 percent or more</t>
  </si>
  <si>
    <t>Estimate!!Total:!!Owner-occupied housing units:!!$35,000 to $49,999:!!30 percent or more</t>
  </si>
  <si>
    <t>Estimate!!Total:!!Owner-occupied housing units:!!$50,000 to $74,999:!!30 percent or more</t>
  </si>
  <si>
    <t>Estimate!!Total:!!Owner-occupied housing units:!!$75,000 or more:!!30 percent or more</t>
  </si>
  <si>
    <t>Estimate!!Total:!!Renter-occupied housing units:!!Less than $20,000:!!30 percent or more</t>
  </si>
  <si>
    <t>Estimate!!Total:!!Renter-occupied housing units:!!$20,000 to $34,999:!!30 percent or more</t>
  </si>
  <si>
    <t>Estimate!!Total:!!Renter-occupied housing units:!!$35,000 to $49,999:!!30 percent or more</t>
  </si>
  <si>
    <t>Estimate!!Total:!!Renter-occupied housing units:!!$50,000 to $74,999:!!30 percent or more</t>
  </si>
  <si>
    <t>Estimate!!Total:!!Renter-occupied housing units:!!$75,000 or more:!!30 percent or more</t>
  </si>
  <si>
    <t>1600000US1935445</t>
  </si>
  <si>
    <t>Keokuk County, Iowa</t>
  </si>
  <si>
    <t>1600000US1904330</t>
  </si>
  <si>
    <t>Jackson</t>
  </si>
  <si>
    <t>Jackson County, Iowa</t>
  </si>
  <si>
    <t>1600000US1924420</t>
  </si>
  <si>
    <t>Wapello County, Iowa</t>
  </si>
  <si>
    <t>1600000US1927255</t>
  </si>
  <si>
    <t>Marshall</t>
  </si>
  <si>
    <t>Marshall County, Iowa</t>
  </si>
  <si>
    <t>1600000US1960690</t>
  </si>
  <si>
    <t>Jones</t>
  </si>
  <si>
    <t>Jones County, Iowa</t>
  </si>
  <si>
    <t>1600000US1984900</t>
  </si>
  <si>
    <t>1600000US1904240</t>
  </si>
  <si>
    <t>Guthrie</t>
  </si>
  <si>
    <t>Guthrie County, Iowa</t>
  </si>
  <si>
    <t>1600000US1935715</t>
  </si>
  <si>
    <t>Mills</t>
  </si>
  <si>
    <t>Mills County, Iowa</t>
  </si>
  <si>
    <t>1600000US1952500</t>
  </si>
  <si>
    <t>Van Buren</t>
  </si>
  <si>
    <t>Van Buren County, Iowa</t>
  </si>
  <si>
    <t>1600000US1911485</t>
  </si>
  <si>
    <t>Winneshiek</t>
  </si>
  <si>
    <t>Winneshiek County, Iowa</t>
  </si>
  <si>
    <t>1600000US1912990</t>
  </si>
  <si>
    <t>Tama County, Iowa</t>
  </si>
  <si>
    <t>1600000US1914430</t>
  </si>
  <si>
    <t>Clinton County, Iowa</t>
  </si>
  <si>
    <t>1600000US1919855</t>
  </si>
  <si>
    <t>1600000US1958620</t>
  </si>
  <si>
    <t>Fayette County, Iowa</t>
  </si>
  <si>
    <t>1600000US1984180</t>
  </si>
  <si>
    <t>1600000US1902620</t>
  </si>
  <si>
    <t>Butler</t>
  </si>
  <si>
    <t>Butler County, Iowa</t>
  </si>
  <si>
    <t>1600000US1935580</t>
  </si>
  <si>
    <t>Buchanan</t>
  </si>
  <si>
    <t>Buchanan County, Iowa</t>
  </si>
  <si>
    <t>1600000US1925095</t>
  </si>
  <si>
    <t>Howard</t>
  </si>
  <si>
    <t>Howard County, Iowa</t>
  </si>
  <si>
    <t>1600000US1972525</t>
  </si>
  <si>
    <t>Page</t>
  </si>
  <si>
    <t>Page County, Iowa</t>
  </si>
  <si>
    <t>1600000US1912315</t>
  </si>
  <si>
    <t>Appanoose</t>
  </si>
  <si>
    <t>Appanoose County, Iowa</t>
  </si>
  <si>
    <t>1600000US1935670</t>
  </si>
  <si>
    <t>1600000US1941295</t>
  </si>
  <si>
    <t>Audubon County, Iowa</t>
  </si>
  <si>
    <t>1600000US1914970</t>
  </si>
  <si>
    <t>1600000US1902755</t>
  </si>
  <si>
    <t>Crawford</t>
  </si>
  <si>
    <t>Crawford County, Iowa</t>
  </si>
  <si>
    <t>1600000US1906850</t>
  </si>
  <si>
    <t>1600000US1940845</t>
  </si>
  <si>
    <t>Lee</t>
  </si>
  <si>
    <t>Lee County, Iowa</t>
  </si>
  <si>
    <t>1600000US1948000</t>
  </si>
  <si>
    <t>Clayton County, Iowa</t>
  </si>
  <si>
    <t>1600000US1966855</t>
  </si>
  <si>
    <t>1600000US1975180</t>
  </si>
  <si>
    <t>Hardin</t>
  </si>
  <si>
    <t>Hardin County, Iowa</t>
  </si>
  <si>
    <t>1600000US1981570</t>
  </si>
  <si>
    <t>1600000US1969510</t>
  </si>
  <si>
    <t>1600000US1960240</t>
  </si>
  <si>
    <t>Woodbury</t>
  </si>
  <si>
    <t>Woodbury County, Iowa</t>
  </si>
  <si>
    <t>1600000US1971760</t>
  </si>
  <si>
    <t>Wayne</t>
  </si>
  <si>
    <t>Wayne County, Iowa</t>
  </si>
  <si>
    <t>1600000US1978510</t>
  </si>
  <si>
    <t>1600000US1945840</t>
  </si>
  <si>
    <t>Harrison</t>
  </si>
  <si>
    <t>Harrison County, Iowa</t>
  </si>
  <si>
    <t>1600000US1975810</t>
  </si>
  <si>
    <t>Hamilton County, Iowa</t>
  </si>
  <si>
    <t>1600000US1909550</t>
  </si>
  <si>
    <t>Des Moines County, Iowa</t>
  </si>
  <si>
    <t>1600000US1928605</t>
  </si>
  <si>
    <t>1600000US1949935</t>
  </si>
  <si>
    <t>1600000US1959070</t>
  </si>
  <si>
    <t>1600000US1973110</t>
  </si>
  <si>
    <t>Decatur City</t>
  </si>
  <si>
    <t>Decatur County, Iowa</t>
  </si>
  <si>
    <t>1600000US1929775</t>
  </si>
  <si>
    <t>1600000US1904960</t>
  </si>
  <si>
    <t>1600000US1951420</t>
  </si>
  <si>
    <t>Cerro Gordo</t>
  </si>
  <si>
    <t>Cerro Gordo County, Iowa</t>
  </si>
  <si>
    <t>1600000US1960825</t>
  </si>
  <si>
    <t>1600000US1975405</t>
  </si>
  <si>
    <t>1600000US1915465</t>
  </si>
  <si>
    <t>Floyd County, Iowa</t>
  </si>
  <si>
    <t>1600000US1929685</t>
  </si>
  <si>
    <t>1600000US1949215</t>
  </si>
  <si>
    <t>1600000US1955200</t>
  </si>
  <si>
    <t>1600000US1957945</t>
  </si>
  <si>
    <t>1600000US1971355</t>
  </si>
  <si>
    <t>Poweshiek</t>
  </si>
  <si>
    <t>Poweshiek County, Iowa</t>
  </si>
  <si>
    <t>1600000US1965415</t>
  </si>
  <si>
    <t>Winnebago</t>
  </si>
  <si>
    <t>Winnebago County, Iowa</t>
  </si>
  <si>
    <t>1600000US1986880</t>
  </si>
  <si>
    <t>Clarke</t>
  </si>
  <si>
    <t>Clarke County, Iowa</t>
  </si>
  <si>
    <t>1600000US1936390</t>
  </si>
  <si>
    <t>Henry</t>
  </si>
  <si>
    <t>Henry County, Iowa</t>
  </si>
  <si>
    <t>1600000US1954390</t>
  </si>
  <si>
    <t>1600000US1907210</t>
  </si>
  <si>
    <t>Humboldt County, Iowa</t>
  </si>
  <si>
    <t>1600000US1917265</t>
  </si>
  <si>
    <t>Union County, Iowa</t>
  </si>
  <si>
    <t>1600000US1940665</t>
  </si>
  <si>
    <t>Worth</t>
  </si>
  <si>
    <t>Worth County, Iowa</t>
  </si>
  <si>
    <t>1600000US1949170</t>
  </si>
  <si>
    <t>Monona County, Iowa</t>
  </si>
  <si>
    <t>1600000US1952860</t>
  </si>
  <si>
    <t>1600000US1977790</t>
  </si>
  <si>
    <t>1600000US1902935</t>
  </si>
  <si>
    <t>Emmet</t>
  </si>
  <si>
    <t>Emmet County, Iowa</t>
  </si>
  <si>
    <t>1600000US1914655</t>
  </si>
  <si>
    <t>1600000US1925860</t>
  </si>
  <si>
    <t>1600000US1933465</t>
  </si>
  <si>
    <t>1600000US1934410</t>
  </si>
  <si>
    <t>Webster County, Iowa</t>
  </si>
  <si>
    <t>1600000US1941610</t>
  </si>
  <si>
    <t>1600000US1974055</t>
  </si>
  <si>
    <t>1600000US1980130</t>
  </si>
  <si>
    <t>1600000US1981345</t>
  </si>
  <si>
    <t>1600000US1913980</t>
  </si>
  <si>
    <t>Taylor</t>
  </si>
  <si>
    <t>Taylor County, Iowa</t>
  </si>
  <si>
    <t>1600000US1919090</t>
  </si>
  <si>
    <t>1600000US1932070</t>
  </si>
  <si>
    <t>1600000US1947100</t>
  </si>
  <si>
    <t>Lucas County, Iowa</t>
  </si>
  <si>
    <t>1600000US1956865</t>
  </si>
  <si>
    <t>Adams</t>
  </si>
  <si>
    <t>Adams County, Iowa</t>
  </si>
  <si>
    <t>1600000US1971310</t>
  </si>
  <si>
    <t>Greene County, Iowa</t>
  </si>
  <si>
    <t>1600000US1985935</t>
  </si>
  <si>
    <t>1600000US1906625</t>
  </si>
  <si>
    <t>1600000US1907345</t>
  </si>
  <si>
    <t>1600000US1911395</t>
  </si>
  <si>
    <t>1600000US1939225</t>
  </si>
  <si>
    <t>1600000US1953850</t>
  </si>
  <si>
    <t>1600000US1979995</t>
  </si>
  <si>
    <t>1600000US1980985</t>
  </si>
  <si>
    <t>Montgomery</t>
  </si>
  <si>
    <t>Montgomery County, Iowa</t>
  </si>
  <si>
    <t>1600000US1986700</t>
  </si>
  <si>
    <t>Hancock County, Iowa</t>
  </si>
  <si>
    <t>1600000US1900640</t>
  </si>
  <si>
    <t>1600000US1913395</t>
  </si>
  <si>
    <t>1600000US1930000</t>
  </si>
  <si>
    <t>Benton County, Iowa</t>
  </si>
  <si>
    <t>1600000US1943275</t>
  </si>
  <si>
    <t>Allamakee</t>
  </si>
  <si>
    <t>Allamakee County, Iowa</t>
  </si>
  <si>
    <t>1600000US1960015</t>
  </si>
  <si>
    <t>1600000US1965550</t>
  </si>
  <si>
    <t>1600000US1978600</t>
  </si>
  <si>
    <t>1600000US1916545</t>
  </si>
  <si>
    <t>1600000US1916635</t>
  </si>
  <si>
    <t>1600000US1976620</t>
  </si>
  <si>
    <t>1600000US1901990</t>
  </si>
  <si>
    <t>1600000US1925995</t>
  </si>
  <si>
    <t>Black Hawk</t>
  </si>
  <si>
    <t>Black Hawk County, Iowa</t>
  </si>
  <si>
    <t>1600000US1982425</t>
  </si>
  <si>
    <t>1600000US1987375</t>
  </si>
  <si>
    <t>Calhoun</t>
  </si>
  <si>
    <t>Calhoun County, Iowa</t>
  </si>
  <si>
    <t>1600000US1954030</t>
  </si>
  <si>
    <t>1600000US1964425</t>
  </si>
  <si>
    <t>Linn</t>
  </si>
  <si>
    <t>Linn County, Iowa</t>
  </si>
  <si>
    <t>1600000US1975450</t>
  </si>
  <si>
    <t>Muscatine County, Iowa</t>
  </si>
  <si>
    <t>1600000US1946515</t>
  </si>
  <si>
    <t>1600000US1958395</t>
  </si>
  <si>
    <t>Louisa</t>
  </si>
  <si>
    <t>Louisa County, Iowa</t>
  </si>
  <si>
    <t>1600000US1913350</t>
  </si>
  <si>
    <t>1600000US1900910</t>
  </si>
  <si>
    <t>Monroe County, Iowa</t>
  </si>
  <si>
    <t>1600000US1903520</t>
  </si>
  <si>
    <t>Cass</t>
  </si>
  <si>
    <t>Cass County, Iowa</t>
  </si>
  <si>
    <t>1600000US1917760</t>
  </si>
  <si>
    <t>1600000US1926445</t>
  </si>
  <si>
    <t>Jefferson County, Iowa</t>
  </si>
  <si>
    <t>1600000US1933960</t>
  </si>
  <si>
    <t>Franklin County, Iowa</t>
  </si>
  <si>
    <t>1600000US1959115</t>
  </si>
  <si>
    <t>1600000US1912765</t>
  </si>
  <si>
    <t>1600000US1921810</t>
  </si>
  <si>
    <t>1600000US1926310</t>
  </si>
  <si>
    <t>1600000US1938640</t>
  </si>
  <si>
    <t>1600000US1946605</t>
  </si>
  <si>
    <t>1600000US1960105</t>
  </si>
  <si>
    <t>1600000US1960465</t>
  </si>
  <si>
    <t>1600000US1943140</t>
  </si>
  <si>
    <t>Carroll County, Iowa</t>
  </si>
  <si>
    <t>1600000US1948045</t>
  </si>
  <si>
    <t>Mitchell County, Iowa</t>
  </si>
  <si>
    <t>1600000US1969015</t>
  </si>
  <si>
    <t>Wright</t>
  </si>
  <si>
    <t>Wright County, Iowa</t>
  </si>
  <si>
    <t>1600000US1978195</t>
  </si>
  <si>
    <t>Ringgold</t>
  </si>
  <si>
    <t>Ringgold County, Iowa</t>
  </si>
  <si>
    <t>1600000US1914880</t>
  </si>
  <si>
    <t>1600000US1916590</t>
  </si>
  <si>
    <t>1600000US1925500</t>
  </si>
  <si>
    <t>1600000US1959835</t>
  </si>
  <si>
    <t>1600000US1968295</t>
  </si>
  <si>
    <t>1600000US1909100</t>
  </si>
  <si>
    <t>1600000US1926850</t>
  </si>
  <si>
    <t>1600000US1931035</t>
  </si>
  <si>
    <t>1600000US1945255</t>
  </si>
  <si>
    <t>1600000US1957135</t>
  </si>
  <si>
    <t>1600000US1959250</t>
  </si>
  <si>
    <t>1600000US1970230</t>
  </si>
  <si>
    <t>1600000US1907750</t>
  </si>
  <si>
    <t>Boone County, Iowa</t>
  </si>
  <si>
    <t>1600000US1908560</t>
  </si>
  <si>
    <t>1600000US1937605</t>
  </si>
  <si>
    <t>1600000US1958080</t>
  </si>
  <si>
    <t>Pottawattamie</t>
  </si>
  <si>
    <t>Pottawattamie County, Iowa</t>
  </si>
  <si>
    <t>1600000US1953265</t>
  </si>
  <si>
    <t>1600000US1909730</t>
  </si>
  <si>
    <t>Marion County, Iowa</t>
  </si>
  <si>
    <t>1600000US1942330</t>
  </si>
  <si>
    <t>Iowa County, Iowa</t>
  </si>
  <si>
    <t>1600000US1964065</t>
  </si>
  <si>
    <t>1600000US1964875</t>
  </si>
  <si>
    <t>1600000US1915645</t>
  </si>
  <si>
    <t>1600000US1983190</t>
  </si>
  <si>
    <t>1600000US1912900</t>
  </si>
  <si>
    <t>1600000US1916725</t>
  </si>
  <si>
    <t>1600000US1951735</t>
  </si>
  <si>
    <t>1600000US1912720</t>
  </si>
  <si>
    <t>1600000US1948585</t>
  </si>
  <si>
    <t>Palo Alto</t>
  </si>
  <si>
    <t>Palo Alto County, Iowa</t>
  </si>
  <si>
    <t>1600000US1901090</t>
  </si>
  <si>
    <t>1600000US1902800</t>
  </si>
  <si>
    <t>1600000US1950970</t>
  </si>
  <si>
    <t>1600000US1963075</t>
  </si>
  <si>
    <t>1600000US1966135</t>
  </si>
  <si>
    <t>1600000US1902845</t>
  </si>
  <si>
    <t>1600000US1924465</t>
  </si>
  <si>
    <t>1600000US1941070</t>
  </si>
  <si>
    <t>1600000US1949755</t>
  </si>
  <si>
    <t>1600000US1953985</t>
  </si>
  <si>
    <t>1600000US1964290</t>
  </si>
  <si>
    <t>1600000US1966720</t>
  </si>
  <si>
    <t>1600000US1971130</t>
  </si>
  <si>
    <t>1600000US1903655</t>
  </si>
  <si>
    <t>1600000US1908425</t>
  </si>
  <si>
    <t>Adair County, Iowa</t>
  </si>
  <si>
    <t>1600000US1917895</t>
  </si>
  <si>
    <t>1600000US1920125</t>
  </si>
  <si>
    <t>1600000US1923385</t>
  </si>
  <si>
    <t>Shelby County, Iowa</t>
  </si>
  <si>
    <t>1600000US1931980</t>
  </si>
  <si>
    <t>1600000US1933780</t>
  </si>
  <si>
    <t>Fremont County, Iowa</t>
  </si>
  <si>
    <t>1600000US1942960</t>
  </si>
  <si>
    <t>1600000US1966360</t>
  </si>
  <si>
    <t>Buena Vista</t>
  </si>
  <si>
    <t>Buena Vista County, Iowa</t>
  </si>
  <si>
    <t>1600000US1968520</t>
  </si>
  <si>
    <t>Pocahontas County, Iowa</t>
  </si>
  <si>
    <t>1600000US1980490</t>
  </si>
  <si>
    <t>1600000US1901315</t>
  </si>
  <si>
    <t>1600000US1904825</t>
  </si>
  <si>
    <t>1600000US1906895</t>
  </si>
  <si>
    <t>1600000US1925815</t>
  </si>
  <si>
    <t>1600000US1926895</t>
  </si>
  <si>
    <t>1600000US1943005</t>
  </si>
  <si>
    <t>1600000US1960915</t>
  </si>
  <si>
    <t>1600000US1903340</t>
  </si>
  <si>
    <t>1600000US1909280</t>
  </si>
  <si>
    <t>1600000US1941565</t>
  </si>
  <si>
    <t>1600000US1949305</t>
  </si>
  <si>
    <t>1600000US1953760</t>
  </si>
  <si>
    <t>1600000US1954705</t>
  </si>
  <si>
    <t>1600000US1955110</t>
  </si>
  <si>
    <t>1600000US1987240</t>
  </si>
  <si>
    <t>1600000US1904555</t>
  </si>
  <si>
    <t>Mahaska</t>
  </si>
  <si>
    <t>Mahaska County, Iowa</t>
  </si>
  <si>
    <t>1600000US1910090</t>
  </si>
  <si>
    <t>O'Brien</t>
  </si>
  <si>
    <t>O'Brien County, Iowa</t>
  </si>
  <si>
    <t>1600000US1949260</t>
  </si>
  <si>
    <t>1600000US1962850</t>
  </si>
  <si>
    <t>1600000US1930810</t>
  </si>
  <si>
    <t>Clay</t>
  </si>
  <si>
    <t>Clay County, Iowa</t>
  </si>
  <si>
    <t>1600000US1932745</t>
  </si>
  <si>
    <t>1600000US1949395</t>
  </si>
  <si>
    <t>1600000US1905590</t>
  </si>
  <si>
    <t>1600000US1943680</t>
  </si>
  <si>
    <t>1600000US1958980</t>
  </si>
  <si>
    <t>1600000US1968565</t>
  </si>
  <si>
    <t>1600000US1969960</t>
  </si>
  <si>
    <t>1600000US1982470</t>
  </si>
  <si>
    <t>1600000US1908470</t>
  </si>
  <si>
    <t>Washington County, Iowa</t>
  </si>
  <si>
    <t>1600000US1901270</t>
  </si>
  <si>
    <t>1600000US1977520</t>
  </si>
  <si>
    <t>Dickinson</t>
  </si>
  <si>
    <t>Dickinson County, Iowa</t>
  </si>
  <si>
    <t>1600000US1923790</t>
  </si>
  <si>
    <t>Madison</t>
  </si>
  <si>
    <t>Madison County, Iowa</t>
  </si>
  <si>
    <t>1600000US1950655</t>
  </si>
  <si>
    <t>Scott</t>
  </si>
  <si>
    <t>Scott County, Iowa</t>
  </si>
  <si>
    <t>1600000US1943725</t>
  </si>
  <si>
    <t>1600000US1972975</t>
  </si>
  <si>
    <t>Osceola County, Iowa</t>
  </si>
  <si>
    <t>1600000US1976755</t>
  </si>
  <si>
    <t>Kossuth</t>
  </si>
  <si>
    <t>Kossuth County, Iowa</t>
  </si>
  <si>
    <t>1600000US1910450</t>
  </si>
  <si>
    <t>1600000US1973785</t>
  </si>
  <si>
    <t>1600000US1975990</t>
  </si>
  <si>
    <t>1600000US1986835</t>
  </si>
  <si>
    <t>1600000US1902080</t>
  </si>
  <si>
    <t>1600000US1924645</t>
  </si>
  <si>
    <t>1600000US1928515</t>
  </si>
  <si>
    <t>1600000US1949620</t>
  </si>
  <si>
    <t>1600000US1974370</t>
  </si>
  <si>
    <t>1600000US1979545</t>
  </si>
  <si>
    <t>1600000US1983685</t>
  </si>
  <si>
    <t>1600000US1984765</t>
  </si>
  <si>
    <t>1600000US1916500</t>
  </si>
  <si>
    <t>1600000US1925590</t>
  </si>
  <si>
    <t>1600000US1926265</t>
  </si>
  <si>
    <t>1600000US1947370</t>
  </si>
  <si>
    <t>1600000US1954480</t>
  </si>
  <si>
    <t>1600000US1968700</t>
  </si>
  <si>
    <t>1600000US1969645</t>
  </si>
  <si>
    <t>Sac</t>
  </si>
  <si>
    <t>Sac County, Iowa</t>
  </si>
  <si>
    <t>1600000US1902260</t>
  </si>
  <si>
    <t>1600000US1913575</t>
  </si>
  <si>
    <t>1600000US1930945</t>
  </si>
  <si>
    <t>1600000US1931350</t>
  </si>
  <si>
    <t>1600000US1934995</t>
  </si>
  <si>
    <t>1600000US1939855</t>
  </si>
  <si>
    <t>1600000US1952995</t>
  </si>
  <si>
    <t>1600000US1961320</t>
  </si>
  <si>
    <t>1600000US1915420</t>
  </si>
  <si>
    <t>1600000US1927165</t>
  </si>
  <si>
    <t>1600000US1971040</t>
  </si>
  <si>
    <t>1600000US1974460</t>
  </si>
  <si>
    <t>1600000US1984585</t>
  </si>
  <si>
    <t>1600000US1934725</t>
  </si>
  <si>
    <t>1600000US1944535</t>
  </si>
  <si>
    <t>1600000US1967575</t>
  </si>
  <si>
    <t>1600000US1969285</t>
  </si>
  <si>
    <t>1600000US1908065</t>
  </si>
  <si>
    <t>1600000US1916860</t>
  </si>
  <si>
    <t>1600000US1922620</t>
  </si>
  <si>
    <t>1600000US1934365</t>
  </si>
  <si>
    <t>1600000US1940440</t>
  </si>
  <si>
    <t>Jasper</t>
  </si>
  <si>
    <t>Jasper County, Iowa</t>
  </si>
  <si>
    <t>1600000US1941655</t>
  </si>
  <si>
    <t>1600000US1949575</t>
  </si>
  <si>
    <t>1600000US1956505</t>
  </si>
  <si>
    <t>1600000US1968385</t>
  </si>
  <si>
    <t>1600000US1919000</t>
  </si>
  <si>
    <t>1600000US1923970</t>
  </si>
  <si>
    <t>1600000US1932115</t>
  </si>
  <si>
    <t>1600000US1933240</t>
  </si>
  <si>
    <t>1600000US1947010</t>
  </si>
  <si>
    <t>1600000US1954120</t>
  </si>
  <si>
    <t>1600000US1975855</t>
  </si>
  <si>
    <t>1600000US1907660</t>
  </si>
  <si>
    <t>Dallas</t>
  </si>
  <si>
    <t>Dallas County, Iowa</t>
  </si>
  <si>
    <t>1600000US1942285</t>
  </si>
  <si>
    <t>Warren</t>
  </si>
  <si>
    <t>Warren County, Iowa</t>
  </si>
  <si>
    <t>1600000US1983775</t>
  </si>
  <si>
    <t>1600000US1902350</t>
  </si>
  <si>
    <t>1600000US1903835</t>
  </si>
  <si>
    <t>1600000US1913755</t>
  </si>
  <si>
    <t>1600000US1944355</t>
  </si>
  <si>
    <t>1600000US1939900</t>
  </si>
  <si>
    <t>1600000US1952230</t>
  </si>
  <si>
    <t>1600000US1987690</t>
  </si>
  <si>
    <t>Dubuque County, Iowa</t>
  </si>
  <si>
    <t>1600000US1986385</t>
  </si>
  <si>
    <t>1600000US1910585</t>
  </si>
  <si>
    <t>1600000US1923250</t>
  </si>
  <si>
    <t>1600000US1932790</t>
  </si>
  <si>
    <t>1600000US1977430</t>
  </si>
  <si>
    <t>1600000US1900190</t>
  </si>
  <si>
    <t>1600000US1930540</t>
  </si>
  <si>
    <t>1600000US1983055</t>
  </si>
  <si>
    <t>1600000US1904420</t>
  </si>
  <si>
    <t>1600000US1934500</t>
  </si>
  <si>
    <t>1600000US1935130</t>
  </si>
  <si>
    <t>1600000US1939450</t>
  </si>
  <si>
    <t>1600000US1942690</t>
  </si>
  <si>
    <t>1600000US1958575</t>
  </si>
  <si>
    <t>1600000US1959925</t>
  </si>
  <si>
    <t>1600000US1965505</t>
  </si>
  <si>
    <t>1600000US1973065</t>
  </si>
  <si>
    <t>1600000US1908155</t>
  </si>
  <si>
    <t>1600000US1922080</t>
  </si>
  <si>
    <t>1600000US1932295</t>
  </si>
  <si>
    <t>1600000US1940935</t>
  </si>
  <si>
    <t>1600000US1964110</t>
  </si>
  <si>
    <t>1600000US1983145</t>
  </si>
  <si>
    <t>1600000US1913125</t>
  </si>
  <si>
    <t>1600000US1919765</t>
  </si>
  <si>
    <t>1600000US1931665</t>
  </si>
  <si>
    <t>1600000US1931710</t>
  </si>
  <si>
    <t>1600000US1935310</t>
  </si>
  <si>
    <t>1600000US1953310</t>
  </si>
  <si>
    <t>1600000US1954435</t>
  </si>
  <si>
    <t>1600000US1978735</t>
  </si>
  <si>
    <t>1600000US1904780</t>
  </si>
  <si>
    <t>Chickasaw</t>
  </si>
  <si>
    <t>Chickasaw County, Iowa</t>
  </si>
  <si>
    <t>1600000US1909685</t>
  </si>
  <si>
    <t>1600000US1915960</t>
  </si>
  <si>
    <t>1600000US1918345</t>
  </si>
  <si>
    <t>1600000US1919585</t>
  </si>
  <si>
    <t>1600000US1929550</t>
  </si>
  <si>
    <t>1600000US1934860</t>
  </si>
  <si>
    <t>1600000US1942015</t>
  </si>
  <si>
    <t>1600000US1943815</t>
  </si>
  <si>
    <t>1600000US1961050</t>
  </si>
  <si>
    <t>1600000US1964650</t>
  </si>
  <si>
    <t>1600000US1967215</t>
  </si>
  <si>
    <t>1600000US1972075</t>
  </si>
  <si>
    <t>1600000US1902395</t>
  </si>
  <si>
    <t>1600000US1911215</t>
  </si>
  <si>
    <t>1600000US1913530</t>
  </si>
  <si>
    <t>Cedar</t>
  </si>
  <si>
    <t>Cedar County, Iowa</t>
  </si>
  <si>
    <t>1600000US1916815</t>
  </si>
  <si>
    <t>1600000US1932970</t>
  </si>
  <si>
    <t>1600000US1940215</t>
  </si>
  <si>
    <t>1600000US1944805</t>
  </si>
  <si>
    <t>1600000US1946245</t>
  </si>
  <si>
    <t>1600000US1946830</t>
  </si>
  <si>
    <t>1600000US1948540</t>
  </si>
  <si>
    <t>1600000US1950160</t>
  </si>
  <si>
    <t>1600000US1953175</t>
  </si>
  <si>
    <t>1600000US1953490</t>
  </si>
  <si>
    <t>1600000US1957225</t>
  </si>
  <si>
    <t>1600000US1960420</t>
  </si>
  <si>
    <t>1600000US1973335</t>
  </si>
  <si>
    <t>1600000US1977565</t>
  </si>
  <si>
    <t>1600000US1929055</t>
  </si>
  <si>
    <t>1600000US1930045</t>
  </si>
  <si>
    <t>1600000US1939135</t>
  </si>
  <si>
    <t>1600000US1941115</t>
  </si>
  <si>
    <t>1600000US1963345</t>
  </si>
  <si>
    <t>1600000US1972480</t>
  </si>
  <si>
    <t>1600000US1974505</t>
  </si>
  <si>
    <t>1600000US1977745</t>
  </si>
  <si>
    <t>1600000US1979680</t>
  </si>
  <si>
    <t>1600000US1981210</t>
  </si>
  <si>
    <t>1600000US1984315</t>
  </si>
  <si>
    <t>1600000US1919630</t>
  </si>
  <si>
    <t>Delaware County, Iowa</t>
  </si>
  <si>
    <t>1600000US1932610</t>
  </si>
  <si>
    <t>1600000US1950205</t>
  </si>
  <si>
    <t>1600000US1984090</t>
  </si>
  <si>
    <t>Plymouth County, Iowa</t>
  </si>
  <si>
    <t>1600000US1965955</t>
  </si>
  <si>
    <t>1600000US1967125</t>
  </si>
  <si>
    <t>1600000US1968925</t>
  </si>
  <si>
    <t>1600000US1974955</t>
  </si>
  <si>
    <t>1600000US1982065</t>
  </si>
  <si>
    <t>1600000US1934590</t>
  </si>
  <si>
    <t>1600000US1952050</t>
  </si>
  <si>
    <t>1600000US1966540</t>
  </si>
  <si>
    <t>1600000US1906040</t>
  </si>
  <si>
    <t>1600000US1949890</t>
  </si>
  <si>
    <t>1600000US1905770</t>
  </si>
  <si>
    <t>1600000US1918390</t>
  </si>
  <si>
    <t>1600000US1980175</t>
  </si>
  <si>
    <t>1600000US1906490</t>
  </si>
  <si>
    <t>1600000US1916140</t>
  </si>
  <si>
    <t>1600000US1982200</t>
  </si>
  <si>
    <t>1600000US1905680</t>
  </si>
  <si>
    <t>1600000US1928245</t>
  </si>
  <si>
    <t>1600000US1928290</t>
  </si>
  <si>
    <t>1600000US1972300</t>
  </si>
  <si>
    <t>1600000US1910045</t>
  </si>
  <si>
    <t>1600000US1919945</t>
  </si>
  <si>
    <t>1600000US1977115</t>
  </si>
  <si>
    <t>1600000US1981120</t>
  </si>
  <si>
    <t>1600000US1931530</t>
  </si>
  <si>
    <t>1600000US1951060</t>
  </si>
  <si>
    <t>1600000US1966585</t>
  </si>
  <si>
    <t>1600000US1969330</t>
  </si>
  <si>
    <t>1600000US1908605</t>
  </si>
  <si>
    <t>1600000US1922890</t>
  </si>
  <si>
    <t>1600000US1956145</t>
  </si>
  <si>
    <t>1600000US1963615</t>
  </si>
  <si>
    <t>1600000US1974280</t>
  </si>
  <si>
    <t>1600000US1976440</t>
  </si>
  <si>
    <t>1600000US1919180</t>
  </si>
  <si>
    <t>1600000US1919405</t>
  </si>
  <si>
    <t>1600000US1923160</t>
  </si>
  <si>
    <t>1600000US1924690</t>
  </si>
  <si>
    <t>1600000US1942555</t>
  </si>
  <si>
    <t>1600000US1944715</t>
  </si>
  <si>
    <t>1600000US1903610</t>
  </si>
  <si>
    <t>1600000US1932520</t>
  </si>
  <si>
    <t>1600000US1940350</t>
  </si>
  <si>
    <t>1600000US1947730</t>
  </si>
  <si>
    <t>1600000US1962355</t>
  </si>
  <si>
    <t>1600000US1965055</t>
  </si>
  <si>
    <t>Davis</t>
  </si>
  <si>
    <t>Davis County, Iowa</t>
  </si>
  <si>
    <t>1600000US1966000</t>
  </si>
  <si>
    <t>1600000US1976935</t>
  </si>
  <si>
    <t>1600000US1921000</t>
  </si>
  <si>
    <t>Polk</t>
  </si>
  <si>
    <t>Polk County, Iowa</t>
  </si>
  <si>
    <t>1600000US1946065</t>
  </si>
  <si>
    <t>1600000US1946920</t>
  </si>
  <si>
    <t>1600000US1968025</t>
  </si>
  <si>
    <t>1600000US1973920</t>
  </si>
  <si>
    <t>1600000US1985800</t>
  </si>
  <si>
    <t>1600000US1924825</t>
  </si>
  <si>
    <t>1600000US1956325</t>
  </si>
  <si>
    <t>1600000US1967170</t>
  </si>
  <si>
    <t>1600000US1968070</t>
  </si>
  <si>
    <t>1600000US1982740</t>
  </si>
  <si>
    <t>1600000US1983370</t>
  </si>
  <si>
    <t>1600000US1905050</t>
  </si>
  <si>
    <t>1600000US1912945</t>
  </si>
  <si>
    <t>Sioux</t>
  </si>
  <si>
    <t>Sioux County, Iowa</t>
  </si>
  <si>
    <t>1600000US1950935</t>
  </si>
  <si>
    <t>1600000US1976260</t>
  </si>
  <si>
    <t>Bremer</t>
  </si>
  <si>
    <t>Bremer County, Iowa</t>
  </si>
  <si>
    <t>1600000US1958710</t>
  </si>
  <si>
    <t>1600000US1978285</t>
  </si>
  <si>
    <t>1600000US1980805</t>
  </si>
  <si>
    <t>1600000US1902125</t>
  </si>
  <si>
    <t>1600000US1903385</t>
  </si>
  <si>
    <t>1600000US1913215</t>
  </si>
  <si>
    <t>1600000US1943365</t>
  </si>
  <si>
    <t>1600000US1969780</t>
  </si>
  <si>
    <t>1600000US1904510</t>
  </si>
  <si>
    <t>1600000US1914475</t>
  </si>
  <si>
    <t>1600000US1950700</t>
  </si>
  <si>
    <t>1600000US1952275</t>
  </si>
  <si>
    <t>1600000US1955065</t>
  </si>
  <si>
    <t>1600000US1962760</t>
  </si>
  <si>
    <t>1600000US1948180</t>
  </si>
  <si>
    <t>1600000US1926985</t>
  </si>
  <si>
    <t>1600000US1965640</t>
  </si>
  <si>
    <t>1600000US1933420</t>
  </si>
  <si>
    <t>1600000US1950250</t>
  </si>
  <si>
    <t>1600000US1929910</t>
  </si>
  <si>
    <t>1600000US1941475</t>
  </si>
  <si>
    <t>1600000US1947055</t>
  </si>
  <si>
    <t>1600000US1965370</t>
  </si>
  <si>
    <t>1600000US1984945</t>
  </si>
  <si>
    <t>1600000US1901135</t>
  </si>
  <si>
    <t>1600000US1913080</t>
  </si>
  <si>
    <t>Cherokee County, Iowa</t>
  </si>
  <si>
    <t>1600000US1913620</t>
  </si>
  <si>
    <t>1600000US1914115</t>
  </si>
  <si>
    <t>1600000US1922800</t>
  </si>
  <si>
    <t>1600000US1932565</t>
  </si>
  <si>
    <t>1600000US1955335</t>
  </si>
  <si>
    <t>1600000US1956370</t>
  </si>
  <si>
    <t>1600000US1971085</t>
  </si>
  <si>
    <t>1600000US1972390</t>
  </si>
  <si>
    <t>1600000US1917490</t>
  </si>
  <si>
    <t>1600000US1933105</t>
  </si>
  <si>
    <t>1600000US1945975</t>
  </si>
  <si>
    <t>1600000US1965235</t>
  </si>
  <si>
    <t>1600000US1966450</t>
  </si>
  <si>
    <t>1600000US1968250</t>
  </si>
  <si>
    <t>1600000US1985215</t>
  </si>
  <si>
    <t>1600000US1901045</t>
  </si>
  <si>
    <t>1600000US1912855</t>
  </si>
  <si>
    <t>1600000US1914250</t>
  </si>
  <si>
    <t>1600000US1917220</t>
  </si>
  <si>
    <t>1600000US1922215</t>
  </si>
  <si>
    <t>1600000US1924375</t>
  </si>
  <si>
    <t>1600000US1932025</t>
  </si>
  <si>
    <t>1600000US1947505</t>
  </si>
  <si>
    <t>1600000US1980400</t>
  </si>
  <si>
    <t>1600000US1981075</t>
  </si>
  <si>
    <t>1600000US1984630</t>
  </si>
  <si>
    <t>1600000US1904870</t>
  </si>
  <si>
    <t>Ida</t>
  </si>
  <si>
    <t>Ida County, Iowa</t>
  </si>
  <si>
    <t>1600000US1944580</t>
  </si>
  <si>
    <t>1600000US1945480</t>
  </si>
  <si>
    <t>1600000US1948810</t>
  </si>
  <si>
    <t>1600000US1955515</t>
  </si>
  <si>
    <t>1600000US1959520</t>
  </si>
  <si>
    <t>1600000US1959565</t>
  </si>
  <si>
    <t>1600000US1961905</t>
  </si>
  <si>
    <t>1600000US1964560</t>
  </si>
  <si>
    <t>1600000US1970410</t>
  </si>
  <si>
    <t>1600000US1976485</t>
  </si>
  <si>
    <t>1600000US1982020</t>
  </si>
  <si>
    <t>1600000US1982380</t>
  </si>
  <si>
    <t>1600000US1911530</t>
  </si>
  <si>
    <t>1600000US1922395</t>
  </si>
  <si>
    <t>1600000US1926175</t>
  </si>
  <si>
    <t>1600000US1926940</t>
  </si>
  <si>
    <t>1600000US1942465</t>
  </si>
  <si>
    <t>1600000US1946155</t>
  </si>
  <si>
    <t>1600000US1972435</t>
  </si>
  <si>
    <t>1600000US1974910</t>
  </si>
  <si>
    <t>1600000US1983010</t>
  </si>
  <si>
    <t>1600000US1987420</t>
  </si>
  <si>
    <t>1600000US1912000</t>
  </si>
  <si>
    <t>1600000US1935940</t>
  </si>
  <si>
    <t>1600000US1944085</t>
  </si>
  <si>
    <t>1600000US1944220</t>
  </si>
  <si>
    <t>1600000US1950610</t>
  </si>
  <si>
    <t>1600000US1964605</t>
  </si>
  <si>
    <t>1600000US1975135</t>
  </si>
  <si>
    <t>1600000US1977835</t>
  </si>
  <si>
    <t>1600000US1985305</t>
  </si>
  <si>
    <t>1600000US1907480</t>
  </si>
  <si>
    <t>1600000US1911035</t>
  </si>
  <si>
    <t>1600000US1911170</t>
  </si>
  <si>
    <t>1600000US1919495</t>
  </si>
  <si>
    <t>1600000US1921360</t>
  </si>
  <si>
    <t>1600000US1931845</t>
  </si>
  <si>
    <t>1600000US1975045</t>
  </si>
  <si>
    <t>1600000US1924870</t>
  </si>
  <si>
    <t>1600000US1922350</t>
  </si>
  <si>
    <t>1600000US1933870</t>
  </si>
  <si>
    <t>1600000US1912630</t>
  </si>
  <si>
    <t>1600000US1981885</t>
  </si>
  <si>
    <t>1600000US1934455</t>
  </si>
  <si>
    <t>1600000US1987285</t>
  </si>
  <si>
    <t>1600000US1900370</t>
  </si>
  <si>
    <t>1600000US1905365</t>
  </si>
  <si>
    <t>1600000US1983415</t>
  </si>
  <si>
    <t>1600000US1900595</t>
  </si>
  <si>
    <t>1600000US1940260</t>
  </si>
  <si>
    <t>1600000US1971940</t>
  </si>
  <si>
    <t>1600000US1909955</t>
  </si>
  <si>
    <t>1600000US1915375</t>
  </si>
  <si>
    <t>1600000US1919720</t>
  </si>
  <si>
    <t>1600000US1937425</t>
  </si>
  <si>
    <t>1600000US1953895</t>
  </si>
  <si>
    <t>1600000US1904105</t>
  </si>
  <si>
    <t>1600000US1911080</t>
  </si>
  <si>
    <t>1600000US1927210</t>
  </si>
  <si>
    <t>1600000US1944490</t>
  </si>
  <si>
    <t>1600000US1956100</t>
  </si>
  <si>
    <t>1600000US1970590</t>
  </si>
  <si>
    <t>1600000US1933150</t>
  </si>
  <si>
    <t>1600000US1938100</t>
  </si>
  <si>
    <t>1600000US1948900</t>
  </si>
  <si>
    <t>1600000US1962445</t>
  </si>
  <si>
    <t>1600000US1983325</t>
  </si>
  <si>
    <t>Grundy</t>
  </si>
  <si>
    <t>Grundy County, Iowa</t>
  </si>
  <si>
    <t>1600000US1905635</t>
  </si>
  <si>
    <t>1600000US1906805</t>
  </si>
  <si>
    <t>1600000US1921675</t>
  </si>
  <si>
    <t>1600000US1928020</t>
  </si>
  <si>
    <t>1600000US1928380</t>
  </si>
  <si>
    <t>1600000US1948855</t>
  </si>
  <si>
    <t>1600000US1907030</t>
  </si>
  <si>
    <t>1600000US1915015</t>
  </si>
  <si>
    <t>1600000US1924780</t>
  </si>
  <si>
    <t>1600000US1925005</t>
  </si>
  <si>
    <t>1600000US1935265</t>
  </si>
  <si>
    <t>1600000US1938010</t>
  </si>
  <si>
    <t>1600000US1938595</t>
  </si>
  <si>
    <t>Johnson</t>
  </si>
  <si>
    <t>Johnson County, Iowa</t>
  </si>
  <si>
    <t>1600000US1963840</t>
  </si>
  <si>
    <t>1600000US1965280</t>
  </si>
  <si>
    <t>1600000US1977970</t>
  </si>
  <si>
    <t>1600000US1986970</t>
  </si>
  <si>
    <t>1600000US1903970</t>
  </si>
  <si>
    <t>1600000US1906760</t>
  </si>
  <si>
    <t>1600000US1907930</t>
  </si>
  <si>
    <t>1600000US1914025</t>
  </si>
  <si>
    <t>1600000US1915060</t>
  </si>
  <si>
    <t>1600000US1915105</t>
  </si>
  <si>
    <t>1600000US1918075</t>
  </si>
  <si>
    <t>1600000US1927390</t>
  </si>
  <si>
    <t>1600000US1930135</t>
  </si>
  <si>
    <t>1600000US1933285</t>
  </si>
  <si>
    <t>1600000US1934005</t>
  </si>
  <si>
    <t>1600000US1961770</t>
  </si>
  <si>
    <t>1600000US1971895</t>
  </si>
  <si>
    <t>1600000US1986250</t>
  </si>
  <si>
    <t>1600000US1907075</t>
  </si>
  <si>
    <t>1600000US1928740</t>
  </si>
  <si>
    <t>1600000US1945165</t>
  </si>
  <si>
    <t>1600000US1947820</t>
  </si>
  <si>
    <t>1600000US1953670</t>
  </si>
  <si>
    <t>1600000US1961365</t>
  </si>
  <si>
    <t>1600000US1965730</t>
  </si>
  <si>
    <t>1600000US1979140</t>
  </si>
  <si>
    <t>1600000US1981975</t>
  </si>
  <si>
    <t>1600000US1982650</t>
  </si>
  <si>
    <t>1600000US1902530</t>
  </si>
  <si>
    <t>1600000US1915195</t>
  </si>
  <si>
    <t>Story</t>
  </si>
  <si>
    <t>Story County, Iowa</t>
  </si>
  <si>
    <t>1600000US1958665</t>
  </si>
  <si>
    <t>1600000US1975675</t>
  </si>
  <si>
    <t>1600000US1969105</t>
  </si>
  <si>
    <t>1600000US1900955</t>
  </si>
  <si>
    <t>1600000US1909235</t>
  </si>
  <si>
    <t>1600000US1965820</t>
  </si>
  <si>
    <t>1600000US1982965</t>
  </si>
  <si>
    <t>1600000US1922935</t>
  </si>
  <si>
    <t>1600000US1959655</t>
  </si>
  <si>
    <t>1600000US1958890</t>
  </si>
  <si>
    <t>1600000US1942825</t>
  </si>
  <si>
    <t>1600000US1917670</t>
  </si>
  <si>
    <t>1600000US1931575</t>
  </si>
  <si>
    <t>1600000US1937560</t>
  </si>
  <si>
    <t>1600000US1948500</t>
  </si>
  <si>
    <t>1600000US1957630</t>
  </si>
  <si>
    <t>1600000US1910135</t>
  </si>
  <si>
    <t>1600000US1913485</t>
  </si>
  <si>
    <t>1600000US1913845</t>
  </si>
  <si>
    <t>1600000US1922755</t>
  </si>
  <si>
    <t>1600000US1944265</t>
  </si>
  <si>
    <t>1600000US1970050</t>
  </si>
  <si>
    <t>1600000US1922305</t>
  </si>
  <si>
    <t>1600000US1924060</t>
  </si>
  <si>
    <t>1600000US1936840</t>
  </si>
  <si>
    <t>1600000US1943500</t>
  </si>
  <si>
    <t>1600000US1959745</t>
  </si>
  <si>
    <t>1600000US1980535</t>
  </si>
  <si>
    <t>1600000US1908695</t>
  </si>
  <si>
    <t>1600000US1924915</t>
  </si>
  <si>
    <t>1600000US1929955</t>
  </si>
  <si>
    <t>1600000US1951105</t>
  </si>
  <si>
    <t>1600000US1972210</t>
  </si>
  <si>
    <t>1600000US1973155</t>
  </si>
  <si>
    <t>1600000US1975000</t>
  </si>
  <si>
    <t>1600000US1918435</t>
  </si>
  <si>
    <t>1600000US1956055</t>
  </si>
  <si>
    <t>1600000US1900775</t>
  </si>
  <si>
    <t>1600000US1916050</t>
  </si>
  <si>
    <t>1600000US1917130</t>
  </si>
  <si>
    <t>1600000US1929190</t>
  </si>
  <si>
    <t>1600000US1955695</t>
  </si>
  <si>
    <t>1600000US1956460</t>
  </si>
  <si>
    <t>1600000US1958530</t>
  </si>
  <si>
    <t>1600000US1968205</t>
  </si>
  <si>
    <t>1600000US1974820</t>
  </si>
  <si>
    <t>1600000US1975630</t>
  </si>
  <si>
    <t>1600000US1982335</t>
  </si>
  <si>
    <t>1600000US1931890</t>
  </si>
  <si>
    <t>1600000US1948720</t>
  </si>
  <si>
    <t>1600000US1957045</t>
  </si>
  <si>
    <t>1600000US1962625</t>
  </si>
  <si>
    <t>1600000US1963885</t>
  </si>
  <si>
    <t>1600000US1965595</t>
  </si>
  <si>
    <t>1600000US1977880</t>
  </si>
  <si>
    <t>1600000US1986610</t>
  </si>
  <si>
    <t>1600000US1909145</t>
  </si>
  <si>
    <t>1600000US1909820</t>
  </si>
  <si>
    <t>1600000US1914160</t>
  </si>
  <si>
    <t>1600000US1945660</t>
  </si>
  <si>
    <t>1600000US1960555</t>
  </si>
  <si>
    <t>1600000US1961860</t>
  </si>
  <si>
    <t>1600000US1979410</t>
  </si>
  <si>
    <t>1600000US1910225</t>
  </si>
  <si>
    <t>1600000US1930225</t>
  </si>
  <si>
    <t>Lyon</t>
  </si>
  <si>
    <t>Lyon County, Iowa</t>
  </si>
  <si>
    <t>1600000US1945030</t>
  </si>
  <si>
    <t>1600000US1950520</t>
  </si>
  <si>
    <t>1600000US1963750</t>
  </si>
  <si>
    <t>1600000US1972345</t>
  </si>
  <si>
    <t>1600000US1973425</t>
  </si>
  <si>
    <t>1600000US1943050</t>
  </si>
  <si>
    <t>1600000US1981705</t>
  </si>
  <si>
    <t>1600000US1963210</t>
  </si>
  <si>
    <t>1600000US1966045</t>
  </si>
  <si>
    <t>1600000US1970095</t>
  </si>
  <si>
    <t>1600000US1904915</t>
  </si>
  <si>
    <t>1600000US1945435</t>
  </si>
  <si>
    <t>1600000US1969240</t>
  </si>
  <si>
    <t>1600000US1970320</t>
  </si>
  <si>
    <t>1600000US1973650</t>
  </si>
  <si>
    <t>1600000US1921540</t>
  </si>
  <si>
    <t>1600000US1928965</t>
  </si>
  <si>
    <t>1600000US1963975</t>
  </si>
  <si>
    <t>1600000US1906940</t>
  </si>
  <si>
    <t>1600000US1921180</t>
  </si>
  <si>
    <t>1600000US1956415</t>
  </si>
  <si>
    <t>1600000US1905095</t>
  </si>
  <si>
    <t>1600000US1905905</t>
  </si>
  <si>
    <t>1600000US1929595</t>
  </si>
  <si>
    <t>1600000US1939000</t>
  </si>
  <si>
    <t>1600000US1946290</t>
  </si>
  <si>
    <t>1600000US1925050</t>
  </si>
  <si>
    <t>1600000US1933195</t>
  </si>
  <si>
    <t>1600000US1954165</t>
  </si>
  <si>
    <t>1600000US1961590</t>
  </si>
  <si>
    <t>1600000US1930900</t>
  </si>
  <si>
    <t>1600000US1956910</t>
  </si>
  <si>
    <t>1600000US1901540</t>
  </si>
  <si>
    <t>1600000US1901855</t>
  </si>
  <si>
    <t>1600000US1918255</t>
  </si>
  <si>
    <t>1600000US1921900</t>
  </si>
  <si>
    <t>1600000US1929010</t>
  </si>
  <si>
    <t>1600000US1934635</t>
  </si>
  <si>
    <t>1600000US1937155</t>
  </si>
  <si>
    <t>1600000US1938460</t>
  </si>
  <si>
    <t>1600000US1941520</t>
  </si>
  <si>
    <t>1600000US1944670</t>
  </si>
  <si>
    <t>1600000US1963570</t>
  </si>
  <si>
    <t>1600000US1968160</t>
  </si>
  <si>
    <t>1600000US1974685</t>
  </si>
  <si>
    <t>1600000US1983280</t>
  </si>
  <si>
    <t>1600000US1911305</t>
  </si>
  <si>
    <t>1600000US1915825</t>
  </si>
  <si>
    <t>1600000US1917940</t>
  </si>
  <si>
    <t>1600000US1923115</t>
  </si>
  <si>
    <t>1600000US1924735</t>
  </si>
  <si>
    <t>1600000US1947595</t>
  </si>
  <si>
    <t>1600000US1952095</t>
  </si>
  <si>
    <t>1600000US1952950</t>
  </si>
  <si>
    <t>1600000US1962130</t>
  </si>
  <si>
    <t>1600000US1963525</t>
  </si>
  <si>
    <t>1600000US1980580</t>
  </si>
  <si>
    <t>1600000US1983595</t>
  </si>
  <si>
    <t>1600000US1911755</t>
  </si>
  <si>
    <t>1600000US1912495</t>
  </si>
  <si>
    <t>1600000US1928425</t>
  </si>
  <si>
    <t>1600000US1940980</t>
  </si>
  <si>
    <t>1600000US1954840</t>
  </si>
  <si>
    <t>1600000US1956280</t>
  </si>
  <si>
    <t>1600000US1970185</t>
  </si>
  <si>
    <t>1600000US1974775</t>
  </si>
  <si>
    <t>1600000US1900865</t>
  </si>
  <si>
    <t>1600000US1938820</t>
  </si>
  <si>
    <t>1600000US1941385</t>
  </si>
  <si>
    <t>1600000US1952905</t>
  </si>
  <si>
    <t>1600000US1987555</t>
  </si>
  <si>
    <t>1600000US1905140</t>
  </si>
  <si>
    <t>1600000US1952815</t>
  </si>
  <si>
    <t>1600000US1949845</t>
  </si>
  <si>
    <t>1600000US1955785</t>
  </si>
  <si>
    <t>1600000US1900730</t>
  </si>
  <si>
    <t>1600000US1919135</t>
  </si>
  <si>
    <t>1600000US1927975</t>
  </si>
  <si>
    <t>1600000US1950070</t>
  </si>
  <si>
    <t>1600000US1941790</t>
  </si>
  <si>
    <t>1600000US1906175</t>
  </si>
  <si>
    <t>1600000US1956685</t>
  </si>
  <si>
    <t>1600000US1921270</t>
  </si>
  <si>
    <t>1600000US1978330</t>
  </si>
  <si>
    <t>1600000US1983550</t>
  </si>
  <si>
    <t>1600000US1934545</t>
  </si>
  <si>
    <t>1600000US1903115</t>
  </si>
  <si>
    <t>1600000US1903295</t>
  </si>
  <si>
    <t>1600000US1903745</t>
  </si>
  <si>
    <t>1600000US1931395</t>
  </si>
  <si>
    <t>1600000US1944130</t>
  </si>
  <si>
    <t>1600000US1949350</t>
  </si>
  <si>
    <t>1600000US1961815</t>
  </si>
  <si>
    <t>1600000US1984540</t>
  </si>
  <si>
    <t>1600000US1984450</t>
  </si>
  <si>
    <t>1600000US1970140</t>
  </si>
  <si>
    <t>1600000US1900505</t>
  </si>
  <si>
    <t>1600000US1906985</t>
  </si>
  <si>
    <t>1600000US1916230</t>
  </si>
  <si>
    <t>1600000US1936345</t>
  </si>
  <si>
    <t>1600000US1937290</t>
  </si>
  <si>
    <t>1600000US1938055</t>
  </si>
  <si>
    <t>1600000US1938280</t>
  </si>
  <si>
    <t>1600000US1948945</t>
  </si>
  <si>
    <t>1600000US1968340</t>
  </si>
  <si>
    <t>1600000US1969465</t>
  </si>
  <si>
    <t>1600000US1979770</t>
  </si>
  <si>
    <t>1600000US1979815</t>
  </si>
  <si>
    <t>1600000US1982875</t>
  </si>
  <si>
    <t>1600000US1934185</t>
  </si>
  <si>
    <t>1600000US1943905</t>
  </si>
  <si>
    <t>1600000US1947460</t>
  </si>
  <si>
    <t>1600000US1948990</t>
  </si>
  <si>
    <t>1600000US1966315</t>
  </si>
  <si>
    <t>1600000US1971625</t>
  </si>
  <si>
    <t>1600000US1972660</t>
  </si>
  <si>
    <t>1600000US1983910</t>
  </si>
  <si>
    <t>1600000US1986565</t>
  </si>
  <si>
    <t>1600000US1946425</t>
  </si>
  <si>
    <t>1600000US1949485</t>
  </si>
  <si>
    <t>1600000US1953625</t>
  </si>
  <si>
    <t>1600000US1964740</t>
  </si>
  <si>
    <t>1600000US1967035</t>
  </si>
  <si>
    <t>1600000US1986520</t>
  </si>
  <si>
    <t>1600000US1905185</t>
  </si>
  <si>
    <t>1600000US1919450</t>
  </si>
  <si>
    <t>1600000US1919675</t>
  </si>
  <si>
    <t>1600000US1923430</t>
  </si>
  <si>
    <t>1600000US1928920</t>
  </si>
  <si>
    <t>1600000US1932475</t>
  </si>
  <si>
    <t>1600000US1934680</t>
  </si>
  <si>
    <t>1600000US1945795</t>
  </si>
  <si>
    <t>1600000US1956550</t>
  </si>
  <si>
    <t>1600000US1908875</t>
  </si>
  <si>
    <t>1600000US1916950</t>
  </si>
  <si>
    <t>1600000US1960645</t>
  </si>
  <si>
    <t>1600000US1979095</t>
  </si>
  <si>
    <t>1600000US1908650</t>
  </si>
  <si>
    <t>1600000US1984835</t>
  </si>
  <si>
    <t>1600000US1908200</t>
  </si>
  <si>
    <t>1600000US1923475</t>
  </si>
  <si>
    <t>1600000US1951150</t>
  </si>
  <si>
    <t>1600000US1939675</t>
  </si>
  <si>
    <t>Jewell Junction</t>
  </si>
  <si>
    <t>1600000US1904195</t>
  </si>
  <si>
    <t>1600000US1917985</t>
  </si>
  <si>
    <t>1600000US1931800</t>
  </si>
  <si>
    <t>1600000US1940890</t>
  </si>
  <si>
    <t>1600000US1957495</t>
  </si>
  <si>
    <t>1600000US1969735</t>
  </si>
  <si>
    <t>1600000US1904645</t>
  </si>
  <si>
    <t>1600000US1937335</t>
  </si>
  <si>
    <t>1600000US1959970</t>
  </si>
  <si>
    <t>1600000US1969195</t>
  </si>
  <si>
    <t>1600000US1900235</t>
  </si>
  <si>
    <t>1600000US1901495</t>
  </si>
  <si>
    <t>1600000US1932160</t>
  </si>
  <si>
    <t>1600000US1945390</t>
  </si>
  <si>
    <t>1600000US1947775</t>
  </si>
  <si>
    <t>1600000US1948450</t>
  </si>
  <si>
    <t>1600000US1955965</t>
  </si>
  <si>
    <t>1600000US1966405</t>
  </si>
  <si>
    <t>1600000US1976665</t>
  </si>
  <si>
    <t>1600000US1977340</t>
  </si>
  <si>
    <t>1600000US1987015</t>
  </si>
  <si>
    <t>1600000US1901630</t>
  </si>
  <si>
    <t>1600000US1903160</t>
  </si>
  <si>
    <t>1600000US1906085</t>
  </si>
  <si>
    <t>1600000US1928650</t>
  </si>
  <si>
    <t>1600000US1936705</t>
  </si>
  <si>
    <t>1600000US1937200</t>
  </si>
  <si>
    <t>1600000US1939585</t>
  </si>
  <si>
    <t>1600000US1939765</t>
  </si>
  <si>
    <t>1600000US1942600</t>
  </si>
  <si>
    <t>1600000US1944985</t>
  </si>
  <si>
    <t>1600000US1947955</t>
  </si>
  <si>
    <t>1600000US1955560</t>
  </si>
  <si>
    <t>1600000US1969375</t>
  </si>
  <si>
    <t>1600000US1974415</t>
  </si>
  <si>
    <t>1600000US1906355</t>
  </si>
  <si>
    <t>1600000US1925365</t>
  </si>
  <si>
    <t>1600000US1930675</t>
  </si>
  <si>
    <t>1600000US1935220</t>
  </si>
  <si>
    <t>1600000US1945615</t>
  </si>
  <si>
    <t>1600000US1967800</t>
  </si>
  <si>
    <t>1600000US1986070</t>
  </si>
  <si>
    <t>1600000US1950430</t>
  </si>
  <si>
    <t>1600000US1952545</t>
  </si>
  <si>
    <t>1600000US1903025</t>
  </si>
  <si>
    <t>1600000US1975720</t>
  </si>
  <si>
    <t>1600000US1987060</t>
  </si>
  <si>
    <t>1600000US1957720</t>
  </si>
  <si>
    <t>1600000US1969915</t>
  </si>
  <si>
    <t>1600000US1950385</t>
  </si>
  <si>
    <t>1600000US1961275</t>
  </si>
  <si>
    <t>1600000US1948495</t>
  </si>
  <si>
    <t>1600000US1979185</t>
  </si>
  <si>
    <t>1600000US1950790</t>
  </si>
  <si>
    <t>1600000US1964200</t>
  </si>
  <si>
    <t>1600000US1985260</t>
  </si>
  <si>
    <t>1600000US1943590</t>
  </si>
  <si>
    <t>1600000US1903475</t>
  </si>
  <si>
    <t>1600000US1979905</t>
  </si>
  <si>
    <t>1600000US1938415</t>
  </si>
  <si>
    <t>1600000US1940170</t>
  </si>
  <si>
    <t>1600000US1942645</t>
  </si>
  <si>
    <t>1600000US1943410</t>
  </si>
  <si>
    <t>1600000US1944310</t>
  </si>
  <si>
    <t>1600000US1944400</t>
  </si>
  <si>
    <t>1600000US1948675</t>
  </si>
  <si>
    <t>1600000US1952455</t>
  </si>
  <si>
    <t>1600000US1957675</t>
  </si>
  <si>
    <t>1600000US1972840</t>
  </si>
  <si>
    <t>1600000US1978060</t>
  </si>
  <si>
    <t>1600000US1904375</t>
  </si>
  <si>
    <t>1600000US1922980</t>
  </si>
  <si>
    <t>1600000US1926355</t>
  </si>
  <si>
    <t>1600000US1942870</t>
  </si>
  <si>
    <t>1600000US1953355</t>
  </si>
  <si>
    <t>1600000US1973605</t>
  </si>
  <si>
    <t>1600000US1976035</t>
  </si>
  <si>
    <t>1600000US1981615</t>
  </si>
  <si>
    <t>1600000US1901000</t>
  </si>
  <si>
    <t>1600000US1924600</t>
  </si>
  <si>
    <t>1600000US1950880</t>
  </si>
  <si>
    <t>1600000US1965010</t>
  </si>
  <si>
    <t>1600000US1915240</t>
  </si>
  <si>
    <t>1600000US1951375</t>
  </si>
  <si>
    <t>1600000US1985710</t>
  </si>
  <si>
    <t>1600000US1947865</t>
  </si>
  <si>
    <t>1600000US1967350</t>
  </si>
  <si>
    <t>1600000US1960780</t>
  </si>
  <si>
    <t>1600000US1975945</t>
  </si>
  <si>
    <t>1600000US1978915</t>
  </si>
  <si>
    <t>1600000US1969690</t>
  </si>
  <si>
    <t>1600000US1921405</t>
  </si>
  <si>
    <t>1600000US1969060</t>
  </si>
  <si>
    <t>1600000US1901585</t>
  </si>
  <si>
    <t>1600000US1901675</t>
  </si>
  <si>
    <t>1600000US1910765</t>
  </si>
  <si>
    <t>1600000US1921225</t>
  </si>
  <si>
    <t>1600000US1930630</t>
  </si>
  <si>
    <t>1600000US1946335</t>
  </si>
  <si>
    <t>1600000US1947280</t>
  </si>
  <si>
    <t>1600000US1956595</t>
  </si>
  <si>
    <t>1600000US1965910</t>
  </si>
  <si>
    <t>1600000US1973290</t>
  </si>
  <si>
    <t>1600000US1976890</t>
  </si>
  <si>
    <t>1600000US1925725</t>
  </si>
  <si>
    <t>1600000US1933060</t>
  </si>
  <si>
    <t>1600000US1952590</t>
  </si>
  <si>
    <t>1600000US1958170</t>
  </si>
  <si>
    <t>1600000US1964020</t>
  </si>
  <si>
    <t>1600000US1966810</t>
  </si>
  <si>
    <t>1600000US1978825</t>
  </si>
  <si>
    <t>1600000US1912270</t>
  </si>
  <si>
    <t>1600000US1926400</t>
  </si>
  <si>
    <t>1600000US1937470</t>
  </si>
  <si>
    <t>1600000US1961230</t>
  </si>
  <si>
    <t>1600000US1981840</t>
  </si>
  <si>
    <t>1600000US1907840</t>
  </si>
  <si>
    <t>1600000US1940395</t>
  </si>
  <si>
    <t>1600000US1901180</t>
  </si>
  <si>
    <t>1600000US1921720</t>
  </si>
  <si>
    <t>1600000US1922845</t>
  </si>
  <si>
    <t>1600000US1923340</t>
  </si>
  <si>
    <t>1600000US1929280</t>
  </si>
  <si>
    <t>1600000US1921045</t>
  </si>
  <si>
    <t>1600000US1902485</t>
  </si>
  <si>
    <t>1600000US1934770</t>
  </si>
  <si>
    <t>1600000US1917850</t>
  </si>
  <si>
    <t>1600000US1933645</t>
  </si>
  <si>
    <t>1600000US1937515</t>
  </si>
  <si>
    <t>1600000US1939405</t>
  </si>
  <si>
    <t>1600000US1957360</t>
  </si>
  <si>
    <t>1600000US1959475</t>
  </si>
  <si>
    <t>1600000US1962040</t>
  </si>
  <si>
    <t>1600000US1967440</t>
  </si>
  <si>
    <t>1600000US1973875</t>
  </si>
  <si>
    <t>1600000US1982695</t>
  </si>
  <si>
    <t>1600000US1902305</t>
  </si>
  <si>
    <t>1600000US1907390</t>
  </si>
  <si>
    <t>1600000US1914520</t>
  </si>
  <si>
    <t>1600000US1917175</t>
  </si>
  <si>
    <t>1600000US1926760</t>
  </si>
  <si>
    <t>1600000US1954930</t>
  </si>
  <si>
    <t>1600000US1964470</t>
  </si>
  <si>
    <t>1600000US1979500</t>
  </si>
  <si>
    <t>1600000US1979950</t>
  </si>
  <si>
    <t>1600000US1914925</t>
  </si>
  <si>
    <t>1600000US1936885</t>
  </si>
  <si>
    <t>1600000US1908290</t>
  </si>
  <si>
    <t>1600000US1920035</t>
  </si>
  <si>
    <t>1600000US1937920</t>
  </si>
  <si>
    <t>1600000US1968475</t>
  </si>
  <si>
    <t>1600000US1973515</t>
  </si>
  <si>
    <t>1600000US1985845</t>
  </si>
  <si>
    <t>1600000US1936480</t>
  </si>
  <si>
    <t>1600000US1980445</t>
  </si>
  <si>
    <r>
      <t xml:space="preserve">Total Service Area 
</t>
    </r>
    <r>
      <rPr>
        <b/>
        <i/>
        <sz val="8"/>
        <color theme="1"/>
        <rFont val="Aptos"/>
        <family val="2"/>
      </rPr>
      <t>(Wtd. Avg.)</t>
    </r>
  </si>
  <si>
    <t>Ackley city, Iowa</t>
  </si>
  <si>
    <t>Ackworth city, Iowa</t>
  </si>
  <si>
    <t>Adair city, Iowa</t>
  </si>
  <si>
    <t>Adel city, Iowa</t>
  </si>
  <si>
    <t>Afton city, Iowa</t>
  </si>
  <si>
    <t>Agency city, Iowa</t>
  </si>
  <si>
    <t>Ainsworth city, Iowa</t>
  </si>
  <si>
    <t>Akron city, Iowa</t>
  </si>
  <si>
    <t>Albert City city, Iowa</t>
  </si>
  <si>
    <t>Albia city, Iowa</t>
  </si>
  <si>
    <t>Albion city, Iowa</t>
  </si>
  <si>
    <t>Alburnett city, Iowa</t>
  </si>
  <si>
    <t>Alden city, Iowa</t>
  </si>
  <si>
    <t>Alexander city, Iowa</t>
  </si>
  <si>
    <t>Algona city, Iowa</t>
  </si>
  <si>
    <t>Alleman city, Iowa</t>
  </si>
  <si>
    <t>Allerton city, Iowa</t>
  </si>
  <si>
    <t>Allison city, Iowa</t>
  </si>
  <si>
    <t>Alta city, Iowa</t>
  </si>
  <si>
    <t>Alta Vista city, Iowa</t>
  </si>
  <si>
    <t>Alton city, Iowa</t>
  </si>
  <si>
    <t>Altoona city, Iowa</t>
  </si>
  <si>
    <t>Alvord city, Iowa</t>
  </si>
  <si>
    <t>Ames city, Iowa</t>
  </si>
  <si>
    <t>Anamosa city, Iowa</t>
  </si>
  <si>
    <t>Andover city, Iowa</t>
  </si>
  <si>
    <t>Andrew city, Iowa</t>
  </si>
  <si>
    <t>Anita city, Iowa</t>
  </si>
  <si>
    <t>Ankeny city, Iowa</t>
  </si>
  <si>
    <t>Anthon city, Iowa</t>
  </si>
  <si>
    <t>Aplington city, Iowa</t>
  </si>
  <si>
    <t>Arcadia city, Iowa</t>
  </si>
  <si>
    <t>Archer city, Iowa</t>
  </si>
  <si>
    <t>Aredale city, Iowa</t>
  </si>
  <si>
    <t>Arion city, Iowa</t>
  </si>
  <si>
    <t>Arispe city, Iowa</t>
  </si>
  <si>
    <t>Arlington city, Iowa</t>
  </si>
  <si>
    <t>Armstrong city, Iowa</t>
  </si>
  <si>
    <t>Arnolds Park city, Iowa</t>
  </si>
  <si>
    <t>Arthur city, Iowa</t>
  </si>
  <si>
    <t>Asbury city, Iowa</t>
  </si>
  <si>
    <t>Ashton city, Iowa</t>
  </si>
  <si>
    <t>Aspinwall city, Iowa</t>
  </si>
  <si>
    <t>Atalissa city, Iowa</t>
  </si>
  <si>
    <t>Atkins city, Iowa</t>
  </si>
  <si>
    <t>Atlantic city, Iowa</t>
  </si>
  <si>
    <t>Auburn city, Iowa</t>
  </si>
  <si>
    <t>Audubon city, Iowa</t>
  </si>
  <si>
    <t>Aurelia city, Iowa</t>
  </si>
  <si>
    <t>Aurora city, Iowa</t>
  </si>
  <si>
    <t>Avoca city, Iowa</t>
  </si>
  <si>
    <t>Ayrshire city, Iowa</t>
  </si>
  <si>
    <t>Badger city, Iowa</t>
  </si>
  <si>
    <t>Bagley city, Iowa</t>
  </si>
  <si>
    <t>Baldwin city, Iowa</t>
  </si>
  <si>
    <t>Balltown city, Iowa</t>
  </si>
  <si>
    <t>Bancroft city, Iowa</t>
  </si>
  <si>
    <t>Bankston city, Iowa</t>
  </si>
  <si>
    <t>Barnes City city, Iowa</t>
  </si>
  <si>
    <t>Barnum city, Iowa</t>
  </si>
  <si>
    <t>Bassett city, Iowa</t>
  </si>
  <si>
    <t>Batavia city, Iowa</t>
  </si>
  <si>
    <t>Battle Creek city, Iowa</t>
  </si>
  <si>
    <t>Baxter city, Iowa</t>
  </si>
  <si>
    <t>Bayard city, Iowa</t>
  </si>
  <si>
    <t>Beacon city, Iowa</t>
  </si>
  <si>
    <t>Beaconsfield city, Iowa</t>
  </si>
  <si>
    <t>Beaman city, Iowa</t>
  </si>
  <si>
    <t>Beaver city, Iowa</t>
  </si>
  <si>
    <t>Bedford city, Iowa</t>
  </si>
  <si>
    <t>Belle Plaine city, Iowa</t>
  </si>
  <si>
    <t>Bellevue city, Iowa</t>
  </si>
  <si>
    <t>Belmond city, Iowa</t>
  </si>
  <si>
    <t>Bennett city, Iowa</t>
  </si>
  <si>
    <t>Benton city, Iowa</t>
  </si>
  <si>
    <t>Berkley city, Iowa</t>
  </si>
  <si>
    <t>Bernard city, Iowa</t>
  </si>
  <si>
    <t>Bertram city, Iowa</t>
  </si>
  <si>
    <t>Bettendorf city, Iowa</t>
  </si>
  <si>
    <t>Bevington city, Iowa</t>
  </si>
  <si>
    <t>Birmingham city, Iowa</t>
  </si>
  <si>
    <t>Blairsburg city, Iowa</t>
  </si>
  <si>
    <t>Blairstown city, Iowa</t>
  </si>
  <si>
    <t>Blakesburg city, Iowa</t>
  </si>
  <si>
    <t>Blanchard city, Iowa</t>
  </si>
  <si>
    <t>Blencoe city, Iowa</t>
  </si>
  <si>
    <t>Blockton city, Iowa</t>
  </si>
  <si>
    <t>Bloomfield city, Iowa</t>
  </si>
  <si>
    <t>Blue Grass city, Iowa</t>
  </si>
  <si>
    <t>Bode city, Iowa</t>
  </si>
  <si>
    <t>Bonaparte city, Iowa</t>
  </si>
  <si>
    <t>Bondurant city, Iowa</t>
  </si>
  <si>
    <t>Boone city, Iowa</t>
  </si>
  <si>
    <t>Bouton city, Iowa</t>
  </si>
  <si>
    <t>Boxholm city, Iowa</t>
  </si>
  <si>
    <t>Boyden city, Iowa</t>
  </si>
  <si>
    <t>Braddyville city, Iowa</t>
  </si>
  <si>
    <t>Bradgate city, Iowa</t>
  </si>
  <si>
    <t>Brandon city, Iowa</t>
  </si>
  <si>
    <t>Brayton city, Iowa</t>
  </si>
  <si>
    <t>Breda city, Iowa</t>
  </si>
  <si>
    <t>Bridgewater city, Iowa</t>
  </si>
  <si>
    <t>Brighton city, Iowa</t>
  </si>
  <si>
    <t>Bristow city, Iowa</t>
  </si>
  <si>
    <t>Britt city, Iowa</t>
  </si>
  <si>
    <t>Bronson city, Iowa</t>
  </si>
  <si>
    <t>Brooklyn city, Iowa</t>
  </si>
  <si>
    <t>Brunsville city, Iowa</t>
  </si>
  <si>
    <t>Buck Grove city, Iowa</t>
  </si>
  <si>
    <t>Buckeye city, Iowa</t>
  </si>
  <si>
    <t>Buffalo Center city, Iowa</t>
  </si>
  <si>
    <t>Buffalo city, Iowa</t>
  </si>
  <si>
    <t>Burlington city, Iowa</t>
  </si>
  <si>
    <t>Burt city, Iowa</t>
  </si>
  <si>
    <t>Bussey city, Iowa</t>
  </si>
  <si>
    <t>Calamus city, Iowa</t>
  </si>
  <si>
    <t>Callender city, Iowa</t>
  </si>
  <si>
    <t>Calmar city, Iowa</t>
  </si>
  <si>
    <t>Calumet city, Iowa</t>
  </si>
  <si>
    <t>Camanche city, Iowa</t>
  </si>
  <si>
    <t>Cambridge city, Iowa</t>
  </si>
  <si>
    <t>Cantril city, Iowa</t>
  </si>
  <si>
    <t>Carbon city, Iowa</t>
  </si>
  <si>
    <t>Carlisle city, Iowa</t>
  </si>
  <si>
    <t>Carpenter city, Iowa</t>
  </si>
  <si>
    <t>Carroll city, Iowa</t>
  </si>
  <si>
    <t>Carson city, Iowa</t>
  </si>
  <si>
    <t>Carter Lake city, Iowa</t>
  </si>
  <si>
    <t>Cascade city, Iowa</t>
  </si>
  <si>
    <t>Casey city, Iowa</t>
  </si>
  <si>
    <t>Castalia city, Iowa</t>
  </si>
  <si>
    <t>Castana city, Iowa</t>
  </si>
  <si>
    <t>Cedar Falls city, Iowa</t>
  </si>
  <si>
    <t>Cedar Rapids city, Iowa</t>
  </si>
  <si>
    <t>Center Point city, Iowa</t>
  </si>
  <si>
    <t>Centerville city, Iowa</t>
  </si>
  <si>
    <t>Central City city, Iowa</t>
  </si>
  <si>
    <t>Centralia city, Iowa</t>
  </si>
  <si>
    <t>Chariton city, Iowa</t>
  </si>
  <si>
    <t>Charles City city, Iowa</t>
  </si>
  <si>
    <t>Charlotte city, Iowa</t>
  </si>
  <si>
    <t>Charter Oak city, Iowa</t>
  </si>
  <si>
    <t>Chatsworth city, Iowa</t>
  </si>
  <si>
    <t>Chelsea city, Iowa</t>
  </si>
  <si>
    <t>Cherokee city, Iowa</t>
  </si>
  <si>
    <t>Chester city, Iowa</t>
  </si>
  <si>
    <t>Chillicothe city, Iowa</t>
  </si>
  <si>
    <t>Churdan city, Iowa</t>
  </si>
  <si>
    <t>Cincinnati city, Iowa</t>
  </si>
  <si>
    <t>Clare city, Iowa</t>
  </si>
  <si>
    <t>Clarence city, Iowa</t>
  </si>
  <si>
    <t>Clarinda city, Iowa</t>
  </si>
  <si>
    <t>Clarion city, Iowa</t>
  </si>
  <si>
    <t>Clarksville city, Iowa</t>
  </si>
  <si>
    <t>Clayton city, Iowa</t>
  </si>
  <si>
    <t>Clear Lake city, Iowa</t>
  </si>
  <si>
    <t>Clearfield city, Iowa</t>
  </si>
  <si>
    <t>Cleghorn city, Iowa</t>
  </si>
  <si>
    <t>Clemons city, Iowa</t>
  </si>
  <si>
    <t>Clermont city, Iowa</t>
  </si>
  <si>
    <t>Clinton city, Iowa</t>
  </si>
  <si>
    <t>Clio city, Iowa</t>
  </si>
  <si>
    <t>Clive city, Iowa</t>
  </si>
  <si>
    <t>Clutier city, Iowa</t>
  </si>
  <si>
    <t>Coburg city, Iowa</t>
  </si>
  <si>
    <t>Coggon city, Iowa</t>
  </si>
  <si>
    <t>Coin city, Iowa</t>
  </si>
  <si>
    <t>Colesburg city, Iowa</t>
  </si>
  <si>
    <t>Colfax city, Iowa</t>
  </si>
  <si>
    <t>College Springs city, Iowa</t>
  </si>
  <si>
    <t>Collins city, Iowa</t>
  </si>
  <si>
    <t>Colo city, Iowa</t>
  </si>
  <si>
    <t>Columbus City city, Iowa</t>
  </si>
  <si>
    <t>Columbus Junction city, Iowa</t>
  </si>
  <si>
    <t>Colwell city, Iowa</t>
  </si>
  <si>
    <t>Conesville city, Iowa</t>
  </si>
  <si>
    <t>Conrad city, Iowa</t>
  </si>
  <si>
    <t>Conway city, Iowa</t>
  </si>
  <si>
    <t>Coon Rapids city, Iowa</t>
  </si>
  <si>
    <t>Coppock city, Iowa</t>
  </si>
  <si>
    <t>Coralville city, Iowa</t>
  </si>
  <si>
    <t>Corning city, Iowa</t>
  </si>
  <si>
    <t>Correctionville city, Iowa</t>
  </si>
  <si>
    <t>Corwith city, Iowa</t>
  </si>
  <si>
    <t>Corydon city, Iowa</t>
  </si>
  <si>
    <t>Cotter city, Iowa</t>
  </si>
  <si>
    <t>Coulter city, Iowa</t>
  </si>
  <si>
    <t>Council Bluffs city, Iowa</t>
  </si>
  <si>
    <t>Craig city, Iowa</t>
  </si>
  <si>
    <t>Crawfordsville city, Iowa</t>
  </si>
  <si>
    <t>Crescent city, Iowa</t>
  </si>
  <si>
    <t>Cresco city, Iowa</t>
  </si>
  <si>
    <t>Creston city, Iowa</t>
  </si>
  <si>
    <t>Cromwell city, Iowa</t>
  </si>
  <si>
    <t>Crystal Lake city, Iowa</t>
  </si>
  <si>
    <t>Cumberland city, Iowa</t>
  </si>
  <si>
    <t>Cumming city, Iowa</t>
  </si>
  <si>
    <t>Curlew city, Iowa</t>
  </si>
  <si>
    <t>Cushing city, Iowa</t>
  </si>
  <si>
    <t>Cylinder city, Iowa</t>
  </si>
  <si>
    <t>Dakota City city, Iowa</t>
  </si>
  <si>
    <t>Dallas Center city, Iowa</t>
  </si>
  <si>
    <t>Dana city, Iowa</t>
  </si>
  <si>
    <t>Danbury city, Iowa</t>
  </si>
  <si>
    <t>Danville city, Iowa</t>
  </si>
  <si>
    <t>Davenport city, Iowa</t>
  </si>
  <si>
    <t>Davis City city, Iowa</t>
  </si>
  <si>
    <t>Dawson city, Iowa</t>
  </si>
  <si>
    <t>Dayton city, Iowa</t>
  </si>
  <si>
    <t>De Soto city, Iowa</t>
  </si>
  <si>
    <t>1600000US1919315</t>
  </si>
  <si>
    <t>Decatur City city, Iowa</t>
  </si>
  <si>
    <t>Decorah city, Iowa</t>
  </si>
  <si>
    <t>Dedham city, Iowa</t>
  </si>
  <si>
    <t>Deep River city, Iowa</t>
  </si>
  <si>
    <t>Defiance city, Iowa</t>
  </si>
  <si>
    <t>Delaware city, Iowa</t>
  </si>
  <si>
    <t>Delhi city, Iowa</t>
  </si>
  <si>
    <t>Delmar city, Iowa</t>
  </si>
  <si>
    <t>Deloit city, Iowa</t>
  </si>
  <si>
    <t>Delta city, Iowa</t>
  </si>
  <si>
    <t>Denison city, Iowa</t>
  </si>
  <si>
    <t>Denver city, Iowa</t>
  </si>
  <si>
    <t>Derby city, Iowa</t>
  </si>
  <si>
    <t>Des Moines city, Iowa</t>
  </si>
  <si>
    <t>DeWitt city, Iowa</t>
  </si>
  <si>
    <t>Dexter city, Iowa</t>
  </si>
  <si>
    <t>Diagonal city, Iowa</t>
  </si>
  <si>
    <t>Dickens city, Iowa</t>
  </si>
  <si>
    <t>Dike city, Iowa</t>
  </si>
  <si>
    <t>Dixon city, Iowa</t>
  </si>
  <si>
    <t>Dolliver city, Iowa</t>
  </si>
  <si>
    <t>Donahue city, Iowa</t>
  </si>
  <si>
    <t>Donnellson city, Iowa</t>
  </si>
  <si>
    <t>Doon city, Iowa</t>
  </si>
  <si>
    <t>Dougherty city, Iowa</t>
  </si>
  <si>
    <t>Dow City city, Iowa</t>
  </si>
  <si>
    <t>Dows city, Iowa</t>
  </si>
  <si>
    <t>Drakesville city, Iowa</t>
  </si>
  <si>
    <t>Dubuque city, Iowa</t>
  </si>
  <si>
    <t>Dumont city, Iowa</t>
  </si>
  <si>
    <t>Duncombe city, Iowa</t>
  </si>
  <si>
    <t>Dundee city, Iowa</t>
  </si>
  <si>
    <t>Dunkerton city, Iowa</t>
  </si>
  <si>
    <t>Dunlap city, Iowa</t>
  </si>
  <si>
    <t>Durango city, Iowa</t>
  </si>
  <si>
    <t>Durant city, Iowa</t>
  </si>
  <si>
    <t>Dyersville city, Iowa</t>
  </si>
  <si>
    <t>Dysart city, Iowa</t>
  </si>
  <si>
    <t>Eagle Grove city, Iowa</t>
  </si>
  <si>
    <t>Earlham city, Iowa</t>
  </si>
  <si>
    <t>Earling city, Iowa</t>
  </si>
  <si>
    <t>Earlville city, Iowa</t>
  </si>
  <si>
    <t>Early city, Iowa</t>
  </si>
  <si>
    <t>East Peru city, Iowa</t>
  </si>
  <si>
    <t>Eddyville city, Iowa</t>
  </si>
  <si>
    <t>Edgewood city, Iowa</t>
  </si>
  <si>
    <t>Elberon city, Iowa</t>
  </si>
  <si>
    <t>Eldon city, Iowa</t>
  </si>
  <si>
    <t>Eldora city, Iowa</t>
  </si>
  <si>
    <t>Eldridge city, Iowa</t>
  </si>
  <si>
    <t>Elgin city, Iowa</t>
  </si>
  <si>
    <t>Elk Horn city, Iowa</t>
  </si>
  <si>
    <t>Elk Run Heights city, Iowa</t>
  </si>
  <si>
    <t>Elkader city, Iowa</t>
  </si>
  <si>
    <t>Elkhart city, Iowa</t>
  </si>
  <si>
    <t>Elkport city, Iowa</t>
  </si>
  <si>
    <t>Elliott city, Iowa</t>
  </si>
  <si>
    <t>Ellston city, Iowa</t>
  </si>
  <si>
    <t>Ellsworth city, Iowa</t>
  </si>
  <si>
    <t>Elma city, Iowa</t>
  </si>
  <si>
    <t>Ely city, Iowa</t>
  </si>
  <si>
    <t>Emerson city, Iowa</t>
  </si>
  <si>
    <t>Emmetsburg city, Iowa</t>
  </si>
  <si>
    <t>Epworth city, Iowa</t>
  </si>
  <si>
    <t>Essex city, Iowa</t>
  </si>
  <si>
    <t>Estherville city, Iowa</t>
  </si>
  <si>
    <t>Evansdale city, Iowa</t>
  </si>
  <si>
    <t>Everly city, Iowa</t>
  </si>
  <si>
    <t>Exira city, Iowa</t>
  </si>
  <si>
    <t>Exline city, Iowa</t>
  </si>
  <si>
    <t>Fairbank city, Iowa</t>
  </si>
  <si>
    <t>Fairfax city, Iowa</t>
  </si>
  <si>
    <t>Fairfield city, Iowa</t>
  </si>
  <si>
    <t>Farley city, Iowa</t>
  </si>
  <si>
    <t>Farmersburg city, Iowa</t>
  </si>
  <si>
    <t>Farmington city, Iowa</t>
  </si>
  <si>
    <t>Farnhamville city, Iowa</t>
  </si>
  <si>
    <t>Farragut city, Iowa</t>
  </si>
  <si>
    <t>Fayette city, Iowa</t>
  </si>
  <si>
    <t>Fenton city, Iowa</t>
  </si>
  <si>
    <t>Ferguson city, Iowa</t>
  </si>
  <si>
    <t>Fertile city, Iowa</t>
  </si>
  <si>
    <t>Floris city, Iowa</t>
  </si>
  <si>
    <t>Floyd city, Iowa</t>
  </si>
  <si>
    <t>Fonda city, Iowa</t>
  </si>
  <si>
    <t>Fontanelle city, Iowa</t>
  </si>
  <si>
    <t>Forest City city, Iowa</t>
  </si>
  <si>
    <t>Fort Atkinson city, Iowa</t>
  </si>
  <si>
    <t>Fort Dodge city, Iowa</t>
  </si>
  <si>
    <t>Fort Madison city, Iowa</t>
  </si>
  <si>
    <t>Fostoria city, Iowa</t>
  </si>
  <si>
    <t>Franklin city, Iowa</t>
  </si>
  <si>
    <t>Fraser city, Iowa</t>
  </si>
  <si>
    <t>Fredericksburg city, Iowa</t>
  </si>
  <si>
    <t>Frederika city, Iowa</t>
  </si>
  <si>
    <t>Fredonia city, Iowa</t>
  </si>
  <si>
    <t>Fremont city, Iowa</t>
  </si>
  <si>
    <t>Fruitland city, Iowa</t>
  </si>
  <si>
    <t>Galt city, Iowa</t>
  </si>
  <si>
    <t>Galva city, Iowa</t>
  </si>
  <si>
    <t>Garber city, Iowa</t>
  </si>
  <si>
    <t>Garden Grove city, Iowa</t>
  </si>
  <si>
    <t>Garnavillo city, Iowa</t>
  </si>
  <si>
    <t>Garner city, Iowa</t>
  </si>
  <si>
    <t>Garrison city, Iowa</t>
  </si>
  <si>
    <t>Garwin city, Iowa</t>
  </si>
  <si>
    <t>Geneva city, Iowa</t>
  </si>
  <si>
    <t>George city, Iowa</t>
  </si>
  <si>
    <t>Gibson city, Iowa</t>
  </si>
  <si>
    <t>Gilbert city, Iowa</t>
  </si>
  <si>
    <t>Gilbertville city, Iowa</t>
  </si>
  <si>
    <t>Gillett Grove city, Iowa</t>
  </si>
  <si>
    <t>Gilman city, Iowa</t>
  </si>
  <si>
    <t>Gilmore City city, Iowa</t>
  </si>
  <si>
    <t>Gladbrook city, Iowa</t>
  </si>
  <si>
    <t>Glenwood city, Iowa</t>
  </si>
  <si>
    <t>Glidden city, Iowa</t>
  </si>
  <si>
    <t>Goldfield city, Iowa</t>
  </si>
  <si>
    <t>Goodell city, Iowa</t>
  </si>
  <si>
    <t>Goose Lake city, Iowa</t>
  </si>
  <si>
    <t>Gowrie city, Iowa</t>
  </si>
  <si>
    <t>Graettinger city, Iowa</t>
  </si>
  <si>
    <t>Graf city, Iowa</t>
  </si>
  <si>
    <t>Grafton city, Iowa</t>
  </si>
  <si>
    <t>Grand Junction city, Iowa</t>
  </si>
  <si>
    <t>Grand Mound city, Iowa</t>
  </si>
  <si>
    <t>Grand River city, Iowa</t>
  </si>
  <si>
    <t>Grandview city, Iowa</t>
  </si>
  <si>
    <t>Granger city, Iowa</t>
  </si>
  <si>
    <t>Grant city, Iowa</t>
  </si>
  <si>
    <t>Granville city, Iowa</t>
  </si>
  <si>
    <t>Gravity city, Iowa</t>
  </si>
  <si>
    <t>Gray city, Iowa</t>
  </si>
  <si>
    <t>Greeley city, Iowa</t>
  </si>
  <si>
    <t>Greene city, Iowa</t>
  </si>
  <si>
    <t>Greenfield city, Iowa</t>
  </si>
  <si>
    <t>Greenville city, Iowa</t>
  </si>
  <si>
    <t>Grimes city, Iowa</t>
  </si>
  <si>
    <t>Grinnell city, Iowa</t>
  </si>
  <si>
    <t>Griswold city, Iowa</t>
  </si>
  <si>
    <t>Grundy Center city, Iowa</t>
  </si>
  <si>
    <t>Gruver city, Iowa</t>
  </si>
  <si>
    <t>Guernsey city, Iowa</t>
  </si>
  <si>
    <t>Guthrie Center city, Iowa</t>
  </si>
  <si>
    <t>Guttenberg city, Iowa</t>
  </si>
  <si>
    <t>Halbur city, Iowa</t>
  </si>
  <si>
    <t>Hamburg city, Iowa</t>
  </si>
  <si>
    <t>Hamilton city, Iowa</t>
  </si>
  <si>
    <t>Hampton city, Iowa</t>
  </si>
  <si>
    <t>Hancock city, Iowa</t>
  </si>
  <si>
    <t>Hanlontown city, Iowa</t>
  </si>
  <si>
    <t>Hansell city, Iowa</t>
  </si>
  <si>
    <t>Harcourt city, Iowa</t>
  </si>
  <si>
    <t>Hardy city, Iowa</t>
  </si>
  <si>
    <t>Harlan city, Iowa</t>
  </si>
  <si>
    <t>Harper city, Iowa</t>
  </si>
  <si>
    <t>Harpers Ferry city, Iowa</t>
  </si>
  <si>
    <t>Harris city, Iowa</t>
  </si>
  <si>
    <t>Hartford city, Iowa</t>
  </si>
  <si>
    <t>Hartley city, Iowa</t>
  </si>
  <si>
    <t>Hartwick city, Iowa</t>
  </si>
  <si>
    <t>Harvey city, Iowa</t>
  </si>
  <si>
    <t>Hastings city, Iowa</t>
  </si>
  <si>
    <t>Havelock city, Iowa</t>
  </si>
  <si>
    <t>Haverhill city, Iowa</t>
  </si>
  <si>
    <t>Hawarden city, Iowa</t>
  </si>
  <si>
    <t>Hawkeye city, Iowa</t>
  </si>
  <si>
    <t>Hayesville city, Iowa</t>
  </si>
  <si>
    <t>Hazleton city, Iowa</t>
  </si>
  <si>
    <t>Hedrick city, Iowa</t>
  </si>
  <si>
    <t>Henderson city, Iowa</t>
  </si>
  <si>
    <t>Hiawatha city, Iowa</t>
  </si>
  <si>
    <t>Hills city, Iowa</t>
  </si>
  <si>
    <t>Hillsboro city, Iowa</t>
  </si>
  <si>
    <t>Hinton city, Iowa</t>
  </si>
  <si>
    <t>Holland city, Iowa</t>
  </si>
  <si>
    <t>Holstein city, Iowa</t>
  </si>
  <si>
    <t>Holy Cross city, Iowa</t>
  </si>
  <si>
    <t>Hopkinton city, Iowa</t>
  </si>
  <si>
    <t>Hornick city, Iowa</t>
  </si>
  <si>
    <t>Hospers city, Iowa</t>
  </si>
  <si>
    <t>Houghton city, Iowa</t>
  </si>
  <si>
    <t>Hubbard city, Iowa</t>
  </si>
  <si>
    <t>Hudson city, Iowa</t>
  </si>
  <si>
    <t>Hull city, Iowa</t>
  </si>
  <si>
    <t>Humboldt city, Iowa</t>
  </si>
  <si>
    <t>Humeston city, Iowa</t>
  </si>
  <si>
    <t>Huxley city, Iowa</t>
  </si>
  <si>
    <t>Ida Grove city, Iowa</t>
  </si>
  <si>
    <t>Imogene city, Iowa</t>
  </si>
  <si>
    <t>Independence city, Iowa</t>
  </si>
  <si>
    <t>Indianola city, Iowa</t>
  </si>
  <si>
    <t>Inwood city, Iowa</t>
  </si>
  <si>
    <t>Ionia city, Iowa</t>
  </si>
  <si>
    <t>Iowa City city, Iowa</t>
  </si>
  <si>
    <t>Iowa Falls city, Iowa</t>
  </si>
  <si>
    <t>Ireton city, Iowa</t>
  </si>
  <si>
    <t>Irwin city, Iowa</t>
  </si>
  <si>
    <t>Jackson Junction city, Iowa</t>
  </si>
  <si>
    <t>Jamaica city, Iowa</t>
  </si>
  <si>
    <t>Janesville city, Iowa</t>
  </si>
  <si>
    <t>Jefferson city, Iowa</t>
  </si>
  <si>
    <t>Jesup city, Iowa</t>
  </si>
  <si>
    <t>Jewell Junction city, Iowa</t>
  </si>
  <si>
    <t>Johnston city, Iowa</t>
  </si>
  <si>
    <t>Joice city, Iowa</t>
  </si>
  <si>
    <t>Jolley city, Iowa</t>
  </si>
  <si>
    <t>Kalona city, Iowa</t>
  </si>
  <si>
    <t>Kamrar city, Iowa</t>
  </si>
  <si>
    <t>Kanawha city, Iowa</t>
  </si>
  <si>
    <t>Kellerton city, Iowa</t>
  </si>
  <si>
    <t>Kelley city, Iowa</t>
  </si>
  <si>
    <t>Kellogg city, Iowa</t>
  </si>
  <si>
    <t>Kensett city, Iowa</t>
  </si>
  <si>
    <t>Keokuk city, Iowa</t>
  </si>
  <si>
    <t>Keomah Village city, Iowa</t>
  </si>
  <si>
    <t>Keosauqua city, Iowa</t>
  </si>
  <si>
    <t>Keota city, Iowa</t>
  </si>
  <si>
    <t>Keswick city, Iowa</t>
  </si>
  <si>
    <t>Keystone city, Iowa</t>
  </si>
  <si>
    <t>Kimballton city, Iowa</t>
  </si>
  <si>
    <t>Kingsley city, Iowa</t>
  </si>
  <si>
    <t>Kinross city, Iowa</t>
  </si>
  <si>
    <t>Kirkman city, Iowa</t>
  </si>
  <si>
    <t>Kirkville city, Iowa</t>
  </si>
  <si>
    <t>Kiron city, Iowa</t>
  </si>
  <si>
    <t>Klemme city, Iowa</t>
  </si>
  <si>
    <t>Knierim city, Iowa</t>
  </si>
  <si>
    <t>Knoxville city, Iowa</t>
  </si>
  <si>
    <t>La Motte city, Iowa</t>
  </si>
  <si>
    <t>La Porte City city, Iowa</t>
  </si>
  <si>
    <t>Lacona city, Iowa</t>
  </si>
  <si>
    <t>Ladora city, Iowa</t>
  </si>
  <si>
    <t>Lake City city, Iowa</t>
  </si>
  <si>
    <t>Lake Mills city, Iowa</t>
  </si>
  <si>
    <t>Lake Park city, Iowa</t>
  </si>
  <si>
    <t>Lake View city, Iowa</t>
  </si>
  <si>
    <t>Lakeside city, Iowa</t>
  </si>
  <si>
    <t>Lakota city, Iowa</t>
  </si>
  <si>
    <t>Lambs Grove city, Iowa</t>
  </si>
  <si>
    <t>Lamoni city, Iowa</t>
  </si>
  <si>
    <t>Lamont city, Iowa</t>
  </si>
  <si>
    <t>Lanesboro city, Iowa</t>
  </si>
  <si>
    <t>Lansing city, Iowa</t>
  </si>
  <si>
    <t>Larchwood city, Iowa</t>
  </si>
  <si>
    <t>Larrabee city, Iowa</t>
  </si>
  <si>
    <t>Latimer city, Iowa</t>
  </si>
  <si>
    <t>Laurel city, Iowa</t>
  </si>
  <si>
    <t>Laurens city, Iowa</t>
  </si>
  <si>
    <t>Lawler city, Iowa</t>
  </si>
  <si>
    <t>Lawton city, Iowa</t>
  </si>
  <si>
    <t>Le Claire city, Iowa</t>
  </si>
  <si>
    <t>Le Grand city, Iowa</t>
  </si>
  <si>
    <t>Le Mars city, Iowa</t>
  </si>
  <si>
    <t>Le Roy city, Iowa</t>
  </si>
  <si>
    <t>Ledyard city, Iowa</t>
  </si>
  <si>
    <t>Lehigh city, Iowa</t>
  </si>
  <si>
    <t>Leighton city, Iowa</t>
  </si>
  <si>
    <t>Leland city, Iowa</t>
  </si>
  <si>
    <t>Lenox city, Iowa</t>
  </si>
  <si>
    <t>Leon city, Iowa</t>
  </si>
  <si>
    <t>Lester city, Iowa</t>
  </si>
  <si>
    <t>Letts city, Iowa</t>
  </si>
  <si>
    <t>Lewis city, Iowa</t>
  </si>
  <si>
    <t>Libertyville city, Iowa</t>
  </si>
  <si>
    <t>Lidderdale city, Iowa</t>
  </si>
  <si>
    <t>Lime Springs city, Iowa</t>
  </si>
  <si>
    <t>Lincoln city, Iowa</t>
  </si>
  <si>
    <t>Linden city, Iowa</t>
  </si>
  <si>
    <t>Lineville city, Iowa</t>
  </si>
  <si>
    <t>Linn Grove city, Iowa</t>
  </si>
  <si>
    <t>Lisbon city, Iowa</t>
  </si>
  <si>
    <t>Liscomb city, Iowa</t>
  </si>
  <si>
    <t>Little Rock city, Iowa</t>
  </si>
  <si>
    <t>Little Sioux city, Iowa</t>
  </si>
  <si>
    <t>Livermore city, Iowa</t>
  </si>
  <si>
    <t>Lockridge city, Iowa</t>
  </si>
  <si>
    <t>Logan city, Iowa</t>
  </si>
  <si>
    <t>Lohrville city, Iowa</t>
  </si>
  <si>
    <t>Lone Rock city, Iowa</t>
  </si>
  <si>
    <t>Lone Tree city, Iowa</t>
  </si>
  <si>
    <t>Long Grove city, Iowa</t>
  </si>
  <si>
    <t>Lorimor city, Iowa</t>
  </si>
  <si>
    <t>Lost Nation city, Iowa</t>
  </si>
  <si>
    <t>Lovilia city, Iowa</t>
  </si>
  <si>
    <t>Low Moor city, Iowa</t>
  </si>
  <si>
    <t>Lowden city, Iowa</t>
  </si>
  <si>
    <t>Lu Verne city, Iowa</t>
  </si>
  <si>
    <t>Luana city, Iowa</t>
  </si>
  <si>
    <t>Lucas city, Iowa</t>
  </si>
  <si>
    <t>Luther city, Iowa</t>
  </si>
  <si>
    <t>Luxemburg city, Iowa</t>
  </si>
  <si>
    <t>Luzerne city, Iowa</t>
  </si>
  <si>
    <t>Lynnville city, Iowa</t>
  </si>
  <si>
    <t>Lytton city, Iowa</t>
  </si>
  <si>
    <t>Macedonia city, Iowa</t>
  </si>
  <si>
    <t>Macksburg city, Iowa</t>
  </si>
  <si>
    <t>Madrid city, Iowa</t>
  </si>
  <si>
    <t>Magnolia city, Iowa</t>
  </si>
  <si>
    <t>Maharishi Vedic City city, Iowa</t>
  </si>
  <si>
    <t>Malcom city, Iowa</t>
  </si>
  <si>
    <t>Mallard city, Iowa</t>
  </si>
  <si>
    <t>Maloy city, Iowa</t>
  </si>
  <si>
    <t>Malvern city, Iowa</t>
  </si>
  <si>
    <t>Manchester city, Iowa</t>
  </si>
  <si>
    <t>Manilla city, Iowa</t>
  </si>
  <si>
    <t>Manly city, Iowa</t>
  </si>
  <si>
    <t>Manning city, Iowa</t>
  </si>
  <si>
    <t>Manson city, Iowa</t>
  </si>
  <si>
    <t>Mapleton city, Iowa</t>
  </si>
  <si>
    <t>Maquoketa city, Iowa</t>
  </si>
  <si>
    <t>Marathon city, Iowa</t>
  </si>
  <si>
    <t>Marble Rock city, Iowa</t>
  </si>
  <si>
    <t>Marcus city, Iowa</t>
  </si>
  <si>
    <t>Marengo city, Iowa</t>
  </si>
  <si>
    <t>Marion city, Iowa</t>
  </si>
  <si>
    <t>Marne city, Iowa</t>
  </si>
  <si>
    <t>Marquette city, Iowa</t>
  </si>
  <si>
    <t>Marshalltown city, Iowa</t>
  </si>
  <si>
    <t>Martelle city, Iowa</t>
  </si>
  <si>
    <t>Martensdale city, Iowa</t>
  </si>
  <si>
    <t>Martinsburg city, Iowa</t>
  </si>
  <si>
    <t>Marysville city, Iowa</t>
  </si>
  <si>
    <t>Mason City city, Iowa</t>
  </si>
  <si>
    <t>Masonville city, Iowa</t>
  </si>
  <si>
    <t>Massena city, Iowa</t>
  </si>
  <si>
    <t>Matlock city, Iowa</t>
  </si>
  <si>
    <t>Maurice city, Iowa</t>
  </si>
  <si>
    <t>Maxwell city, Iowa</t>
  </si>
  <si>
    <t>Maynard city, Iowa</t>
  </si>
  <si>
    <t>Maysville city, Iowa</t>
  </si>
  <si>
    <t>McCallsburg city, Iowa</t>
  </si>
  <si>
    <t>McCausland city, Iowa</t>
  </si>
  <si>
    <t>McClelland city, Iowa</t>
  </si>
  <si>
    <t>McGregor city, Iowa</t>
  </si>
  <si>
    <t>McIntire city, Iowa</t>
  </si>
  <si>
    <t>Mechanicsville city, Iowa</t>
  </si>
  <si>
    <t>Mediapolis city, Iowa</t>
  </si>
  <si>
    <t>Melbourne city, Iowa</t>
  </si>
  <si>
    <t>Melcher-Dallas city, Iowa</t>
  </si>
  <si>
    <t>Melrose city, Iowa</t>
  </si>
  <si>
    <t>Melvin city, Iowa</t>
  </si>
  <si>
    <t>Menlo city, Iowa</t>
  </si>
  <si>
    <t>Meriden city, Iowa</t>
  </si>
  <si>
    <t>Merrill city, Iowa</t>
  </si>
  <si>
    <t>Meservey city, Iowa</t>
  </si>
  <si>
    <t>Middletown city, Iowa</t>
  </si>
  <si>
    <t>Miles city, Iowa</t>
  </si>
  <si>
    <t>Milford city, Iowa</t>
  </si>
  <si>
    <t>Millersburg city, Iowa</t>
  </si>
  <si>
    <t>Millerton city, Iowa</t>
  </si>
  <si>
    <t>Milo city, Iowa</t>
  </si>
  <si>
    <t>Milton city, Iowa</t>
  </si>
  <si>
    <t>Minburn city, Iowa</t>
  </si>
  <si>
    <t>Minden city, Iowa</t>
  </si>
  <si>
    <t>Mingo city, Iowa</t>
  </si>
  <si>
    <t>Missouri Valley city, Iowa</t>
  </si>
  <si>
    <t>Mitchell city, Iowa</t>
  </si>
  <si>
    <t>Mitchellville city, Iowa</t>
  </si>
  <si>
    <t>Modale city, Iowa</t>
  </si>
  <si>
    <t>Mondamin city, Iowa</t>
  </si>
  <si>
    <t>Monmouth city, Iowa</t>
  </si>
  <si>
    <t>Monona city, Iowa</t>
  </si>
  <si>
    <t>Monroe city, Iowa</t>
  </si>
  <si>
    <t>Montezuma city, Iowa</t>
  </si>
  <si>
    <t>Monticello city, Iowa</t>
  </si>
  <si>
    <t>Montour city, Iowa</t>
  </si>
  <si>
    <t>Montrose city, Iowa</t>
  </si>
  <si>
    <t>Moorhead city, Iowa</t>
  </si>
  <si>
    <t>Moorland city, Iowa</t>
  </si>
  <si>
    <t>Moravia city, Iowa</t>
  </si>
  <si>
    <t>Morley city, Iowa</t>
  </si>
  <si>
    <t>Morning Sun city, Iowa</t>
  </si>
  <si>
    <t>Morrison city, Iowa</t>
  </si>
  <si>
    <t>Moulton city, Iowa</t>
  </si>
  <si>
    <t>Mount Auburn city, Iowa</t>
  </si>
  <si>
    <t>Mount Ayr city, Iowa</t>
  </si>
  <si>
    <t>Mount Pleasant city, Iowa</t>
  </si>
  <si>
    <t>Mount Vernon city, Iowa</t>
  </si>
  <si>
    <t>Moville city, Iowa</t>
  </si>
  <si>
    <t>Murray city, Iowa</t>
  </si>
  <si>
    <t>Muscatine city, Iowa</t>
  </si>
  <si>
    <t>Mystic city, Iowa</t>
  </si>
  <si>
    <t>Nashua city, Iowa</t>
  </si>
  <si>
    <t>Nemaha city, Iowa</t>
  </si>
  <si>
    <t>Neola city, Iowa</t>
  </si>
  <si>
    <t>Nevada city, Iowa</t>
  </si>
  <si>
    <t>New Albin city, Iowa</t>
  </si>
  <si>
    <t>New Hampton city, Iowa</t>
  </si>
  <si>
    <t>New Hartford city, Iowa</t>
  </si>
  <si>
    <t>New Liberty city, Iowa</t>
  </si>
  <si>
    <t>New London city, Iowa</t>
  </si>
  <si>
    <t>New Market city, Iowa</t>
  </si>
  <si>
    <t>New Providence city, Iowa</t>
  </si>
  <si>
    <t>New Sharon city, Iowa</t>
  </si>
  <si>
    <t>New Vienna city, Iowa</t>
  </si>
  <si>
    <t>New Virginia city, Iowa</t>
  </si>
  <si>
    <t>Newell city, Iowa</t>
  </si>
  <si>
    <t>Newhall city, Iowa</t>
  </si>
  <si>
    <t>Newton city, Iowa</t>
  </si>
  <si>
    <t>Nichols city, Iowa</t>
  </si>
  <si>
    <t>Nodaway city, Iowa</t>
  </si>
  <si>
    <t>Nora Springs city, Iowa</t>
  </si>
  <si>
    <t>North Buena Vista city, Iowa</t>
  </si>
  <si>
    <t>North English city, Iowa</t>
  </si>
  <si>
    <t>North Liberty city, Iowa</t>
  </si>
  <si>
    <t>North Washington city, Iowa</t>
  </si>
  <si>
    <t>Northboro city, Iowa</t>
  </si>
  <si>
    <t>Northwood city, Iowa</t>
  </si>
  <si>
    <t>Norwalk city, Iowa</t>
  </si>
  <si>
    <t>Norway city, Iowa</t>
  </si>
  <si>
    <t>Numa city, Iowa</t>
  </si>
  <si>
    <t>Oakland Acres city, Iowa</t>
  </si>
  <si>
    <t>Oakland city, Iowa</t>
  </si>
  <si>
    <t>Oakville city, Iowa</t>
  </si>
  <si>
    <t>Ocheyedan city, Iowa</t>
  </si>
  <si>
    <t>Odebolt city, Iowa</t>
  </si>
  <si>
    <t>Oelwein city, Iowa</t>
  </si>
  <si>
    <t>Ogden city, Iowa</t>
  </si>
  <si>
    <t>Okoboji city, Iowa</t>
  </si>
  <si>
    <t>Olds city, Iowa</t>
  </si>
  <si>
    <t>Olin city, Iowa</t>
  </si>
  <si>
    <t>Ollie city, Iowa</t>
  </si>
  <si>
    <t>Onawa city, Iowa</t>
  </si>
  <si>
    <t>Onslow city, Iowa</t>
  </si>
  <si>
    <t>Orange City city, Iowa</t>
  </si>
  <si>
    <t>Orchard city, Iowa</t>
  </si>
  <si>
    <t>Orient city, Iowa</t>
  </si>
  <si>
    <t>Orleans city, Iowa</t>
  </si>
  <si>
    <t>Osage city, Iowa</t>
  </si>
  <si>
    <t>Osceola city, Iowa</t>
  </si>
  <si>
    <t>Oskaloosa city, Iowa</t>
  </si>
  <si>
    <t>Ossian city, Iowa</t>
  </si>
  <si>
    <t>Osterdock city, Iowa</t>
  </si>
  <si>
    <t>Otho city, Iowa</t>
  </si>
  <si>
    <t>Oto city, Iowa</t>
  </si>
  <si>
    <t>Ottosen city, Iowa</t>
  </si>
  <si>
    <t>Ottumwa city, Iowa</t>
  </si>
  <si>
    <t>Owasa city, Iowa</t>
  </si>
  <si>
    <t>Oxford city, Iowa</t>
  </si>
  <si>
    <t>Oxford Junction city, Iowa</t>
  </si>
  <si>
    <t>Oyens city, Iowa</t>
  </si>
  <si>
    <t>Pacific Junction city, Iowa</t>
  </si>
  <si>
    <t>Packwood city, Iowa</t>
  </si>
  <si>
    <t>Palmer city, Iowa</t>
  </si>
  <si>
    <t>Palo city, Iowa</t>
  </si>
  <si>
    <t>Panama city, Iowa</t>
  </si>
  <si>
    <t>Panora city, Iowa</t>
  </si>
  <si>
    <t>Panorama Park city, Iowa</t>
  </si>
  <si>
    <t>Parkersburg city, Iowa</t>
  </si>
  <si>
    <t>Parnell city, Iowa</t>
  </si>
  <si>
    <t>Paton city, Iowa</t>
  </si>
  <si>
    <t>Patterson city, Iowa</t>
  </si>
  <si>
    <t>Paullina city, Iowa</t>
  </si>
  <si>
    <t>Pella city, Iowa</t>
  </si>
  <si>
    <t>Peosta city, Iowa</t>
  </si>
  <si>
    <t>Perry city, Iowa</t>
  </si>
  <si>
    <t>Persia city, Iowa</t>
  </si>
  <si>
    <t>Peterson city, Iowa</t>
  </si>
  <si>
    <t>Pierson city, Iowa</t>
  </si>
  <si>
    <t>Pilot Mound city, Iowa</t>
  </si>
  <si>
    <t>Pisgah city, Iowa</t>
  </si>
  <si>
    <t>Plainfield city, Iowa</t>
  </si>
  <si>
    <t>Plano city, Iowa</t>
  </si>
  <si>
    <t>Pleasant Hill city, Iowa</t>
  </si>
  <si>
    <t>Pleasant Plain city, Iowa</t>
  </si>
  <si>
    <t>Pleasanton city, Iowa</t>
  </si>
  <si>
    <t>Pleasantville city, Iowa</t>
  </si>
  <si>
    <t>Plover city, Iowa</t>
  </si>
  <si>
    <t>Plymouth city, Iowa</t>
  </si>
  <si>
    <t>Pocahontas city, Iowa</t>
  </si>
  <si>
    <t>Polk City city, Iowa</t>
  </si>
  <si>
    <t>Pomeroy city, Iowa</t>
  </si>
  <si>
    <t>Popejoy city, Iowa</t>
  </si>
  <si>
    <t>Portsmouth city, Iowa</t>
  </si>
  <si>
    <t>Postville city, Iowa</t>
  </si>
  <si>
    <t>Prairie City city, Iowa</t>
  </si>
  <si>
    <t>Prairieburg city, Iowa</t>
  </si>
  <si>
    <t>Prescott city, Iowa</t>
  </si>
  <si>
    <t>Preston city, Iowa</t>
  </si>
  <si>
    <t>Primghar city, Iowa</t>
  </si>
  <si>
    <t>Princeton city, Iowa</t>
  </si>
  <si>
    <t>Promise City city, Iowa</t>
  </si>
  <si>
    <t>Protivin city, Iowa</t>
  </si>
  <si>
    <t>Pulaski city, Iowa</t>
  </si>
  <si>
    <t>Quasqueton city, Iowa</t>
  </si>
  <si>
    <t>Quimby city, Iowa</t>
  </si>
  <si>
    <t>Radcliffe city, Iowa</t>
  </si>
  <si>
    <t>Rake city, Iowa</t>
  </si>
  <si>
    <t>Ralston city, Iowa</t>
  </si>
  <si>
    <t>Randalia city, Iowa</t>
  </si>
  <si>
    <t>Randall city, Iowa</t>
  </si>
  <si>
    <t>Randolph city, Iowa</t>
  </si>
  <si>
    <t>Rathbun city, Iowa</t>
  </si>
  <si>
    <t>Raymond city, Iowa</t>
  </si>
  <si>
    <t>Readlyn city, Iowa</t>
  </si>
  <si>
    <t>Reasnor city, Iowa</t>
  </si>
  <si>
    <t>Red Oak city, Iowa</t>
  </si>
  <si>
    <t>Redding city, Iowa</t>
  </si>
  <si>
    <t>Redfield city, Iowa</t>
  </si>
  <si>
    <t>Reinbeck city, Iowa</t>
  </si>
  <si>
    <t>Rembrandt city, Iowa</t>
  </si>
  <si>
    <t>Remsen city, Iowa</t>
  </si>
  <si>
    <t>Renwick city, Iowa</t>
  </si>
  <si>
    <t>Rhodes city, Iowa</t>
  </si>
  <si>
    <t>Riceville city, Iowa</t>
  </si>
  <si>
    <t>Richland city, Iowa</t>
  </si>
  <si>
    <t>Rickardsville city, Iowa</t>
  </si>
  <si>
    <t>Ricketts city, Iowa</t>
  </si>
  <si>
    <t>Ridgeway city, Iowa</t>
  </si>
  <si>
    <t>Rinard city, Iowa</t>
  </si>
  <si>
    <t>Ringsted city, Iowa</t>
  </si>
  <si>
    <t>Rippey city, Iowa</t>
  </si>
  <si>
    <t>Riverdale city, Iowa</t>
  </si>
  <si>
    <t>Riverside city, Iowa</t>
  </si>
  <si>
    <t>Riverton city, Iowa</t>
  </si>
  <si>
    <t>Robins city, Iowa</t>
  </si>
  <si>
    <t>Rock Falls city, Iowa</t>
  </si>
  <si>
    <t>Rock Rapids city, Iowa</t>
  </si>
  <si>
    <t>Rock Valley city, Iowa</t>
  </si>
  <si>
    <t>Rockford city, Iowa</t>
  </si>
  <si>
    <t>Rockwell City city, Iowa</t>
  </si>
  <si>
    <t>Rockwell city, Iowa</t>
  </si>
  <si>
    <t>Rodman city, Iowa</t>
  </si>
  <si>
    <t>Rodney city, Iowa</t>
  </si>
  <si>
    <t>Roland city, Iowa</t>
  </si>
  <si>
    <t>Rolfe city, Iowa</t>
  </si>
  <si>
    <t>Rome city, Iowa</t>
  </si>
  <si>
    <t>Rose Hill city, Iowa</t>
  </si>
  <si>
    <t>Rossie city, Iowa</t>
  </si>
  <si>
    <t>Rowan city, Iowa</t>
  </si>
  <si>
    <t>Rowley city, Iowa</t>
  </si>
  <si>
    <t>Royal city, Iowa</t>
  </si>
  <si>
    <t>Rudd city, Iowa</t>
  </si>
  <si>
    <t>Runnells city, Iowa</t>
  </si>
  <si>
    <t>Russell city, Iowa</t>
  </si>
  <si>
    <t>Ruthven city, Iowa</t>
  </si>
  <si>
    <t>Rutland city, Iowa</t>
  </si>
  <si>
    <t>Ryan city, Iowa</t>
  </si>
  <si>
    <t>Sabula city, Iowa</t>
  </si>
  <si>
    <t>Sac City city, Iowa</t>
  </si>
  <si>
    <t>Sageville city, Iowa</t>
  </si>
  <si>
    <t>Salem city, Iowa</t>
  </si>
  <si>
    <t>Salix city, Iowa</t>
  </si>
  <si>
    <t>Sanborn city, Iowa</t>
  </si>
  <si>
    <t>Sandyville city, Iowa</t>
  </si>
  <si>
    <t>Scarville city, Iowa</t>
  </si>
  <si>
    <t>Schaller city, Iowa</t>
  </si>
  <si>
    <t>Schleswig city, Iowa</t>
  </si>
  <si>
    <t>Scranton city, Iowa</t>
  </si>
  <si>
    <t>Searsboro city, Iowa</t>
  </si>
  <si>
    <t>Sergeant Bluff city, Iowa</t>
  </si>
  <si>
    <t>Seymour city, Iowa</t>
  </si>
  <si>
    <t>Shambaugh city, Iowa</t>
  </si>
  <si>
    <t>Shannon City city, Iowa</t>
  </si>
  <si>
    <t>Sharpsburg city, Iowa</t>
  </si>
  <si>
    <t>Sheffield city, Iowa</t>
  </si>
  <si>
    <t>Shelby city, Iowa</t>
  </si>
  <si>
    <t>Sheldahl city, Iowa</t>
  </si>
  <si>
    <t>Sheldon city, Iowa</t>
  </si>
  <si>
    <t>Shell Rock city, Iowa</t>
  </si>
  <si>
    <t>Shellsburg city, Iowa</t>
  </si>
  <si>
    <t>Shenandoah city, Iowa</t>
  </si>
  <si>
    <t>Sherrill city, Iowa</t>
  </si>
  <si>
    <t>Shueyville city, Iowa</t>
  </si>
  <si>
    <t>Sibley city, Iowa</t>
  </si>
  <si>
    <t>Sidney city, Iowa</t>
  </si>
  <si>
    <t>Sigourney city, Iowa</t>
  </si>
  <si>
    <t>Silver City city, Iowa</t>
  </si>
  <si>
    <t>Sioux Center city, Iowa</t>
  </si>
  <si>
    <t>Sioux City city, Iowa</t>
  </si>
  <si>
    <t>Sioux Rapids city, Iowa</t>
  </si>
  <si>
    <t>Slater city, Iowa</t>
  </si>
  <si>
    <t>Sloan city, Iowa</t>
  </si>
  <si>
    <t>Smithland city, Iowa</t>
  </si>
  <si>
    <t>Soldier city, Iowa</t>
  </si>
  <si>
    <t>Solon city, Iowa</t>
  </si>
  <si>
    <t>Somers city, Iowa</t>
  </si>
  <si>
    <t>South English city, Iowa</t>
  </si>
  <si>
    <t>Spencer city, Iowa</t>
  </si>
  <si>
    <t>Spillville city, Iowa</t>
  </si>
  <si>
    <t>Spirit Lake city, Iowa</t>
  </si>
  <si>
    <t>Spragueville city, Iowa</t>
  </si>
  <si>
    <t>Spring Hill city, Iowa</t>
  </si>
  <si>
    <t>Springbrook city, Iowa</t>
  </si>
  <si>
    <t>Springville city, Iowa</t>
  </si>
  <si>
    <t>St. Ansgar city, Iowa</t>
  </si>
  <si>
    <t>St. Anthony city, Iowa</t>
  </si>
  <si>
    <t>St. Charles city, Iowa</t>
  </si>
  <si>
    <t>St. Donatus city, Iowa</t>
  </si>
  <si>
    <t>St. Lucas city, Iowa</t>
  </si>
  <si>
    <t>St. Marys city, Iowa</t>
  </si>
  <si>
    <t>St. Olaf city, Iowa</t>
  </si>
  <si>
    <t>St. Paul city, Iowa</t>
  </si>
  <si>
    <t>Stacyville city, Iowa</t>
  </si>
  <si>
    <t>Stanhope city, Iowa</t>
  </si>
  <si>
    <t>Stanley city, Iowa</t>
  </si>
  <si>
    <t>Stanton city, Iowa</t>
  </si>
  <si>
    <t>Stanwood city, Iowa</t>
  </si>
  <si>
    <t>State Center city, Iowa</t>
  </si>
  <si>
    <t>Steamboat Rock city, Iowa</t>
  </si>
  <si>
    <t>Stockport city, Iowa</t>
  </si>
  <si>
    <t>Stockton city, Iowa</t>
  </si>
  <si>
    <t>Storm Lake city, Iowa</t>
  </si>
  <si>
    <t>Story City city, Iowa</t>
  </si>
  <si>
    <t>Stout city, Iowa</t>
  </si>
  <si>
    <t>Stratford city, Iowa</t>
  </si>
  <si>
    <t>Strawberry Point city, Iowa</t>
  </si>
  <si>
    <t>Struble city, Iowa</t>
  </si>
  <si>
    <t>Stuart city, Iowa</t>
  </si>
  <si>
    <t>Sully city, Iowa</t>
  </si>
  <si>
    <t>Sumner city, Iowa</t>
  </si>
  <si>
    <t>Superior city, Iowa</t>
  </si>
  <si>
    <t>Sutherland city, Iowa</t>
  </si>
  <si>
    <t>Swaledale city, Iowa</t>
  </si>
  <si>
    <t>Swan city, Iowa</t>
  </si>
  <si>
    <t>Swea City city, Iowa</t>
  </si>
  <si>
    <t>Swisher city, Iowa</t>
  </si>
  <si>
    <t>Tabor city, Iowa</t>
  </si>
  <si>
    <t>Tama city, Iowa</t>
  </si>
  <si>
    <t>Templeton city, Iowa</t>
  </si>
  <si>
    <t>Tennant city, Iowa</t>
  </si>
  <si>
    <t>Terril city, Iowa</t>
  </si>
  <si>
    <t>Thayer city, Iowa</t>
  </si>
  <si>
    <t>Thompson city, Iowa</t>
  </si>
  <si>
    <t>Thor city, Iowa</t>
  </si>
  <si>
    <t>Thornburg city, Iowa</t>
  </si>
  <si>
    <t>Thornton city, Iowa</t>
  </si>
  <si>
    <t>Thurman city, Iowa</t>
  </si>
  <si>
    <t>Tiffin city, Iowa</t>
  </si>
  <si>
    <t>Tingley city, Iowa</t>
  </si>
  <si>
    <t>Tipton city, Iowa</t>
  </si>
  <si>
    <t>Titonka city, Iowa</t>
  </si>
  <si>
    <t>Toledo city, Iowa</t>
  </si>
  <si>
    <t>Toronto city, Iowa</t>
  </si>
  <si>
    <t>Traer city, Iowa</t>
  </si>
  <si>
    <t>Treynor city, Iowa</t>
  </si>
  <si>
    <t>Tripoli city, Iowa</t>
  </si>
  <si>
    <t>Truesdale city, Iowa</t>
  </si>
  <si>
    <t>Truro city, Iowa</t>
  </si>
  <si>
    <t>Turin city, Iowa</t>
  </si>
  <si>
    <t>Udell city, Iowa</t>
  </si>
  <si>
    <t>Underwood city, Iowa</t>
  </si>
  <si>
    <t>Union city, Iowa</t>
  </si>
  <si>
    <t>Unionville city, Iowa</t>
  </si>
  <si>
    <t>University Heights city, Iowa</t>
  </si>
  <si>
    <t>University Park city, Iowa</t>
  </si>
  <si>
    <t>Urbana city, Iowa</t>
  </si>
  <si>
    <t>Urbandale city, Iowa</t>
  </si>
  <si>
    <t>Ute city, Iowa</t>
  </si>
  <si>
    <t>Vail city, Iowa</t>
  </si>
  <si>
    <t>Valeria city, Iowa</t>
  </si>
  <si>
    <t>Van Horne city, Iowa</t>
  </si>
  <si>
    <t>Van Meter city, Iowa</t>
  </si>
  <si>
    <t>Van Wert city, Iowa</t>
  </si>
  <si>
    <t>Varina city, Iowa</t>
  </si>
  <si>
    <t>Ventura city, Iowa</t>
  </si>
  <si>
    <t>Victor city, Iowa</t>
  </si>
  <si>
    <t>Villisca city, Iowa</t>
  </si>
  <si>
    <t>Vincent city, Iowa</t>
  </si>
  <si>
    <t>Vining city, Iowa</t>
  </si>
  <si>
    <t>Vinton city, Iowa</t>
  </si>
  <si>
    <t>Volga city, Iowa</t>
  </si>
  <si>
    <t>Wadena city, Iowa</t>
  </si>
  <si>
    <t>Wahpeton city, Iowa</t>
  </si>
  <si>
    <t>Walcott city, Iowa</t>
  </si>
  <si>
    <t>Walford city, Iowa</t>
  </si>
  <si>
    <t>Walker city, Iowa</t>
  </si>
  <si>
    <t>Wall Lake city, Iowa</t>
  </si>
  <si>
    <t>Wallingford city, Iowa</t>
  </si>
  <si>
    <t>Walnut city, Iowa</t>
  </si>
  <si>
    <t>Wapello city, Iowa</t>
  </si>
  <si>
    <t>Washington city, Iowa</t>
  </si>
  <si>
    <t>Washta city, Iowa</t>
  </si>
  <si>
    <t>Waterloo city, Iowa</t>
  </si>
  <si>
    <t>Waterville city, Iowa</t>
  </si>
  <si>
    <t>Waucoma city, Iowa</t>
  </si>
  <si>
    <t>Waukee city, Iowa</t>
  </si>
  <si>
    <t>Waukon city, Iowa</t>
  </si>
  <si>
    <t>Waverly city, Iowa</t>
  </si>
  <si>
    <t>Wayland city, Iowa</t>
  </si>
  <si>
    <t>Webb city, Iowa</t>
  </si>
  <si>
    <t>Webster City city, Iowa</t>
  </si>
  <si>
    <t>Webster city, Iowa</t>
  </si>
  <si>
    <t>Weldon city, Iowa</t>
  </si>
  <si>
    <t>Wellman city, Iowa</t>
  </si>
  <si>
    <t>Wellsburg city, Iowa</t>
  </si>
  <si>
    <t>Welton city, Iowa</t>
  </si>
  <si>
    <t>Wesley city, Iowa</t>
  </si>
  <si>
    <t>West Bend city, Iowa</t>
  </si>
  <si>
    <t>West Branch city, Iowa</t>
  </si>
  <si>
    <t>West Burlington city, Iowa</t>
  </si>
  <si>
    <t>West Chester city, Iowa</t>
  </si>
  <si>
    <t>West Des Moines city, Iowa</t>
  </si>
  <si>
    <t>West Liberty city, Iowa</t>
  </si>
  <si>
    <t>West Okoboji city, Iowa</t>
  </si>
  <si>
    <t>West Point city, Iowa</t>
  </si>
  <si>
    <t>West Union city, Iowa</t>
  </si>
  <si>
    <t>Westfield city, Iowa</t>
  </si>
  <si>
    <t>Westgate city, Iowa</t>
  </si>
  <si>
    <t>Westphalia city, Iowa</t>
  </si>
  <si>
    <t>Westside city, Iowa</t>
  </si>
  <si>
    <t>Westwood city, Iowa</t>
  </si>
  <si>
    <t>What Cheer city, Iowa</t>
  </si>
  <si>
    <t>Wheatland city, Iowa</t>
  </si>
  <si>
    <t>Whiting city, Iowa</t>
  </si>
  <si>
    <t>Whittemore city, Iowa</t>
  </si>
  <si>
    <t>Whitten city, Iowa</t>
  </si>
  <si>
    <t>Willey city, Iowa</t>
  </si>
  <si>
    <t>Williams city, Iowa</t>
  </si>
  <si>
    <t>Williamsburg city, Iowa</t>
  </si>
  <si>
    <t>Williamson city, Iowa</t>
  </si>
  <si>
    <t>Wilton city, Iowa</t>
  </si>
  <si>
    <t>Windsor Heights city, Iowa</t>
  </si>
  <si>
    <t>Winfield city, Iowa</t>
  </si>
  <si>
    <t>Winterset city, Iowa</t>
  </si>
  <si>
    <t>Winthrop city, Iowa</t>
  </si>
  <si>
    <t>Wiota city, Iowa</t>
  </si>
  <si>
    <t>Woden city, Iowa</t>
  </si>
  <si>
    <t>Woodbine city, Iowa</t>
  </si>
  <si>
    <t>Woodburn city, Iowa</t>
  </si>
  <si>
    <t>Woodward city, Iowa</t>
  </si>
  <si>
    <t>Woolstock city, Iowa</t>
  </si>
  <si>
    <t>Worthington city, Iowa</t>
  </si>
  <si>
    <t>Wyoming city, Iowa</t>
  </si>
  <si>
    <t>Yale city, Iowa</t>
  </si>
  <si>
    <t>Yetter city, Iowa</t>
  </si>
  <si>
    <t>Yorktown city, Iowa</t>
  </si>
  <si>
    <t>Zearing city, Iowa</t>
  </si>
  <si>
    <t>Zwingle city, Iowa</t>
  </si>
  <si>
    <t>State Fiscal Year 2026</t>
  </si>
  <si>
    <t>Warren County</t>
  </si>
  <si>
    <t>Urbandale-Windsor Heights SSD</t>
  </si>
  <si>
    <t>Urbandale SSD</t>
  </si>
  <si>
    <t>Polk County</t>
  </si>
  <si>
    <t>Greenfield Plaza/Hills of Coventry</t>
  </si>
  <si>
    <t>City of Altoona</t>
  </si>
  <si>
    <t>City of Ankeny</t>
  </si>
  <si>
    <t>City of Bondurant</t>
  </si>
  <si>
    <t>City of Clive</t>
  </si>
  <si>
    <t>City of Cumming</t>
  </si>
  <si>
    <t>City of Des Moines</t>
  </si>
  <si>
    <t>City of Grimes</t>
  </si>
  <si>
    <t>City of Johnston</t>
  </si>
  <si>
    <t>City of Norwalk</t>
  </si>
  <si>
    <t>City of Pleasant Hill</t>
  </si>
  <si>
    <t>City of Polk City</t>
  </si>
  <si>
    <t>City of Waukee</t>
  </si>
  <si>
    <t>City of West Des Moines</t>
  </si>
  <si>
    <t>Community/District</t>
  </si>
  <si>
    <t>% of Total</t>
  </si>
  <si>
    <t>Population 
Served</t>
  </si>
  <si>
    <t>WRA</t>
  </si>
  <si>
    <t>Percent of Population Served</t>
  </si>
  <si>
    <t>Community</t>
  </si>
  <si>
    <t>Total Service Area 
(Wtd. Avg.)</t>
  </si>
  <si>
    <t>Total Service Area (Wtd. Avg.)</t>
  </si>
  <si>
    <t>Weighted Average Points</t>
  </si>
  <si>
    <t>Unemployment Rate</t>
  </si>
  <si>
    <t>Unemployment 
Rate</t>
  </si>
  <si>
    <t>Percent Housing Cost Burdened 
(&gt;= 30% of Income)</t>
  </si>
  <si>
    <t>Total Points</t>
  </si>
  <si>
    <t>Des Moines Wastewater Reclamation Authority (WRA)</t>
  </si>
  <si>
    <t>Begin on the "FY26 - by Place" tab by entering the applicant name and a basic description of the project being financed.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</si>
</sst>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%"/>
    <numFmt numFmtId="166" formatCode="0.000"/>
  </numFmts>
  <fonts count="7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sz val="12"/>
      <color theme="1"/>
      <name val="Aptos"/>
      <family val="2"/>
    </font>
    <font>
      <sz val="3"/>
      <color theme="1"/>
      <name val="Aptos"/>
      <family val="2"/>
    </font>
    <font>
      <sz val="9"/>
      <color theme="1"/>
      <name val="Aptos"/>
      <family val="2"/>
    </font>
    <font>
      <sz val="8"/>
      <color theme="1"/>
      <name val="Aptos"/>
      <family val="2"/>
    </font>
    <font>
      <b/>
      <sz val="10"/>
      <color theme="1"/>
      <name val="Aptos"/>
      <family val="2"/>
    </font>
    <font>
      <i/>
      <sz val="10"/>
      <color theme="1"/>
      <name val="Aptos"/>
      <family val="2"/>
    </font>
    <font>
      <sz val="1"/>
      <color theme="0" tint="-4.9989318521683403E-2"/>
      <name val="Aptos"/>
      <family val="2"/>
    </font>
    <font>
      <sz val="10"/>
      <color rgb="FF9C0308"/>
      <name val="Aptos"/>
      <family val="2"/>
    </font>
    <font>
      <sz val="10"/>
      <color theme="0"/>
      <name val="Aptos"/>
      <family val="2"/>
    </font>
    <font>
      <b/>
      <sz val="9"/>
      <color theme="0" tint="-4.9989318521683403E-2"/>
      <name val="Aptos"/>
      <family val="2"/>
    </font>
    <font>
      <b/>
      <sz val="9"/>
      <color theme="1"/>
      <name val="Aptos"/>
      <family val="2"/>
    </font>
    <font>
      <b/>
      <sz val="9"/>
      <color rgb="FF9C0308"/>
      <name val="Aptos"/>
      <family val="2"/>
    </font>
    <font>
      <b/>
      <sz val="9"/>
      <color theme="0"/>
      <name val="Aptos"/>
      <family val="2"/>
    </font>
    <font>
      <i/>
      <sz val="12"/>
      <color theme="0" tint="-0.499984740745262"/>
      <name val="Aptos"/>
      <family val="2"/>
    </font>
    <font>
      <sz val="9"/>
      <color theme="0" tint="-4.9989318521683403E-2"/>
      <name val="Aptos"/>
      <family val="2"/>
    </font>
    <font>
      <sz val="9"/>
      <color rgb="FF9C0308"/>
      <name val="Aptos"/>
      <family val="2"/>
    </font>
    <font>
      <sz val="9"/>
      <color theme="0"/>
      <name val="Aptos"/>
      <family val="2"/>
    </font>
    <font>
      <sz val="3"/>
      <color theme="0" tint="-4.9989318521683403E-2"/>
      <name val="Aptos"/>
      <family val="2"/>
    </font>
    <font>
      <i/>
      <sz val="3"/>
      <color theme="0" tint="-0.499984740745262"/>
      <name val="Aptos"/>
      <family val="2"/>
    </font>
    <font>
      <sz val="3"/>
      <color rgb="FF9C0308"/>
      <name val="Aptos"/>
      <family val="2"/>
    </font>
    <font>
      <sz val="3"/>
      <color theme="0"/>
      <name val="Aptos"/>
      <family val="2"/>
    </font>
    <font>
      <sz val="16"/>
      <color theme="0" tint="-4.9989318521683403E-2"/>
      <name val="Aptos"/>
      <family val="2"/>
    </font>
    <font>
      <sz val="16"/>
      <color theme="1"/>
      <name val="Aptos"/>
      <family val="2"/>
    </font>
    <font>
      <i/>
      <sz val="16"/>
      <color theme="1"/>
      <name val="Aptos"/>
      <family val="2"/>
    </font>
    <font>
      <sz val="16"/>
      <color rgb="FF9C0308"/>
      <name val="Aptos"/>
      <family val="2"/>
    </font>
    <font>
      <sz val="16"/>
      <color theme="0"/>
      <name val="Aptos"/>
      <family val="2"/>
    </font>
    <font>
      <b/>
      <i/>
      <sz val="8"/>
      <color theme="1"/>
      <name val="Aptos"/>
      <family val="2"/>
    </font>
    <font>
      <sz val="8"/>
      <color rgb="FF9C0308"/>
      <name val="Aptos"/>
      <family val="2"/>
    </font>
    <font>
      <b/>
      <sz val="8"/>
      <color theme="4" tint="-0.249977111117893"/>
      <name val="Aptos"/>
      <family val="2"/>
    </font>
    <font>
      <b/>
      <sz val="8"/>
      <color theme="1"/>
      <name val="Aptos"/>
      <family val="2"/>
    </font>
    <font>
      <sz val="8"/>
      <color theme="0"/>
      <name val="Aptos"/>
      <family val="2"/>
    </font>
    <font>
      <b/>
      <sz val="8"/>
      <name val="Aptos"/>
      <family val="2"/>
    </font>
    <font>
      <i/>
      <sz val="8"/>
      <color theme="1"/>
      <name val="Aptos"/>
      <family val="2"/>
    </font>
    <font>
      <sz val="10"/>
      <color theme="0" tint="-4.9989318521683403E-2"/>
      <name val="Aptos"/>
      <family val="2"/>
    </font>
    <font>
      <sz val="12"/>
      <color theme="0" tint="-4.9989318521683403E-2"/>
      <name val="Aptos"/>
      <family val="2"/>
    </font>
    <font>
      <b/>
      <sz val="12"/>
      <color theme="1"/>
      <name val="Aptos"/>
      <family val="2"/>
    </font>
    <font>
      <b/>
      <sz val="8"/>
      <color rgb="FF9C0308"/>
      <name val="Aptos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ptos Narrow"/>
      <family val="2"/>
    </font>
    <font>
      <sz val="10"/>
      <name val="Aptos"/>
      <family val="2"/>
    </font>
    <font>
      <sz val="8"/>
      <color theme="0" tint="-4.9989318521683403E-2"/>
      <name val="Aptos"/>
      <family val="2"/>
    </font>
    <font>
      <b/>
      <i/>
      <sz val="8"/>
      <color theme="4" tint="-0.249977111117893"/>
      <name val="Aptos"/>
      <family val="2"/>
    </font>
    <font>
      <b/>
      <i/>
      <sz val="8"/>
      <color rgb="FFFF0000"/>
      <name val="Aptos"/>
      <family val="2"/>
    </font>
    <font>
      <b/>
      <sz val="10"/>
      <color theme="0" tint="-4.9989318521683403E-2"/>
      <name val="Aptos"/>
      <family val="2"/>
    </font>
    <font>
      <b/>
      <sz val="10"/>
      <color rgb="FF9C0308"/>
      <name val="Aptos"/>
      <family val="2"/>
    </font>
    <font>
      <b/>
      <sz val="10"/>
      <color theme="0"/>
      <name val="Aptos"/>
      <family val="2"/>
    </font>
    <font>
      <b/>
      <sz val="8"/>
      <color theme="0"/>
      <name val="Aptos"/>
      <family val="2"/>
    </font>
    <font>
      <b/>
      <sz val="8"/>
      <color theme="0" tint="-4.9989318521683403E-2"/>
      <name val="Aptos"/>
      <family val="2"/>
    </font>
    <font>
      <sz val="8"/>
      <name val="Aptos"/>
      <family val="2"/>
    </font>
    <font>
      <b/>
      <sz val="9"/>
      <name val="Aptos"/>
      <family val="2"/>
    </font>
    <font>
      <i/>
      <sz val="8"/>
      <name val="Aptos"/>
      <family val="2"/>
    </font>
    <font>
      <i/>
      <sz val="8"/>
      <color theme="4" tint="-0.249977111117893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9"/>
      <name val="Aptos"/>
      <family val="2"/>
    </font>
    <font>
      <b/>
      <i/>
      <sz val="9"/>
      <name val="Aptos"/>
      <family val="2"/>
    </font>
    <font>
      <b/>
      <i/>
      <sz val="9"/>
      <color theme="1"/>
      <name val="Aptos"/>
      <family val="2"/>
    </font>
    <font>
      <i/>
      <sz val="9"/>
      <color theme="1"/>
      <name val="Aptos"/>
      <family val="2"/>
    </font>
    <font>
      <sz val="5"/>
      <color theme="0" tint="-4.9989318521683403E-2"/>
      <name val="Aptos"/>
      <family val="2"/>
    </font>
    <font>
      <sz val="5"/>
      <color theme="1"/>
      <name val="Aptos"/>
      <family val="2"/>
    </font>
    <font>
      <b/>
      <sz val="5"/>
      <color theme="1"/>
      <name val="Aptos"/>
      <family val="2"/>
    </font>
    <font>
      <sz val="5"/>
      <color rgb="FF9C0308"/>
      <name val="Aptos"/>
      <family val="2"/>
    </font>
    <font>
      <sz val="5"/>
      <color theme="0"/>
      <name val="Aptos"/>
      <family val="2"/>
    </font>
    <font>
      <b/>
      <sz val="5"/>
      <name val="Aptos"/>
      <family val="2"/>
    </font>
    <font>
      <b/>
      <i/>
      <sz val="5"/>
      <name val="Aptos"/>
      <family val="2"/>
    </font>
    <font>
      <b/>
      <i/>
      <sz val="5"/>
      <color theme="1"/>
      <name val="Aptos"/>
      <family val="2"/>
    </font>
    <font>
      <i/>
      <sz val="5"/>
      <color theme="1"/>
      <name val="Aptos"/>
      <family val="2"/>
    </font>
    <font>
      <b/>
      <sz val="9"/>
      <color theme="4"/>
      <name val="Aptos"/>
      <family val="2"/>
    </font>
    <font>
      <i/>
      <sz val="8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F0F8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1" fillId="0" borderId="0"/>
  </cellStyleXfs>
  <cellXfs count="217">
    <xf numFmtId="0" fontId="0" fillId="0" borderId="0" xfId="0"/>
    <xf numFmtId="165" fontId="0" fillId="0" borderId="0" xfId="1" applyNumberFormat="1" applyFont="1"/>
    <xf numFmtId="0" fontId="3" fillId="0" borderId="0" xfId="0" applyFont="1" applyAlignment="1" applyProtection="1">
      <alignment horizontal="left"/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Alignment="1" applyProtection="1">
      <alignment wrapText="1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8" fillId="3" borderId="2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2" fillId="3" borderId="0" xfId="0" applyFont="1" applyFill="1" applyProtection="1">
      <protection hidden="1"/>
    </xf>
    <xf numFmtId="0" fontId="9" fillId="3" borderId="19" xfId="0" applyFont="1" applyFill="1" applyBorder="1" applyAlignment="1" applyProtection="1">
      <alignment horizontal="right" vertical="center" indent="1"/>
      <protection hidden="1"/>
    </xf>
    <xf numFmtId="3" fontId="2" fillId="3" borderId="21" xfId="0" applyNumberFormat="1" applyFont="1" applyFill="1" applyBorder="1" applyAlignment="1" applyProtection="1">
      <alignment horizontal="center" vertical="center"/>
      <protection hidden="1"/>
    </xf>
    <xf numFmtId="3" fontId="2" fillId="3" borderId="22" xfId="0" applyNumberFormat="1" applyFont="1" applyFill="1" applyBorder="1" applyAlignment="1" applyProtection="1">
      <alignment horizontal="center" vertical="center"/>
      <protection hidden="1"/>
    </xf>
    <xf numFmtId="3" fontId="2" fillId="3" borderId="20" xfId="0" applyNumberFormat="1" applyFont="1" applyFill="1" applyBorder="1" applyAlignment="1" applyProtection="1">
      <alignment horizontal="center" vertical="center"/>
      <protection hidden="1"/>
    </xf>
    <xf numFmtId="10" fontId="2" fillId="3" borderId="23" xfId="1" applyNumberFormat="1" applyFont="1" applyFill="1" applyBorder="1" applyAlignment="1" applyProtection="1">
      <alignment horizontal="center" vertical="center"/>
      <protection hidden="1"/>
    </xf>
    <xf numFmtId="10" fontId="2" fillId="3" borderId="2" xfId="1" applyNumberFormat="1" applyFont="1" applyFill="1" applyBorder="1" applyAlignment="1" applyProtection="1">
      <alignment horizontal="center" vertical="center"/>
      <protection hidden="1"/>
    </xf>
    <xf numFmtId="10" fontId="2" fillId="3" borderId="3" xfId="1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7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4" fillId="0" borderId="0" xfId="0" applyFont="1" applyAlignment="1" applyProtection="1">
      <alignment horizontal="right" indent="1"/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22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9" fontId="26" fillId="0" borderId="0" xfId="0" applyNumberFormat="1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29" fillId="0" borderId="0" xfId="0" applyFont="1" applyAlignment="1" applyProtection="1">
      <alignment horizontal="right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0" fontId="31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32" fillId="4" borderId="7" xfId="0" applyFont="1" applyFill="1" applyBorder="1" applyAlignment="1" applyProtection="1">
      <alignment horizontal="center" vertical="center" wrapText="1"/>
      <protection locked="0"/>
    </xf>
    <xf numFmtId="9" fontId="33" fillId="2" borderId="4" xfId="1" applyFont="1" applyFill="1" applyBorder="1" applyAlignment="1" applyProtection="1">
      <alignment horizontal="center" vertical="center" wrapText="1"/>
      <protection hidden="1"/>
    </xf>
    <xf numFmtId="9" fontId="33" fillId="3" borderId="18" xfId="1" applyFont="1" applyFill="1" applyBorder="1" applyAlignment="1" applyProtection="1">
      <alignment horizontal="center" vertical="center" wrapText="1"/>
      <protection hidden="1"/>
    </xf>
    <xf numFmtId="9" fontId="33" fillId="2" borderId="5" xfId="1" applyFont="1" applyFill="1" applyBorder="1" applyAlignment="1" applyProtection="1">
      <alignment horizontal="center" vertical="center"/>
      <protection hidden="1"/>
    </xf>
    <xf numFmtId="9" fontId="33" fillId="3" borderId="0" xfId="1" applyFont="1" applyFill="1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33" fillId="0" borderId="14" xfId="0" applyFont="1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164" fontId="36" fillId="0" borderId="14" xfId="0" applyNumberFormat="1" applyFont="1" applyBorder="1" applyAlignment="1" applyProtection="1">
      <alignment horizontal="center" vertical="center"/>
      <protection hidden="1"/>
    </xf>
    <xf numFmtId="164" fontId="33" fillId="0" borderId="9" xfId="0" applyNumberFormat="1" applyFont="1" applyBorder="1" applyAlignment="1" applyProtection="1">
      <alignment horizontal="center" vertical="center"/>
      <protection hidden="1"/>
    </xf>
    <xf numFmtId="164" fontId="33" fillId="0" borderId="8" xfId="0" applyNumberFormat="1" applyFont="1" applyBorder="1" applyAlignment="1" applyProtection="1">
      <alignment horizontal="center" vertical="center"/>
      <protection hidden="1"/>
    </xf>
    <xf numFmtId="0" fontId="33" fillId="2" borderId="9" xfId="0" applyFont="1" applyFill="1" applyBorder="1" applyAlignment="1" applyProtection="1">
      <alignment horizontal="center" vertical="center"/>
      <protection hidden="1"/>
    </xf>
    <xf numFmtId="164" fontId="33" fillId="0" borderId="0" xfId="0" applyNumberFormat="1" applyFont="1" applyAlignment="1" applyProtection="1">
      <alignment horizontal="center" vertical="center"/>
      <protection hidden="1"/>
    </xf>
    <xf numFmtId="2" fontId="34" fillId="0" borderId="0" xfId="0" applyNumberFormat="1" applyFont="1" applyProtection="1">
      <protection hidden="1"/>
    </xf>
    <xf numFmtId="0" fontId="33" fillId="0" borderId="15" xfId="0" applyFont="1" applyBorder="1" applyAlignment="1" applyProtection="1">
      <alignment horizontal="center" vertical="center"/>
      <protection hidden="1"/>
    </xf>
    <xf numFmtId="0" fontId="35" fillId="0" borderId="17" xfId="0" applyFont="1" applyBorder="1" applyAlignment="1" applyProtection="1">
      <alignment horizontal="left" vertical="center" wrapText="1"/>
      <protection hidden="1"/>
    </xf>
    <xf numFmtId="165" fontId="36" fillId="0" borderId="15" xfId="1" applyNumberFormat="1" applyFont="1" applyFill="1" applyBorder="1" applyAlignment="1" applyProtection="1">
      <alignment horizontal="center" vertical="center"/>
      <protection hidden="1"/>
    </xf>
    <xf numFmtId="165" fontId="33" fillId="0" borderId="10" xfId="1" applyNumberFormat="1" applyFont="1" applyFill="1" applyBorder="1" applyAlignment="1" applyProtection="1">
      <alignment horizontal="center" vertical="center"/>
      <protection hidden="1"/>
    </xf>
    <xf numFmtId="165" fontId="33" fillId="0" borderId="8" xfId="1" applyNumberFormat="1" applyFont="1" applyBorder="1" applyAlignment="1" applyProtection="1">
      <alignment horizontal="center" vertical="center"/>
      <protection hidden="1"/>
    </xf>
    <xf numFmtId="0" fontId="33" fillId="2" borderId="10" xfId="0" applyFont="1" applyFill="1" applyBorder="1" applyAlignment="1" applyProtection="1">
      <alignment horizontal="center" vertical="center"/>
      <protection hidden="1"/>
    </xf>
    <xf numFmtId="165" fontId="33" fillId="0" borderId="0" xfId="1" applyNumberFormat="1" applyFont="1" applyAlignment="1" applyProtection="1">
      <alignment horizontal="center" vertical="center"/>
      <protection hidden="1"/>
    </xf>
    <xf numFmtId="0" fontId="33" fillId="0" borderId="12" xfId="0" applyFont="1" applyBorder="1" applyAlignment="1" applyProtection="1">
      <alignment horizontal="center" vertical="center"/>
      <protection hidden="1"/>
    </xf>
    <xf numFmtId="0" fontId="35" fillId="0" borderId="13" xfId="0" applyFont="1" applyBorder="1" applyAlignment="1" applyProtection="1">
      <alignment horizontal="left" vertical="center" wrapText="1"/>
      <protection hidden="1"/>
    </xf>
    <xf numFmtId="165" fontId="36" fillId="0" borderId="12" xfId="1" applyNumberFormat="1" applyFont="1" applyFill="1" applyBorder="1" applyAlignment="1" applyProtection="1">
      <alignment horizontal="center" vertical="center"/>
      <protection hidden="1"/>
    </xf>
    <xf numFmtId="165" fontId="33" fillId="0" borderId="11" xfId="1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9" fontId="14" fillId="0" borderId="0" xfId="1" applyFont="1" applyAlignment="1" applyProtection="1">
      <alignment horizontal="center" vertical="center" wrapText="1"/>
      <protection hidden="1"/>
    </xf>
    <xf numFmtId="43" fontId="34" fillId="0" borderId="0" xfId="2" applyFont="1" applyProtection="1">
      <protection hidden="1"/>
    </xf>
    <xf numFmtId="3" fontId="0" fillId="0" borderId="0" xfId="0" applyNumberFormat="1"/>
    <xf numFmtId="0" fontId="43" fillId="0" borderId="0" xfId="0" applyFont="1"/>
    <xf numFmtId="0" fontId="43" fillId="0" borderId="0" xfId="0" applyFont="1" applyAlignment="1">
      <alignment horizontal="center"/>
    </xf>
    <xf numFmtId="0" fontId="43" fillId="5" borderId="0" xfId="0" applyFont="1" applyFill="1" applyAlignment="1">
      <alignment horizontal="center"/>
    </xf>
    <xf numFmtId="0" fontId="43" fillId="5" borderId="0" xfId="0" applyFont="1" applyFill="1"/>
    <xf numFmtId="0" fontId="43" fillId="0" borderId="0" xfId="0" applyFont="1" applyAlignment="1">
      <alignment wrapText="1"/>
    </xf>
    <xf numFmtId="0" fontId="43" fillId="5" borderId="0" xfId="0" applyFont="1" applyFill="1" applyAlignment="1">
      <alignment wrapText="1"/>
    </xf>
    <xf numFmtId="164" fontId="43" fillId="0" borderId="0" xfId="0" applyNumberFormat="1" applyFont="1" applyAlignment="1">
      <alignment wrapText="1"/>
    </xf>
    <xf numFmtId="165" fontId="43" fillId="0" borderId="0" xfId="1" applyNumberFormat="1" applyFont="1" applyFill="1" applyAlignment="1">
      <alignment wrapText="1"/>
    </xf>
    <xf numFmtId="3" fontId="43" fillId="0" borderId="0" xfId="0" applyNumberFormat="1" applyFont="1"/>
    <xf numFmtId="164" fontId="43" fillId="0" borderId="0" xfId="0" applyNumberFormat="1" applyFont="1"/>
    <xf numFmtId="165" fontId="43" fillId="0" borderId="0" xfId="1" applyNumberFormat="1" applyFont="1" applyFill="1"/>
    <xf numFmtId="164" fontId="43" fillId="0" borderId="0" xfId="1" applyNumberFormat="1" applyFont="1" applyFill="1"/>
    <xf numFmtId="3" fontId="43" fillId="0" borderId="0" xfId="1" applyNumberFormat="1" applyFont="1" applyFill="1"/>
    <xf numFmtId="166" fontId="43" fillId="5" borderId="0" xfId="0" applyNumberFormat="1" applyFont="1" applyFill="1"/>
    <xf numFmtId="0" fontId="44" fillId="0" borderId="0" xfId="0" applyFont="1" applyProtection="1">
      <protection hidden="1"/>
    </xf>
    <xf numFmtId="0" fontId="44" fillId="0" borderId="0" xfId="0" applyFont="1" applyAlignment="1" applyProtection="1">
      <alignment horizontal="right"/>
      <protection hidden="1"/>
    </xf>
    <xf numFmtId="0" fontId="45" fillId="0" borderId="0" xfId="0" applyFont="1" applyProtection="1">
      <protection hidden="1"/>
    </xf>
    <xf numFmtId="10" fontId="46" fillId="4" borderId="5" xfId="1" applyNumberFormat="1" applyFont="1" applyFill="1" applyBorder="1" applyAlignment="1" applyProtection="1">
      <alignment horizontal="center" vertical="center"/>
      <protection locked="0"/>
    </xf>
    <xf numFmtId="10" fontId="46" fillId="4" borderId="4" xfId="1" applyNumberFormat="1" applyFont="1" applyFill="1" applyBorder="1" applyAlignment="1" applyProtection="1">
      <alignment horizontal="center" vertical="center"/>
      <protection locked="0"/>
    </xf>
    <xf numFmtId="10" fontId="47" fillId="0" borderId="6" xfId="1" applyNumberFormat="1" applyFont="1" applyBorder="1" applyAlignment="1" applyProtection="1">
      <alignment horizontal="center" vertical="center"/>
      <protection hidden="1"/>
    </xf>
    <xf numFmtId="10" fontId="34" fillId="0" borderId="0" xfId="0" applyNumberFormat="1" applyFont="1" applyAlignment="1" applyProtection="1">
      <alignment horizontal="center"/>
      <protection hidden="1"/>
    </xf>
    <xf numFmtId="0" fontId="48" fillId="0" borderId="0" xfId="0" applyFo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0" fontId="49" fillId="0" borderId="0" xfId="0" applyFont="1" applyProtection="1">
      <protection hidden="1"/>
    </xf>
    <xf numFmtId="0" fontId="50" fillId="0" borderId="0" xfId="0" applyFont="1" applyProtection="1"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42" fillId="0" borderId="0" xfId="0" applyFont="1"/>
    <xf numFmtId="0" fontId="42" fillId="0" borderId="2" xfId="0" applyFont="1" applyBorder="1"/>
    <xf numFmtId="0" fontId="42" fillId="0" borderId="2" xfId="0" applyFont="1" applyBorder="1" applyAlignment="1">
      <alignment horizontal="center" wrapText="1"/>
    </xf>
    <xf numFmtId="0" fontId="42" fillId="0" borderId="2" xfId="0" applyFon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5" fontId="0" fillId="0" borderId="2" xfId="1" applyNumberFormat="1" applyFont="1" applyBorder="1"/>
    <xf numFmtId="0" fontId="32" fillId="4" borderId="7" xfId="0" applyFont="1" applyFill="1" applyBorder="1" applyAlignment="1" applyProtection="1">
      <alignment horizontal="left" vertical="center" wrapText="1" indent="1"/>
      <protection locked="0"/>
    </xf>
    <xf numFmtId="0" fontId="35" fillId="0" borderId="0" xfId="0" applyFont="1" applyAlignment="1" applyProtection="1">
      <alignment horizontal="left" wrapText="1"/>
      <protection hidden="1"/>
    </xf>
    <xf numFmtId="3" fontId="56" fillId="4" borderId="5" xfId="1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wrapText="1"/>
      <protection hidden="1"/>
    </xf>
    <xf numFmtId="164" fontId="36" fillId="0" borderId="25" xfId="0" applyNumberFormat="1" applyFont="1" applyBorder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34" fillId="0" borderId="0" xfId="0" applyFont="1" applyAlignment="1" applyProtection="1">
      <alignment horizontal="right"/>
      <protection hidden="1"/>
    </xf>
    <xf numFmtId="164" fontId="36" fillId="0" borderId="24" xfId="0" applyNumberFormat="1" applyFont="1" applyBorder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right" vertical="center" indent="1"/>
      <protection hidden="1"/>
    </xf>
    <xf numFmtId="165" fontId="36" fillId="0" borderId="26" xfId="1" applyNumberFormat="1" applyFont="1" applyBorder="1" applyAlignment="1" applyProtection="1">
      <alignment horizontal="center" vertical="center"/>
      <protection hidden="1"/>
    </xf>
    <xf numFmtId="165" fontId="36" fillId="0" borderId="27" xfId="1" applyNumberFormat="1" applyFont="1" applyBorder="1" applyAlignment="1" applyProtection="1">
      <alignment horizontal="center" vertical="center"/>
      <protection hidden="1"/>
    </xf>
    <xf numFmtId="0" fontId="52" fillId="0" borderId="0" xfId="0" applyFont="1" applyProtection="1">
      <protection hidden="1"/>
    </xf>
    <xf numFmtId="0" fontId="33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alignment horizontal="right"/>
      <protection hidden="1"/>
    </xf>
    <xf numFmtId="0" fontId="33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51" fillId="0" borderId="0" xfId="0" applyFont="1" applyProtection="1">
      <protection hidden="1"/>
    </xf>
    <xf numFmtId="9" fontId="6" fillId="0" borderId="0" xfId="0" applyNumberFormat="1" applyFont="1" applyProtection="1"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right"/>
      <protection hidden="1"/>
    </xf>
    <xf numFmtId="166" fontId="43" fillId="0" borderId="0" xfId="0" applyNumberFormat="1" applyFont="1"/>
    <xf numFmtId="0" fontId="57" fillId="0" borderId="0" xfId="0" applyFont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vertical="center"/>
      <protection hidden="1"/>
    </xf>
    <xf numFmtId="165" fontId="57" fillId="0" borderId="0" xfId="1" applyNumberFormat="1" applyFont="1" applyAlignment="1" applyProtection="1">
      <alignment horizontal="center" vertical="center"/>
      <protection hidden="1"/>
    </xf>
    <xf numFmtId="0" fontId="59" fillId="0" borderId="0" xfId="0" applyFont="1" applyProtection="1">
      <protection hidden="1"/>
    </xf>
    <xf numFmtId="0" fontId="53" fillId="0" borderId="0" xfId="0" applyFont="1" applyProtection="1">
      <protection hidden="1"/>
    </xf>
    <xf numFmtId="0" fontId="44" fillId="0" borderId="0" xfId="0" applyFont="1" applyAlignment="1" applyProtection="1">
      <alignment vertical="center"/>
      <protection hidden="1"/>
    </xf>
    <xf numFmtId="165" fontId="35" fillId="0" borderId="0" xfId="1" applyNumberFormat="1" applyFont="1" applyAlignment="1" applyProtection="1">
      <alignment horizontal="center" vertical="center"/>
      <protection hidden="1"/>
    </xf>
    <xf numFmtId="14" fontId="53" fillId="0" borderId="0" xfId="0" applyNumberFormat="1" applyFont="1" applyAlignment="1" applyProtection="1">
      <alignment horizontal="right" vertical="center"/>
      <protection hidden="1"/>
    </xf>
    <xf numFmtId="165" fontId="35" fillId="0" borderId="11" xfId="1" applyNumberFormat="1" applyFont="1" applyFill="1" applyBorder="1" applyAlignment="1" applyProtection="1">
      <alignment horizontal="center" vertical="center"/>
      <protection hidden="1"/>
    </xf>
    <xf numFmtId="164" fontId="33" fillId="0" borderId="33" xfId="0" applyNumberFormat="1" applyFont="1" applyBorder="1" applyAlignment="1" applyProtection="1">
      <alignment horizontal="center" vertical="center"/>
      <protection hidden="1"/>
    </xf>
    <xf numFmtId="164" fontId="35" fillId="0" borderId="33" xfId="0" applyNumberFormat="1" applyFont="1" applyBorder="1" applyAlignment="1" applyProtection="1">
      <alignment horizontal="center" vertical="center"/>
      <protection hidden="1"/>
    </xf>
    <xf numFmtId="0" fontId="33" fillId="0" borderId="34" xfId="0" applyFont="1" applyBorder="1" applyAlignment="1" applyProtection="1">
      <alignment horizontal="center" vertical="center"/>
      <protection hidden="1"/>
    </xf>
    <xf numFmtId="0" fontId="33" fillId="0" borderId="36" xfId="0" applyFont="1" applyBorder="1" applyAlignment="1" applyProtection="1">
      <alignment horizontal="center" vertical="center"/>
      <protection hidden="1"/>
    </xf>
    <xf numFmtId="165" fontId="33" fillId="0" borderId="35" xfId="1" applyNumberFormat="1" applyFont="1" applyFill="1" applyBorder="1" applyAlignment="1" applyProtection="1">
      <alignment horizontal="center" vertical="center"/>
      <protection hidden="1"/>
    </xf>
    <xf numFmtId="165" fontId="35" fillId="0" borderId="35" xfId="1" applyNumberFormat="1" applyFont="1" applyFill="1" applyBorder="1" applyAlignment="1" applyProtection="1">
      <alignment horizontal="center" vertical="center"/>
      <protection hidden="1"/>
    </xf>
    <xf numFmtId="164" fontId="61" fillId="0" borderId="25" xfId="0" applyNumberFormat="1" applyFont="1" applyBorder="1" applyAlignment="1" applyProtection="1">
      <alignment horizontal="center" vertical="center"/>
      <protection hidden="1"/>
    </xf>
    <xf numFmtId="165" fontId="61" fillId="0" borderId="26" xfId="1" applyNumberFormat="1" applyFont="1" applyBorder="1" applyAlignment="1" applyProtection="1">
      <alignment horizontal="center" vertical="center"/>
      <protection hidden="1"/>
    </xf>
    <xf numFmtId="165" fontId="61" fillId="0" borderId="27" xfId="1" applyNumberFormat="1" applyFont="1" applyBorder="1" applyAlignment="1" applyProtection="1">
      <alignment horizontal="center" vertical="center"/>
      <protection hidden="1"/>
    </xf>
    <xf numFmtId="0" fontId="62" fillId="0" borderId="0" xfId="0" applyFont="1" applyAlignment="1" applyProtection="1">
      <alignment horizontal="center"/>
      <protection hidden="1"/>
    </xf>
    <xf numFmtId="0" fontId="63" fillId="0" borderId="0" xfId="0" applyFont="1" applyProtection="1">
      <protection hidden="1"/>
    </xf>
    <xf numFmtId="0" fontId="64" fillId="0" borderId="0" xfId="0" applyFont="1" applyProtection="1">
      <protection hidden="1"/>
    </xf>
    <xf numFmtId="0" fontId="65" fillId="0" borderId="0" xfId="0" applyFont="1" applyProtection="1">
      <protection hidden="1"/>
    </xf>
    <xf numFmtId="9" fontId="64" fillId="0" borderId="0" xfId="0" applyNumberFormat="1" applyFont="1" applyProtection="1">
      <protection hidden="1"/>
    </xf>
    <xf numFmtId="0" fontId="64" fillId="0" borderId="0" xfId="0" applyFont="1" applyAlignment="1" applyProtection="1">
      <alignment horizontal="center"/>
      <protection hidden="1"/>
    </xf>
    <xf numFmtId="0" fontId="66" fillId="0" borderId="0" xfId="0" applyFont="1" applyProtection="1">
      <protection hidden="1"/>
    </xf>
    <xf numFmtId="0" fontId="67" fillId="0" borderId="0" xfId="0" applyFont="1" applyProtection="1">
      <protection hidden="1"/>
    </xf>
    <xf numFmtId="0" fontId="67" fillId="0" borderId="0" xfId="0" applyFont="1" applyAlignment="1" applyProtection="1">
      <alignment horizontal="right"/>
      <protection hidden="1"/>
    </xf>
    <xf numFmtId="0" fontId="68" fillId="0" borderId="0" xfId="0" applyFont="1" applyAlignment="1" applyProtection="1">
      <alignment horizontal="right" vertical="center" wrapText="1" indent="1"/>
      <protection hidden="1"/>
    </xf>
    <xf numFmtId="165" fontId="70" fillId="0" borderId="24" xfId="1" applyNumberFormat="1" applyFont="1" applyBorder="1" applyAlignment="1" applyProtection="1">
      <alignment horizontal="center" vertical="center"/>
      <protection hidden="1"/>
    </xf>
    <xf numFmtId="164" fontId="70" fillId="0" borderId="24" xfId="0" applyNumberFormat="1" applyFont="1" applyBorder="1" applyAlignment="1" applyProtection="1">
      <alignment horizontal="center" vertical="center"/>
      <protection hidden="1"/>
    </xf>
    <xf numFmtId="0" fontId="7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165" fontId="51" fillId="0" borderId="0" xfId="1" applyNumberFormat="1" applyFont="1" applyAlignment="1" applyProtection="1">
      <alignment horizontal="center" vertical="center"/>
      <protection hidden="1"/>
    </xf>
    <xf numFmtId="0" fontId="33" fillId="0" borderId="18" xfId="0" applyFont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left" vertical="center" wrapText="1"/>
      <protection hidden="1"/>
    </xf>
    <xf numFmtId="0" fontId="35" fillId="0" borderId="18" xfId="0" applyFont="1" applyBorder="1" applyAlignment="1" applyProtection="1">
      <alignment horizontal="left" vertical="center" wrapText="1"/>
      <protection hidden="1"/>
    </xf>
    <xf numFmtId="0" fontId="72" fillId="4" borderId="2" xfId="0" applyFont="1" applyFill="1" applyBorder="1" applyAlignment="1" applyProtection="1">
      <alignment horizontal="center" vertical="center"/>
      <protection locked="0"/>
    </xf>
    <xf numFmtId="0" fontId="35" fillId="0" borderId="37" xfId="0" applyFont="1" applyBorder="1" applyAlignment="1" applyProtection="1">
      <alignment horizontal="left" vertical="center" wrapText="1"/>
      <protection hidden="1"/>
    </xf>
    <xf numFmtId="0" fontId="35" fillId="0" borderId="38" xfId="0" applyFont="1" applyBorder="1" applyAlignment="1" applyProtection="1">
      <alignment horizontal="left" vertical="center" wrapText="1"/>
      <protection hidden="1"/>
    </xf>
    <xf numFmtId="0" fontId="35" fillId="0" borderId="29" xfId="0" applyFont="1" applyBorder="1" applyAlignment="1" applyProtection="1">
      <alignment horizontal="left" vertical="center" wrapText="1"/>
      <protection hidden="1"/>
    </xf>
    <xf numFmtId="0" fontId="35" fillId="0" borderId="30" xfId="0" applyFont="1" applyBorder="1" applyAlignment="1" applyProtection="1">
      <alignment horizontal="left" vertical="center" wrapText="1"/>
      <protection hidden="1"/>
    </xf>
    <xf numFmtId="0" fontId="54" fillId="0" borderId="0" xfId="0" applyFont="1" applyAlignment="1" applyProtection="1">
      <alignment horizontal="right" vertical="center" wrapText="1" indent="1"/>
      <protection hidden="1"/>
    </xf>
    <xf numFmtId="0" fontId="54" fillId="0" borderId="18" xfId="0" applyFont="1" applyBorder="1" applyAlignment="1" applyProtection="1">
      <alignment horizontal="right" vertical="center" wrapText="1" indent="1"/>
      <protection hidden="1"/>
    </xf>
    <xf numFmtId="0" fontId="35" fillId="0" borderId="32" xfId="0" applyFont="1" applyBorder="1" applyAlignment="1" applyProtection="1">
      <alignment horizontal="left" vertical="center" wrapText="1"/>
      <protection hidden="1"/>
    </xf>
    <xf numFmtId="0" fontId="35" fillId="0" borderId="31" xfId="0" applyFont="1" applyBorder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32" fillId="0" borderId="0" xfId="0" applyFont="1" applyAlignment="1" applyProtection="1">
      <alignment horizontal="left" vertical="center" wrapText="1" indent="1"/>
      <protection hidden="1"/>
    </xf>
    <xf numFmtId="3" fontId="56" fillId="0" borderId="28" xfId="1" applyNumberFormat="1" applyFont="1" applyFill="1" applyBorder="1" applyAlignment="1" applyProtection="1">
      <alignment horizontal="center" vertical="center"/>
      <protection hidden="1"/>
    </xf>
    <xf numFmtId="165" fontId="55" fillId="0" borderId="28" xfId="1" applyNumberFormat="1" applyFont="1" applyFill="1" applyBorder="1" applyAlignment="1" applyProtection="1">
      <alignment horizontal="center" vertical="center"/>
      <protection hidden="1"/>
    </xf>
    <xf numFmtId="3" fontId="60" fillId="0" borderId="4" xfId="1" applyNumberFormat="1" applyFont="1" applyFill="1" applyBorder="1" applyAlignment="1" applyProtection="1">
      <alignment horizontal="center" vertical="center"/>
      <protection hidden="1"/>
    </xf>
    <xf numFmtId="165" fontId="60" fillId="0" borderId="4" xfId="1" applyNumberFormat="1" applyFont="1" applyFill="1" applyBorder="1" applyAlignment="1" applyProtection="1">
      <alignment horizontal="center" vertical="center"/>
      <protection hidden="1"/>
    </xf>
    <xf numFmtId="3" fontId="69" fillId="0" borderId="0" xfId="1" applyNumberFormat="1" applyFont="1" applyFill="1" applyBorder="1" applyAlignment="1" applyProtection="1">
      <alignment horizontal="center" vertical="center"/>
      <protection hidden="1"/>
    </xf>
    <xf numFmtId="165" fontId="69" fillId="0" borderId="0" xfId="1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73" fillId="0" borderId="0" xfId="0" applyFont="1" applyAlignment="1" applyProtection="1">
      <alignment horizontal="center"/>
      <protection hidden="1"/>
    </xf>
  </cellXfs>
  <cellStyles count="4">
    <cellStyle name="Comma" xfId="2" builtinId="3"/>
    <cellStyle name="Normal" xfId="0" builtinId="0"/>
    <cellStyle name="Normal 2" xfId="3" xr:uid="{0CB4609B-3875-45DE-8B06-C95992ED41C3}"/>
    <cellStyle name="Percent" xfId="1" builtinId="5"/>
  </cellStyles>
  <dxfs count="1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BFBFB"/>
      <color rgb="FFECF0F8"/>
      <color rgb="FFFFFFE7"/>
      <color rgb="FFFFFFEF"/>
      <color rgb="FFFFFFCC"/>
      <color rgb="FFBFBFBF"/>
      <color rgb="FFD9E2F3"/>
      <color rgb="FFA6A6A6"/>
      <color rgb="FFCEDDE8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8982854127524E-3"/>
          <c:y val="0.13261305342551286"/>
          <c:w val="0.9790287953136293"/>
          <c:h val="0.8119469427670397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'FY26 - by "Place"'!$P$30</c:f>
              <c:strCache>
                <c:ptCount val="1"/>
                <c:pt idx="0">
                  <c:v>Spectrum</c:v>
                </c:pt>
              </c:strCache>
            </c:strRef>
          </c:tx>
          <c:spPr>
            <a:gradFill flip="none" rotWithShape="1">
              <a:gsLst>
                <a:gs pos="0">
                  <a:srgbClr val="C6EFCE"/>
                </a:gs>
                <a:gs pos="51000">
                  <a:srgbClr val="FFEB9C"/>
                </a:gs>
                <a:gs pos="100000">
                  <a:srgbClr val="FFC7CE"/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59-4EDB-9FD0-4B72BF82687D}"/>
              </c:ext>
            </c:extLst>
          </c:dPt>
          <c:dPt>
            <c:idx val="6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559-4EDB-9FD0-4B72BF82687D}"/>
              </c:ext>
            </c:extLst>
          </c:dPt>
          <c:cat>
            <c:strRef>
              <c:f>'FY26 - by "Place"'!$C$11:$C$20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'FY26 - by "Place"'!$P$31:$P$40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59-4EDB-9FD0-4B72BF826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'FY26 - by "Place"'!$Q$30</c:f>
              <c:strCache>
                <c:ptCount val="1"/>
                <c:pt idx="0">
                  <c:v>Slider Fill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'FY26 - by "Place"'!$C$11:$C$20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'FY26 - by "Place"'!$Q$31:$Q$40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59-4EDB-9FD0-4B72BF82687D}"/>
            </c:ext>
          </c:extLst>
        </c:ser>
        <c:ser>
          <c:idx val="3"/>
          <c:order val="2"/>
          <c:tx>
            <c:strRef>
              <c:f>'FY26 - by "Place"'!$R$30</c:f>
              <c:strCache>
                <c:ptCount val="1"/>
                <c:pt idx="0">
                  <c:v>Slider Size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'FY26 - by "Place"'!$C$11:$C$20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'FY26 - by "Place"'!$R$31:$R$40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59-4EDB-9FD0-4B72BF826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9525">
          <a:solidFill>
            <a:sysClr val="windowText" lastClr="00000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54960046238108E-2"/>
          <c:y val="0.14343570329373612"/>
          <c:w val="0.9790287953136293"/>
          <c:h val="0.8011242936992644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'FY26 - by "Place"'!$P$44</c:f>
              <c:strCache>
                <c:ptCount val="1"/>
                <c:pt idx="0">
                  <c:v>Spectrum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'FY26 - by "Place"'!$C$11:$C$20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'FY26 - by "Place"'!$P$45:$P$54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C-4B95-A87D-B5B3495CA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'FY26 - by "Place"'!$Q$44</c:f>
              <c:strCache>
                <c:ptCount val="1"/>
                <c:pt idx="0">
                  <c:v>Slider Fill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'FY26 - by "Place"'!$C$11:$C$20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'FY26 - by "Place"'!$Q$45:$Q$54</c:f>
              <c:numCache>
                <c:formatCode>0.00</c:formatCode>
                <c:ptCount val="10"/>
                <c:pt idx="0">
                  <c:v>6.8599999999999994</c:v>
                </c:pt>
                <c:pt idx="1">
                  <c:v>5.6499999999999995</c:v>
                </c:pt>
                <c:pt idx="2">
                  <c:v>5.13</c:v>
                </c:pt>
                <c:pt idx="3">
                  <c:v>5.46</c:v>
                </c:pt>
                <c:pt idx="4">
                  <c:v>5.43</c:v>
                </c:pt>
                <c:pt idx="5">
                  <c:v>4.0999999999999996</c:v>
                </c:pt>
                <c:pt idx="6">
                  <c:v>7.9500000000000011</c:v>
                </c:pt>
                <c:pt idx="7">
                  <c:v>1.83</c:v>
                </c:pt>
                <c:pt idx="8">
                  <c:v>4.1999999999999993</c:v>
                </c:pt>
                <c:pt idx="9">
                  <c:v>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C-4B95-A87D-B5B3495CAD51}"/>
            </c:ext>
          </c:extLst>
        </c:ser>
        <c:ser>
          <c:idx val="3"/>
          <c:order val="2"/>
          <c:tx>
            <c:strRef>
              <c:f>'FY26 - by "Place"'!$R$44</c:f>
              <c:strCache>
                <c:ptCount val="1"/>
                <c:pt idx="0">
                  <c:v>Slider Size 2</c:v>
                </c:pt>
              </c:strCache>
            </c:strRef>
          </c:tx>
          <c:spPr>
            <a:solidFill>
              <a:srgbClr val="A6A6A6">
                <a:alpha val="65098"/>
              </a:srgbClr>
            </a:solidFill>
            <a:ln>
              <a:noFill/>
            </a:ln>
            <a:effectLst/>
          </c:spPr>
          <c:invertIfNegative val="0"/>
          <c:cat>
            <c:strRef>
              <c:f>'FY26 - by "Place"'!$C$11:$C$20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'FY26 - by "Place"'!$R$45:$R$54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DC-4B95-A87D-B5B3495CA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127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8982854127524E-3"/>
          <c:y val="0.13261305342551286"/>
          <c:w val="0.9790287953136293"/>
          <c:h val="0.8119469427670397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'FY26 - for Large Service Area'!$W$43</c:f>
              <c:strCache>
                <c:ptCount val="1"/>
                <c:pt idx="0">
                  <c:v>Spectrum</c:v>
                </c:pt>
              </c:strCache>
            </c:strRef>
          </c:tx>
          <c:spPr>
            <a:gradFill flip="none" rotWithShape="1">
              <a:gsLst>
                <a:gs pos="0">
                  <a:srgbClr val="C6EFCE"/>
                </a:gs>
                <a:gs pos="51000">
                  <a:srgbClr val="FFEB9C"/>
                </a:gs>
                <a:gs pos="100000">
                  <a:srgbClr val="FFC7CE"/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60-4D4A-AE06-1A3CF1491EB7}"/>
              </c:ext>
            </c:extLst>
          </c:dPt>
          <c:dPt>
            <c:idx val="6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60-4D4A-AE06-1A3CF1491EB7}"/>
              </c:ext>
            </c:extLst>
          </c:dPt>
          <c:val>
            <c:numRef>
              <c:f>'FY26 - for Large Service Area'!$W$44:$W$53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3760-4D4A-AE06-1A3CF1491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'FY26 - for Large Service Area'!$X$43</c:f>
              <c:strCache>
                <c:ptCount val="1"/>
                <c:pt idx="0">
                  <c:v>Slider Fill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'FY26 - for Large Service Area'!$X$44:$X$53</c:f>
              <c:numCache>
                <c:formatCode>0.00</c:formatCode>
                <c:ptCount val="10"/>
                <c:pt idx="0">
                  <c:v>8.7200000000000006</c:v>
                </c:pt>
                <c:pt idx="1">
                  <c:v>4.9499999999999993</c:v>
                </c:pt>
                <c:pt idx="2">
                  <c:v>5.4</c:v>
                </c:pt>
                <c:pt idx="3">
                  <c:v>4.4399999999999995</c:v>
                </c:pt>
                <c:pt idx="4">
                  <c:v>6.7999999999999989</c:v>
                </c:pt>
                <c:pt idx="5">
                  <c:v>1.8100000000000005</c:v>
                </c:pt>
                <c:pt idx="6">
                  <c:v>9.5499999999999989</c:v>
                </c:pt>
                <c:pt idx="7">
                  <c:v>0.76999999999999957</c:v>
                </c:pt>
                <c:pt idx="8">
                  <c:v>3.1099999999999994</c:v>
                </c:pt>
                <c:pt idx="9">
                  <c:v>8.02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3760-4D4A-AE06-1A3CF1491EB7}"/>
            </c:ext>
          </c:extLst>
        </c:ser>
        <c:ser>
          <c:idx val="3"/>
          <c:order val="2"/>
          <c:tx>
            <c:strRef>
              <c:f>'FY26 - for Large Service Area'!$Y$43</c:f>
              <c:strCache>
                <c:ptCount val="1"/>
                <c:pt idx="0">
                  <c:v>Slider Size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'FY26 - for Large Service Area'!$Y$44:$Y$53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3760-4D4A-AE06-1A3CF1491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9525">
          <a:solidFill>
            <a:sysClr val="windowText" lastClr="00000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54960046238108E-2"/>
          <c:y val="0.14343570329373612"/>
          <c:w val="0.9790287953136293"/>
          <c:h val="0.8011242936992644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'FY26 - for Large Service Area'!$W$57</c:f>
              <c:strCache>
                <c:ptCount val="1"/>
                <c:pt idx="0">
                  <c:v>Spectrum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'FY26 - for Large Service Area'!$W$58:$W$67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F6E-4FBA-9752-B0F35EF41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'FY26 - for Large Service Area'!$X$57</c:f>
              <c:strCache>
                <c:ptCount val="1"/>
                <c:pt idx="0">
                  <c:v>Slider Fill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'FY26 - for Large Service Area'!$X$58:$X$67</c:f>
              <c:numCache>
                <c:formatCode>0.00</c:formatCode>
                <c:ptCount val="10"/>
                <c:pt idx="0">
                  <c:v>6.8599999999999994</c:v>
                </c:pt>
                <c:pt idx="1">
                  <c:v>5.6499999999999995</c:v>
                </c:pt>
                <c:pt idx="2">
                  <c:v>5.13</c:v>
                </c:pt>
                <c:pt idx="3">
                  <c:v>5.46</c:v>
                </c:pt>
                <c:pt idx="4">
                  <c:v>5.43</c:v>
                </c:pt>
                <c:pt idx="5">
                  <c:v>4.0999999999999996</c:v>
                </c:pt>
                <c:pt idx="6">
                  <c:v>7.9500000000000011</c:v>
                </c:pt>
                <c:pt idx="7">
                  <c:v>1.83</c:v>
                </c:pt>
                <c:pt idx="8">
                  <c:v>4.1999999999999993</c:v>
                </c:pt>
                <c:pt idx="9">
                  <c:v>7.23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F6E-4FBA-9752-B0F35EF418EC}"/>
            </c:ext>
          </c:extLst>
        </c:ser>
        <c:ser>
          <c:idx val="3"/>
          <c:order val="2"/>
          <c:tx>
            <c:strRef>
              <c:f>'FY26 - for Large Service Area'!$Y$57</c:f>
              <c:strCache>
                <c:ptCount val="1"/>
                <c:pt idx="0">
                  <c:v>Slider Size 2</c:v>
                </c:pt>
              </c:strCache>
            </c:strRef>
          </c:tx>
          <c:spPr>
            <a:solidFill>
              <a:srgbClr val="A6A6A6">
                <a:alpha val="65098"/>
              </a:srgbClr>
            </a:solidFill>
            <a:ln>
              <a:noFill/>
            </a:ln>
            <a:effectLst/>
          </c:spPr>
          <c:invertIfNegative val="0"/>
          <c:val>
            <c:numRef>
              <c:f>'FY26 - for Large Service Area'!$Y$58:$Y$67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F6E-4FBA-9752-B0F35EF41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127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10</xdr:col>
      <xdr:colOff>419100</xdr:colOff>
      <xdr:row>18</xdr:row>
      <xdr:rowOff>31440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952500"/>
          <a:ext cx="7134225" cy="21364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11</xdr:col>
      <xdr:colOff>8378</xdr:colOff>
      <xdr:row>51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A32007-1B20-4DB5-AB18-100CCBD8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67400"/>
          <a:ext cx="7637903" cy="3209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11</xdr:col>
      <xdr:colOff>277714</xdr:colOff>
      <xdr:row>74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1F4C3F-5827-4256-986B-66C440F2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9667875"/>
          <a:ext cx="7907239" cy="3286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10</xdr:col>
      <xdr:colOff>471281</xdr:colOff>
      <xdr:row>96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7D5F8AD-979A-4157-8BB2-59C2688E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13468350"/>
          <a:ext cx="7510256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279755</xdr:colOff>
      <xdr:row>22</xdr:row>
      <xdr:rowOff>255351</xdr:rowOff>
    </xdr:from>
    <xdr:to>
      <xdr:col>8</xdr:col>
      <xdr:colOff>1008460</xdr:colOff>
      <xdr:row>35</xdr:row>
      <xdr:rowOff>32425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  <a:ext uri="{147F2762-F138-4A5C-976F-8EAC2B608ADB}">
              <a16:predDERef xmlns:a16="http://schemas.microsoft.com/office/drawing/2014/main" pre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303068</xdr:colOff>
      <xdr:row>22</xdr:row>
      <xdr:rowOff>212148</xdr:rowOff>
    </xdr:from>
    <xdr:to>
      <xdr:col>8</xdr:col>
      <xdr:colOff>969818</xdr:colOff>
      <xdr:row>35</xdr:row>
      <xdr:rowOff>34636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  <a:ext uri="{147F2762-F138-4A5C-976F-8EAC2B608ADB}">
              <a16:predDERef xmlns:a16="http://schemas.microsoft.com/office/drawing/2014/main" pre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176858</xdr:colOff>
      <xdr:row>34</xdr:row>
      <xdr:rowOff>114633</xdr:rowOff>
    </xdr:from>
    <xdr:to>
      <xdr:col>8</xdr:col>
      <xdr:colOff>256993</xdr:colOff>
      <xdr:row>35</xdr:row>
      <xdr:rowOff>135827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6911593" y="9157780"/>
          <a:ext cx="1010224" cy="178076"/>
        </a:xfrm>
        <a:prstGeom prst="rect">
          <a:avLst/>
        </a:prstGeom>
        <a:solidFill>
          <a:srgbClr val="BFBFBF">
            <a:alpha val="6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>
                  <a:lumMod val="50000"/>
                </a:schemeClr>
              </a:solidFill>
            </a:rPr>
            <a:t>Statewide</a:t>
          </a:r>
        </a:p>
      </xdr:txBody>
    </xdr:sp>
    <xdr:clientData/>
  </xdr:twoCellAnchor>
  <xdr:twoCellAnchor>
    <xdr:from>
      <xdr:col>6</xdr:col>
      <xdr:colOff>0</xdr:colOff>
      <xdr:row>34</xdr:row>
      <xdr:rowOff>112057</xdr:rowOff>
    </xdr:from>
    <xdr:to>
      <xdr:col>7</xdr:col>
      <xdr:colOff>72223</xdr:colOff>
      <xdr:row>35</xdr:row>
      <xdr:rowOff>136426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5804647" y="9155204"/>
          <a:ext cx="1002311" cy="181251"/>
        </a:xfrm>
        <a:prstGeom prst="rect">
          <a:avLst/>
        </a:prstGeom>
        <a:solidFill>
          <a:schemeClr val="accent1">
            <a:alpha val="65098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/>
              </a:solidFill>
            </a:rPr>
            <a:t>Service Area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0.00912</cdr:x>
      <cdr:y>0.00757</cdr:y>
    </cdr:from>
    <cdr:to>
      <cdr:x>0.98819</cdr:x>
      <cdr:y>0.13328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11BDD78-C598-4329-D920-4E18FA243E04}"/>
            </a:ext>
          </a:extLst>
        </cdr:cNvPr>
        <cdr:cNvSpPr txBox="1"/>
      </cdr:nvSpPr>
      <cdr:spPr>
        <a:xfrm xmlns:a="http://schemas.openxmlformats.org/drawingml/2006/main">
          <a:off x="32174" y="26710"/>
          <a:ext cx="3453548" cy="4435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Percentile Ranking vs. Statewide</a:t>
          </a:r>
          <a:endParaRPr lang="en-US" sz="800">
            <a:effectLst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472107</xdr:colOff>
      <xdr:row>35</xdr:row>
      <xdr:rowOff>288482</xdr:rowOff>
    </xdr:from>
    <xdr:to>
      <xdr:col>15</xdr:col>
      <xdr:colOff>25121</xdr:colOff>
      <xdr:row>48</xdr:row>
      <xdr:rowOff>65556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9DEDAA-8CAE-4273-AD22-D179ADBAAAF1}"/>
            </a:ext>
            <a:ext uri="{147F2762-F138-4A5C-976F-8EAC2B608ADB}">
              <a16:predDERef xmlns:a16="http://schemas.microsoft.com/office/drawing/2014/main" pre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546650</xdr:colOff>
      <xdr:row>35</xdr:row>
      <xdr:rowOff>245279</xdr:rowOff>
    </xdr:from>
    <xdr:to>
      <xdr:col>14</xdr:col>
      <xdr:colOff>935934</xdr:colOff>
      <xdr:row>48</xdr:row>
      <xdr:rowOff>67767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BA07299-E805-473D-8BA3-15DA6F6E96E2}"/>
            </a:ext>
            <a:ext uri="{147F2762-F138-4A5C-976F-8EAC2B608ADB}">
              <a16:predDERef xmlns:a16="http://schemas.microsoft.com/office/drawing/2014/main" pre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201503</xdr:colOff>
      <xdr:row>47</xdr:row>
      <xdr:rowOff>119645</xdr:rowOff>
    </xdr:from>
    <xdr:to>
      <xdr:col>14</xdr:col>
      <xdr:colOff>446170</xdr:colOff>
      <xdr:row>48</xdr:row>
      <xdr:rowOff>140839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E5D664C-72D9-4D4F-A3C4-6DEDAF627F18}"/>
            </a:ext>
          </a:extLst>
        </xdr:cNvPr>
        <xdr:cNvSpPr/>
      </xdr:nvSpPr>
      <xdr:spPr>
        <a:xfrm>
          <a:off x="10112516" y="12993434"/>
          <a:ext cx="3222483" cy="191642"/>
        </a:xfrm>
        <a:prstGeom prst="rect">
          <a:avLst/>
        </a:prstGeom>
        <a:solidFill>
          <a:srgbClr val="BFBFBF">
            <a:alpha val="6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>
                  <a:lumMod val="50000"/>
                </a:schemeClr>
              </a:solidFill>
            </a:rPr>
            <a:t>Statewide</a:t>
          </a:r>
        </a:p>
      </xdr:txBody>
    </xdr:sp>
    <xdr:clientData/>
  </xdr:twoCellAnchor>
  <xdr:twoCellAnchor>
    <xdr:from>
      <xdr:col>7</xdr:col>
      <xdr:colOff>0</xdr:colOff>
      <xdr:row>47</xdr:row>
      <xdr:rowOff>112057</xdr:rowOff>
    </xdr:from>
    <xdr:to>
      <xdr:col>10</xdr:col>
      <xdr:colOff>250902</xdr:colOff>
      <xdr:row>48</xdr:row>
      <xdr:rowOff>136426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F3F0DAE-C449-4928-8ECB-81DA23A97694}"/>
            </a:ext>
          </a:extLst>
        </xdr:cNvPr>
        <xdr:cNvSpPr/>
      </xdr:nvSpPr>
      <xdr:spPr>
        <a:xfrm>
          <a:off x="5928732" y="12982423"/>
          <a:ext cx="3219914" cy="196283"/>
        </a:xfrm>
        <a:prstGeom prst="rect">
          <a:avLst/>
        </a:prstGeom>
        <a:solidFill>
          <a:schemeClr val="accent1">
            <a:alpha val="65098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/>
              </a:solidFill>
            </a:rPr>
            <a:t>Service Area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0.00912</cdr:x>
      <cdr:y>0.00757</cdr:y>
    </cdr:from>
    <cdr:to>
      <cdr:x>0.98819</cdr:x>
      <cdr:y>0.13328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11BDD78-C598-4329-D920-4E18FA243E04}"/>
            </a:ext>
          </a:extLst>
        </cdr:cNvPr>
        <cdr:cNvSpPr txBox="1"/>
      </cdr:nvSpPr>
      <cdr:spPr>
        <a:xfrm xmlns:a="http://schemas.openxmlformats.org/drawingml/2006/main">
          <a:off x="32174" y="26710"/>
          <a:ext cx="3453548" cy="4435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Percentile Ranking vs. Statewide</a:t>
          </a:r>
          <a:endParaRPr lang="en-US" sz="800"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DF76-078B-421A-8A5C-98E2A6630750}">
  <sheetPr>
    <pageSetUpPr fitToPage="1"/>
  </sheetPr>
  <dimension ref="B1:I99"/>
  <sheetViews>
    <sheetView showGridLines="0" showRowColHeaders="0" tabSelected="1" zoomScaleNormal="100" workbookViewId="0"/>
  </sheetViews>
  <sheetFormatPr defaultColWidth="8.85546875" defaultRowHeight="13.5" x14ac:dyDescent="0.25"/>
  <cols>
    <col min="1" max="1" width="1.42578125" style="12" customWidth="1"/>
    <col min="2" max="3" width="8.85546875" style="12"/>
    <col min="4" max="4" width="13.28515625" style="12" customWidth="1"/>
    <col min="5" max="7" width="16" style="12" customWidth="1"/>
    <col min="8" max="16384" width="8.85546875" style="12"/>
  </cols>
  <sheetData>
    <row r="1" spans="2:2" s="12" customFormat="1" ht="6.95" customHeight="1" x14ac:dyDescent="0.25"/>
    <row r="2" spans="2:2" s="12" customFormat="1" ht="21" x14ac:dyDescent="0.35">
      <c r="B2" s="2" t="s">
        <v>967</v>
      </c>
    </row>
    <row r="4" spans="2:2" s="3" customFormat="1" ht="15.75" x14ac:dyDescent="0.25">
      <c r="B4" s="3" t="s">
        <v>3122</v>
      </c>
    </row>
    <row r="21" spans="2:9" s="3" customFormat="1" ht="15.75" x14ac:dyDescent="0.25">
      <c r="B21" s="3" t="s">
        <v>968</v>
      </c>
      <c r="C21" s="4"/>
      <c r="D21" s="4"/>
      <c r="E21" s="4"/>
      <c r="F21" s="4"/>
      <c r="G21" s="4"/>
      <c r="H21" s="4"/>
      <c r="I21" s="4"/>
    </row>
    <row r="22" spans="2:9" s="3" customFormat="1" ht="15.75" x14ac:dyDescent="0.25">
      <c r="B22" s="3" t="s">
        <v>969</v>
      </c>
      <c r="C22" s="4"/>
      <c r="D22" s="4"/>
      <c r="E22" s="4"/>
      <c r="F22" s="4"/>
      <c r="G22" s="4"/>
      <c r="H22" s="4"/>
      <c r="I22" s="4"/>
    </row>
    <row r="23" spans="2:9" s="12" customFormat="1" x14ac:dyDescent="0.25">
      <c r="B23" s="5"/>
      <c r="C23" s="5"/>
      <c r="D23" s="5"/>
      <c r="E23" s="5"/>
      <c r="F23" s="5"/>
      <c r="G23" s="5"/>
      <c r="H23" s="5"/>
      <c r="I23" s="5"/>
    </row>
    <row r="24" spans="2:9" s="12" customFormat="1" ht="15.75" x14ac:dyDescent="0.25">
      <c r="B24" s="3" t="s">
        <v>970</v>
      </c>
      <c r="C24" s="5"/>
      <c r="D24" s="5"/>
      <c r="E24" s="5"/>
      <c r="F24" s="5"/>
      <c r="G24" s="5"/>
      <c r="H24" s="5"/>
      <c r="I24" s="5"/>
    </row>
    <row r="25" spans="2:9" s="12" customFormat="1" ht="15.75" x14ac:dyDescent="0.25">
      <c r="B25" s="3" t="s">
        <v>971</v>
      </c>
      <c r="C25" s="6"/>
      <c r="D25" s="6"/>
      <c r="E25" s="6"/>
      <c r="F25" s="6"/>
      <c r="G25" s="6"/>
      <c r="H25" s="6"/>
      <c r="I25" s="6"/>
    </row>
    <row r="26" spans="2:9" s="12" customFormat="1" x14ac:dyDescent="0.25">
      <c r="B26" s="7"/>
      <c r="C26" s="7"/>
      <c r="D26" s="7"/>
      <c r="E26" s="7"/>
      <c r="F26" s="7"/>
      <c r="G26" s="7"/>
      <c r="H26" s="7"/>
      <c r="I26" s="7"/>
    </row>
    <row r="27" spans="2:9" s="12" customFormat="1" x14ac:dyDescent="0.25">
      <c r="B27" s="8"/>
      <c r="D27" s="9"/>
      <c r="E27" s="10" t="s">
        <v>12</v>
      </c>
      <c r="F27" s="10" t="s">
        <v>912</v>
      </c>
      <c r="G27" s="11" t="s">
        <v>964</v>
      </c>
      <c r="H27" s="8"/>
      <c r="I27" s="8"/>
    </row>
    <row r="28" spans="2:9" s="12" customFormat="1" x14ac:dyDescent="0.25">
      <c r="D28" s="13" t="s">
        <v>965</v>
      </c>
      <c r="E28" s="14">
        <v>1500</v>
      </c>
      <c r="F28" s="15">
        <v>1500</v>
      </c>
      <c r="G28" s="16">
        <f>SUM(E28:F28)</f>
        <v>3000</v>
      </c>
    </row>
    <row r="29" spans="2:9" s="12" customFormat="1" x14ac:dyDescent="0.25">
      <c r="D29" s="13" t="s">
        <v>966</v>
      </c>
      <c r="E29" s="17">
        <f>E28/$G$28</f>
        <v>0.5</v>
      </c>
      <c r="F29" s="18">
        <f>F28/$G$28</f>
        <v>0.5</v>
      </c>
      <c r="G29" s="19">
        <f>SUM(E29:F29)</f>
        <v>1</v>
      </c>
    </row>
    <row r="31" spans="2:9" s="12" customFormat="1" ht="15.75" x14ac:dyDescent="0.25">
      <c r="B31" s="3" t="s">
        <v>972</v>
      </c>
    </row>
    <row r="32" spans="2:9" s="12" customFormat="1" ht="15.75" x14ac:dyDescent="0.25">
      <c r="B32" s="3" t="s">
        <v>973</v>
      </c>
    </row>
    <row r="54" spans="2:2" s="3" customFormat="1" ht="15.75" x14ac:dyDescent="0.25">
      <c r="B54" s="3" t="s">
        <v>974</v>
      </c>
    </row>
    <row r="76" spans="2:2" s="3" customFormat="1" ht="15.75" x14ac:dyDescent="0.25">
      <c r="B76" s="3" t="s">
        <v>975</v>
      </c>
    </row>
    <row r="99" spans="2:2" s="12" customFormat="1" ht="15.75" x14ac:dyDescent="0.25">
      <c r="B99" s="3" t="s">
        <v>976</v>
      </c>
    </row>
  </sheetData>
  <sheetProtection sheet="1" objects="1" scenarios="1"/>
  <pageMargins left="0.25" right="0.25" top="0.75" bottom="0.75" header="0.3" footer="0.3"/>
  <pageSetup scale="85" fitToHeight="0" orientation="portrait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72AC3-9FE7-481A-8F0B-E3C8EC9F80CE}">
  <sheetPr>
    <pageSetUpPr fitToPage="1"/>
  </sheetPr>
  <dimension ref="A1:AC57"/>
  <sheetViews>
    <sheetView showGridLines="0" showRowColHeaders="0" zoomScaleNormal="100" zoomScalePageLayoutView="70" workbookViewId="0">
      <selection activeCell="D9" sqref="D9"/>
    </sheetView>
  </sheetViews>
  <sheetFormatPr defaultColWidth="8.7109375" defaultRowHeight="13.5" x14ac:dyDescent="0.25"/>
  <cols>
    <col min="1" max="1" width="2.7109375" style="20" customWidth="1"/>
    <col min="2" max="2" width="3.7109375" style="21" customWidth="1"/>
    <col min="3" max="3" width="38.85546875" style="21" bestFit="1" customWidth="1"/>
    <col min="4" max="9" width="14.85546875" style="21" customWidth="1"/>
    <col min="10" max="10" width="2.7109375" style="21" customWidth="1"/>
    <col min="11" max="11" width="13.42578125" style="21" customWidth="1"/>
    <col min="12" max="12" width="2.42578125" style="21" customWidth="1"/>
    <col min="13" max="13" width="15.140625" style="22" customWidth="1"/>
    <col min="14" max="14" width="2.42578125" style="22" customWidth="1"/>
    <col min="15" max="15" width="6.85546875" style="23" customWidth="1"/>
    <col min="16" max="16" width="8.7109375" style="23"/>
    <col min="17" max="17" width="23.42578125" style="23" customWidth="1"/>
    <col min="18" max="18" width="8.7109375" style="23"/>
    <col min="19" max="19" width="8.7109375" style="22"/>
    <col min="20" max="20" width="3.42578125" style="22" customWidth="1"/>
    <col min="21" max="21" width="8.7109375" style="22"/>
    <col min="22" max="16384" width="8.7109375" style="21"/>
  </cols>
  <sheetData>
    <row r="1" spans="1:21" ht="12" customHeight="1" x14ac:dyDescent="0.25"/>
    <row r="2" spans="1:21" s="26" customFormat="1" ht="21" x14ac:dyDescent="0.35">
      <c r="A2" s="24"/>
      <c r="B2" s="2" t="s">
        <v>959</v>
      </c>
      <c r="C2" s="25"/>
      <c r="M2" s="27"/>
      <c r="N2" s="27"/>
      <c r="O2" s="28"/>
      <c r="P2" s="28"/>
      <c r="Q2" s="28"/>
      <c r="R2" s="28"/>
      <c r="S2" s="27"/>
      <c r="T2" s="27"/>
      <c r="U2" s="27"/>
    </row>
    <row r="3" spans="1:21" s="26" customFormat="1" ht="15.75" x14ac:dyDescent="0.25">
      <c r="A3" s="24"/>
      <c r="B3" s="29" t="s">
        <v>3089</v>
      </c>
      <c r="C3" s="25"/>
      <c r="M3" s="27"/>
      <c r="N3" s="27"/>
      <c r="O3" s="28"/>
      <c r="P3" s="28"/>
      <c r="Q3" s="28"/>
      <c r="R3" s="28"/>
      <c r="S3" s="27"/>
      <c r="T3" s="27"/>
      <c r="U3" s="27"/>
    </row>
    <row r="4" spans="1:21" s="122" customFormat="1" x14ac:dyDescent="0.25">
      <c r="A4" s="119"/>
      <c r="B4" s="120"/>
      <c r="C4" s="121"/>
      <c r="M4" s="123"/>
      <c r="N4" s="123"/>
      <c r="O4" s="124"/>
      <c r="P4" s="124"/>
      <c r="Q4" s="124"/>
      <c r="R4" s="124"/>
      <c r="S4" s="123"/>
      <c r="T4" s="123"/>
      <c r="U4" s="123"/>
    </row>
    <row r="5" spans="1:21" s="187" customFormat="1" ht="16.5" customHeight="1" x14ac:dyDescent="0.2">
      <c r="A5" s="205"/>
      <c r="G5" s="189" t="s">
        <v>0</v>
      </c>
      <c r="H5" s="196"/>
      <c r="I5" s="196"/>
      <c r="J5" s="196"/>
      <c r="K5" s="196"/>
      <c r="M5" s="206"/>
      <c r="N5" s="206"/>
      <c r="O5" s="207"/>
      <c r="P5" s="207"/>
      <c r="Q5" s="207"/>
      <c r="R5" s="207"/>
      <c r="S5" s="206"/>
      <c r="T5" s="206"/>
      <c r="U5" s="206"/>
    </row>
    <row r="6" spans="1:21" s="38" customFormat="1" ht="6" x14ac:dyDescent="0.15">
      <c r="A6" s="36"/>
      <c r="B6" s="37"/>
      <c r="E6" s="39"/>
      <c r="F6" s="39"/>
      <c r="M6" s="40"/>
      <c r="N6" s="40"/>
      <c r="O6" s="41"/>
      <c r="P6" s="41"/>
      <c r="Q6" s="41"/>
      <c r="R6" s="41"/>
      <c r="S6" s="40"/>
      <c r="T6" s="40"/>
      <c r="U6" s="40"/>
    </row>
    <row r="7" spans="1:21" s="187" customFormat="1" ht="16.5" customHeight="1" x14ac:dyDescent="0.2">
      <c r="A7" s="205"/>
      <c r="G7" s="189" t="s">
        <v>947</v>
      </c>
      <c r="H7" s="196"/>
      <c r="I7" s="196"/>
      <c r="J7" s="196"/>
      <c r="K7" s="196"/>
      <c r="M7" s="206"/>
      <c r="N7" s="206"/>
      <c r="O7" s="207"/>
      <c r="P7" s="207"/>
      <c r="Q7" s="207"/>
      <c r="R7" s="207"/>
      <c r="S7" s="206"/>
      <c r="T7" s="206"/>
      <c r="U7" s="206"/>
    </row>
    <row r="8" spans="1:21" s="43" customFormat="1" ht="21.75" thickBot="1" x14ac:dyDescent="0.4">
      <c r="A8" s="42"/>
      <c r="C8" s="30"/>
      <c r="D8" s="44"/>
      <c r="I8" s="45"/>
      <c r="M8" s="46"/>
      <c r="N8" s="46"/>
      <c r="O8" s="47"/>
      <c r="P8" s="47"/>
      <c r="Q8" s="48"/>
      <c r="R8" s="48"/>
      <c r="S8" s="46"/>
      <c r="T8" s="46"/>
      <c r="U8" s="46"/>
    </row>
    <row r="9" spans="1:21" s="51" customFormat="1" ht="22.5" customHeight="1" thickBot="1" x14ac:dyDescent="0.25">
      <c r="A9" s="114"/>
      <c r="C9" s="49" t="s">
        <v>960</v>
      </c>
      <c r="D9" s="115"/>
      <c r="E9" s="115"/>
      <c r="F9" s="115"/>
      <c r="G9" s="115"/>
      <c r="H9" s="116"/>
      <c r="I9" s="117" t="str">
        <f>IF(K9&lt;&gt;1,"% Must total 100%","")</f>
        <v>% Must total 100%</v>
      </c>
      <c r="K9" s="118">
        <f>SUM(D9:H9)</f>
        <v>0</v>
      </c>
      <c r="M9" s="50"/>
      <c r="N9" s="50"/>
      <c r="O9" s="57"/>
      <c r="P9" s="57"/>
      <c r="Q9" s="57"/>
      <c r="R9" s="57"/>
      <c r="S9" s="50"/>
      <c r="T9" s="50"/>
      <c r="U9" s="50"/>
    </row>
    <row r="10" spans="1:21" s="51" customFormat="1" ht="34.5" customHeight="1" thickBot="1" x14ac:dyDescent="0.25">
      <c r="A10" s="20"/>
      <c r="C10" s="49" t="s">
        <v>944</v>
      </c>
      <c r="D10" s="52"/>
      <c r="E10" s="52"/>
      <c r="F10" s="52"/>
      <c r="G10" s="52"/>
      <c r="H10" s="52"/>
      <c r="I10" s="53" t="s">
        <v>2147</v>
      </c>
      <c r="J10" s="54"/>
      <c r="K10" s="55" t="s">
        <v>2</v>
      </c>
      <c r="L10" s="56"/>
      <c r="M10" s="50"/>
      <c r="N10" s="50"/>
      <c r="O10" s="57"/>
      <c r="P10" s="57"/>
      <c r="Q10" s="57"/>
      <c r="R10" s="57"/>
      <c r="S10" s="50"/>
      <c r="T10" s="50"/>
      <c r="U10" s="50"/>
    </row>
    <row r="11" spans="1:21" s="51" customFormat="1" ht="22.5" customHeight="1" x14ac:dyDescent="0.25">
      <c r="A11" s="58">
        <v>5</v>
      </c>
      <c r="B11" s="59">
        <v>1</v>
      </c>
      <c r="C11" s="60" t="s">
        <v>3</v>
      </c>
      <c r="D11" s="61">
        <f>IF(D$10="",,IF(VLOOKUP(D$10,SA_DATA,$A11,FALSE)=0,"NA",VLOOKUP(D$10,SA_DATA,$A11,FALSE)))</f>
        <v>0</v>
      </c>
      <c r="E11" s="61">
        <f t="shared" ref="D11:H20" si="0">IF(E$10="",,VLOOKUP(E$10,SA_DATA,$A11,FALSE))</f>
        <v>0</v>
      </c>
      <c r="F11" s="61">
        <f t="shared" si="0"/>
        <v>0</v>
      </c>
      <c r="G11" s="61">
        <f t="shared" si="0"/>
        <v>0</v>
      </c>
      <c r="H11" s="61">
        <f t="shared" si="0"/>
        <v>0</v>
      </c>
      <c r="I11" s="62" t="str" cm="1">
        <f t="array" ref="I11">IF(OR($D$10="",$D$9="",$K$9&lt;&gt;1),"",IFERROR(IF((AND(D11="",E11="",F11="",G11="",H11="")),"",SUM($D$9:$H$9*D11:H11)),"NA"))</f>
        <v/>
      </c>
      <c r="J11" s="63"/>
      <c r="K11" s="64" t="str">
        <f>IF(OR($D$10="",$D$9="",$K$9&lt;&gt;1),"",IF(AND(I11&gt;=SA_DATA!$H$953,I11&lt;SA_DATA!$H$954),1,IF(I11&lt;SA_DATA!$H$953,2,0)))</f>
        <v/>
      </c>
      <c r="L11" s="65"/>
      <c r="M11" s="112"/>
      <c r="N11" s="50"/>
      <c r="O11" s="57"/>
      <c r="P11" s="57"/>
      <c r="Q11" s="66"/>
      <c r="R11" s="57"/>
      <c r="S11" s="50"/>
      <c r="T11" s="50"/>
      <c r="U11" s="50"/>
    </row>
    <row r="12" spans="1:21" s="51" customFormat="1" ht="22.5" customHeight="1" x14ac:dyDescent="0.25">
      <c r="A12" s="58">
        <v>6</v>
      </c>
      <c r="B12" s="67">
        <v>2</v>
      </c>
      <c r="C12" s="68" t="s">
        <v>945</v>
      </c>
      <c r="D12" s="69">
        <f t="shared" si="0"/>
        <v>0</v>
      </c>
      <c r="E12" s="69">
        <f t="shared" si="0"/>
        <v>0</v>
      </c>
      <c r="F12" s="69">
        <f t="shared" si="0"/>
        <v>0</v>
      </c>
      <c r="G12" s="69">
        <f t="shared" si="0"/>
        <v>0</v>
      </c>
      <c r="H12" s="69">
        <f t="shared" si="0"/>
        <v>0</v>
      </c>
      <c r="I12" s="70" t="str" cm="1">
        <f t="array" ref="I12">IF(OR($D$10="",$D$9="",$K$9&lt;&gt;1),"",IF((AND(D12="",E12="",F12="",G12="",H12="")),"",SUM($D$9:$H$9*D12:H12)))</f>
        <v/>
      </c>
      <c r="J12" s="71"/>
      <c r="K12" s="72" t="str">
        <f>IF(OR($D$10="",$D$9="",$K$9&lt;&gt;1),"",IF(AND(I12&gt;SA_DATA!$I$953,I12&lt;=SA_DATA!$I$954),1,IF(I12&lt;=SA_DATA!$I$953,0,2)))</f>
        <v/>
      </c>
      <c r="L12" s="73"/>
      <c r="M12" s="113"/>
      <c r="N12" s="50"/>
      <c r="O12" s="57"/>
      <c r="P12" s="57"/>
      <c r="Q12" s="66"/>
      <c r="R12" s="57"/>
      <c r="S12" s="50"/>
      <c r="T12" s="50"/>
      <c r="U12" s="50"/>
    </row>
    <row r="13" spans="1:21" s="51" customFormat="1" ht="22.5" customHeight="1" x14ac:dyDescent="0.25">
      <c r="A13" s="58">
        <v>9</v>
      </c>
      <c r="B13" s="67">
        <v>3</v>
      </c>
      <c r="C13" s="68" t="s">
        <v>956</v>
      </c>
      <c r="D13" s="69">
        <f t="shared" si="0"/>
        <v>0</v>
      </c>
      <c r="E13" s="69">
        <f t="shared" si="0"/>
        <v>0</v>
      </c>
      <c r="F13" s="69">
        <f t="shared" si="0"/>
        <v>0</v>
      </c>
      <c r="G13" s="69">
        <f t="shared" si="0"/>
        <v>0</v>
      </c>
      <c r="H13" s="69">
        <f t="shared" si="0"/>
        <v>0</v>
      </c>
      <c r="I13" s="70" t="str" cm="1">
        <f t="array" ref="I13">IF(OR($D$10="",$D$9="",$K$9&lt;&gt;1),"",IF((AND(D13="",E13="",F13="",G13="",H13="")),"",SUM($D$9:$H$9*D13:H13)))</f>
        <v/>
      </c>
      <c r="J13" s="71"/>
      <c r="K13" s="72" t="str">
        <f>IF(OR($D$10="",$D$9="",$K$9&lt;&gt;1),"",IF(AND(I13&gt;SA_DATA!$L$953,I13&lt;=SA_DATA!$L$954),1,IF(I13&lt;=SA_DATA!$L$953,0,2)))</f>
        <v/>
      </c>
      <c r="L13" s="73"/>
      <c r="M13" s="113"/>
      <c r="N13" s="50"/>
      <c r="O13" s="57"/>
      <c r="P13" s="57"/>
      <c r="Q13" s="66"/>
      <c r="R13" s="57"/>
      <c r="S13" s="50"/>
      <c r="T13" s="50"/>
      <c r="U13" s="50"/>
    </row>
    <row r="14" spans="1:21" s="51" customFormat="1" ht="22.5" customHeight="1" x14ac:dyDescent="0.25">
      <c r="A14" s="58">
        <v>12</v>
      </c>
      <c r="B14" s="67">
        <v>4</v>
      </c>
      <c r="C14" s="68" t="s">
        <v>957</v>
      </c>
      <c r="D14" s="69">
        <f t="shared" si="0"/>
        <v>0</v>
      </c>
      <c r="E14" s="69">
        <f t="shared" si="0"/>
        <v>0</v>
      </c>
      <c r="F14" s="69">
        <f t="shared" si="0"/>
        <v>0</v>
      </c>
      <c r="G14" s="69">
        <f t="shared" si="0"/>
        <v>0</v>
      </c>
      <c r="H14" s="69">
        <f t="shared" si="0"/>
        <v>0</v>
      </c>
      <c r="I14" s="70" t="str" cm="1">
        <f t="array" ref="I14">IF(OR($D$10="",$D$9="",$K$9&lt;&gt;1),"",IF((AND(D14="",E14="",F14="",G14="",H14="")),"",SUM($D$9:$H$9*D14:H14)))</f>
        <v/>
      </c>
      <c r="J14" s="71"/>
      <c r="K14" s="72" t="str">
        <f>IF(OR($D$10="",$D$9="",$K$9&lt;&gt;1),"",IF(AND(I14&gt;SA_DATA!$O$953,I14&lt;=SA_DATA!$O$954),1,IF(I14&lt;=SA_DATA!$O$953,0,2)))</f>
        <v/>
      </c>
      <c r="L14" s="73"/>
      <c r="M14" s="112"/>
      <c r="N14" s="50"/>
      <c r="O14" s="57"/>
      <c r="P14" s="57"/>
      <c r="Q14" s="66"/>
      <c r="R14" s="57"/>
      <c r="S14" s="50"/>
      <c r="T14" s="50"/>
      <c r="U14" s="50"/>
    </row>
    <row r="15" spans="1:21" s="51" customFormat="1" ht="22.5" customHeight="1" x14ac:dyDescent="0.25">
      <c r="A15" s="58">
        <v>13</v>
      </c>
      <c r="B15" s="67">
        <v>5</v>
      </c>
      <c r="C15" s="68" t="s">
        <v>3117</v>
      </c>
      <c r="D15" s="69">
        <f t="shared" si="0"/>
        <v>0</v>
      </c>
      <c r="E15" s="69">
        <f t="shared" si="0"/>
        <v>0</v>
      </c>
      <c r="F15" s="69">
        <f t="shared" si="0"/>
        <v>0</v>
      </c>
      <c r="G15" s="69">
        <f t="shared" si="0"/>
        <v>0</v>
      </c>
      <c r="H15" s="69">
        <f t="shared" si="0"/>
        <v>0</v>
      </c>
      <c r="I15" s="70" t="str" cm="1">
        <f t="array" ref="I15">IF(OR($D$10="",$D$9="",$K$9&lt;&gt;1),"",IF((AND(D15="",E15="",F15="",G15="",H15="")),"",SUM($D$9:$H$9*D15:H15)))</f>
        <v/>
      </c>
      <c r="J15" s="71"/>
      <c r="K15" s="72" t="str">
        <f>IF(OR($D$10="",$D$9="",$K$9&lt;&gt;1),"",IF(AND(I15&gt;SA_DATA!$P$953,I15&lt;=SA_DATA!$P$954),1,IF(I15&lt;=SA_DATA!$P$953,0,2)))</f>
        <v/>
      </c>
      <c r="L15" s="73"/>
      <c r="M15" s="112"/>
      <c r="N15" s="50"/>
      <c r="O15" s="57"/>
      <c r="P15" s="57"/>
      <c r="Q15" s="66"/>
      <c r="R15" s="57"/>
      <c r="S15" s="50"/>
      <c r="T15" s="50"/>
      <c r="U15" s="50"/>
    </row>
    <row r="16" spans="1:21" s="51" customFormat="1" ht="22.5" customHeight="1" x14ac:dyDescent="0.25">
      <c r="A16" s="58">
        <v>14</v>
      </c>
      <c r="B16" s="67">
        <v>6</v>
      </c>
      <c r="C16" s="68" t="s">
        <v>4</v>
      </c>
      <c r="D16" s="69">
        <f t="shared" si="0"/>
        <v>0</v>
      </c>
      <c r="E16" s="69">
        <f t="shared" si="0"/>
        <v>0</v>
      </c>
      <c r="F16" s="69">
        <f t="shared" si="0"/>
        <v>0</v>
      </c>
      <c r="G16" s="69">
        <f t="shared" si="0"/>
        <v>0</v>
      </c>
      <c r="H16" s="69">
        <f t="shared" si="0"/>
        <v>0</v>
      </c>
      <c r="I16" s="70" t="str" cm="1">
        <f t="array" ref="I16">IF(OR($D$10="",$D$9="",$K$9&lt;&gt;1),"",IF((AND(D16="",E16="",F16="",G16="",H16="")),"",SUM($D$9:$H$9*D16:H16)))</f>
        <v/>
      </c>
      <c r="J16" s="71"/>
      <c r="K16" s="72" t="str">
        <f>IF(OR($D$10="",$D$9="",$K$9&lt;&gt;1),"",IF(AND(I16&gt;SA_DATA!$Q$953,I16&lt;=SA_DATA!$Q$954),1,IF(I16&lt;=SA_DATA!$Q$953,0,2)))</f>
        <v/>
      </c>
      <c r="L16" s="73"/>
      <c r="M16" s="112"/>
      <c r="N16" s="50"/>
      <c r="O16" s="57"/>
      <c r="P16" s="57"/>
      <c r="Q16" s="66"/>
      <c r="R16" s="57"/>
      <c r="S16" s="50"/>
      <c r="T16" s="50"/>
      <c r="U16" s="50"/>
    </row>
    <row r="17" spans="1:29" s="51" customFormat="1" ht="22.5" customHeight="1" x14ac:dyDescent="0.25">
      <c r="A17" s="58">
        <v>15</v>
      </c>
      <c r="B17" s="67">
        <v>7</v>
      </c>
      <c r="C17" s="68" t="s">
        <v>961</v>
      </c>
      <c r="D17" s="69">
        <f>IF(D$10="",,VLOOKUP(D$10,SA_DATA,$A17,FALSE))</f>
        <v>0</v>
      </c>
      <c r="E17" s="69">
        <f t="shared" si="0"/>
        <v>0</v>
      </c>
      <c r="F17" s="69">
        <f t="shared" si="0"/>
        <v>0</v>
      </c>
      <c r="G17" s="69">
        <f t="shared" si="0"/>
        <v>0</v>
      </c>
      <c r="H17" s="69">
        <f t="shared" si="0"/>
        <v>0</v>
      </c>
      <c r="I17" s="70" t="str" cm="1">
        <f t="array" ref="I17">IF(OR($D$10="",$D$9="",$K$9&lt;&gt;1),"",IF((AND(D17="",E17="",F17="",G17="",H17="")),"",SUM($D$9:$H$9*D17:H17)))</f>
        <v/>
      </c>
      <c r="J17" s="71"/>
      <c r="K17" s="72" t="str">
        <f>IF(OR($D$10="",$D$9="",$K$9&lt;&gt;1),"",IF(AND($I17&lt;=0,$I17&gt;=-0.075),1,IF($I17&lt;-0.075,2,0)))</f>
        <v/>
      </c>
      <c r="L17" s="73"/>
      <c r="M17" s="112"/>
      <c r="N17" s="50"/>
      <c r="O17" s="57"/>
      <c r="P17" s="57"/>
      <c r="Q17" s="66"/>
      <c r="R17" s="57"/>
      <c r="S17" s="50"/>
      <c r="T17" s="50"/>
      <c r="U17" s="50"/>
    </row>
    <row r="18" spans="1:29" s="51" customFormat="1" ht="22.5" customHeight="1" x14ac:dyDescent="0.25">
      <c r="A18" s="58">
        <v>19</v>
      </c>
      <c r="B18" s="67">
        <v>8</v>
      </c>
      <c r="C18" s="68" t="s">
        <v>958</v>
      </c>
      <c r="D18" s="69">
        <f t="shared" si="0"/>
        <v>0</v>
      </c>
      <c r="E18" s="69">
        <f t="shared" si="0"/>
        <v>0</v>
      </c>
      <c r="F18" s="69">
        <f t="shared" si="0"/>
        <v>0</v>
      </c>
      <c r="G18" s="69">
        <f t="shared" si="0"/>
        <v>0</v>
      </c>
      <c r="H18" s="69">
        <f t="shared" si="0"/>
        <v>0</v>
      </c>
      <c r="I18" s="70" t="str" cm="1">
        <f t="array" ref="I18">IF(OR($D$10="",$D$9="",$K$9&lt;&gt;1),"",IF((AND(D18="",E18="",F18="",G18="",H18="")),"",SUM($D$9:$H$9*D18:H18)))</f>
        <v/>
      </c>
      <c r="J18" s="71"/>
      <c r="K18" s="72" t="str">
        <f>IF(OR($D$10="",$D$9="",$K$9&lt;&gt;1),"",IF(AND(I18&gt;SA_DATA!$V$953,I18&lt;=SA_DATA!$V$954),1,IF(I18&lt;=SA_DATA!$V$953,0,2)))</f>
        <v/>
      </c>
      <c r="L18" s="73"/>
      <c r="M18" s="112"/>
      <c r="N18" s="50"/>
      <c r="O18" s="57"/>
      <c r="P18" s="57"/>
      <c r="Q18" s="66"/>
      <c r="R18" s="57"/>
      <c r="S18" s="50"/>
      <c r="T18" s="50"/>
      <c r="U18" s="50"/>
    </row>
    <row r="19" spans="1:29" s="51" customFormat="1" ht="22.5" customHeight="1" x14ac:dyDescent="0.25">
      <c r="A19" s="58">
        <v>23</v>
      </c>
      <c r="B19" s="67">
        <v>9</v>
      </c>
      <c r="C19" s="68" t="s">
        <v>951</v>
      </c>
      <c r="D19" s="69">
        <f t="shared" si="0"/>
        <v>0</v>
      </c>
      <c r="E19" s="69">
        <f t="shared" si="0"/>
        <v>0</v>
      </c>
      <c r="F19" s="69">
        <f t="shared" si="0"/>
        <v>0</v>
      </c>
      <c r="G19" s="69">
        <f t="shared" si="0"/>
        <v>0</v>
      </c>
      <c r="H19" s="69">
        <f t="shared" si="0"/>
        <v>0</v>
      </c>
      <c r="I19" s="70" t="str" cm="1">
        <f t="array" ref="I19">IF(OR($D$10="",$D$9="",$K$9&lt;&gt;1),"",IF((AND(D19="",E19="",F19="",G19="",H19="")),"",SUM($D$9:$H$9*D19:H19)))</f>
        <v/>
      </c>
      <c r="J19" s="71"/>
      <c r="K19" s="72" t="str">
        <f>IF(OR($D$10="",$D$9="",$K$9&lt;&gt;1),"",IF(AND(I19&gt;SA_DATA!$Z$953,I19&lt;=SA_DATA!$Z$954),1,IF(I19&lt;=SA_DATA!$Z$953,0,2)))</f>
        <v/>
      </c>
      <c r="L19" s="73"/>
      <c r="M19" s="112"/>
      <c r="N19" s="50"/>
      <c r="O19" s="57"/>
      <c r="P19" s="57"/>
      <c r="Q19" s="66"/>
      <c r="R19" s="57"/>
      <c r="S19" s="50"/>
      <c r="T19" s="50"/>
      <c r="U19" s="50"/>
    </row>
    <row r="20" spans="1:29" s="51" customFormat="1" ht="22.5" customHeight="1" thickBot="1" x14ac:dyDescent="0.3">
      <c r="A20" s="58">
        <v>35</v>
      </c>
      <c r="B20" s="74">
        <v>10</v>
      </c>
      <c r="C20" s="75" t="s">
        <v>962</v>
      </c>
      <c r="D20" s="76">
        <f t="shared" si="0"/>
        <v>0</v>
      </c>
      <c r="E20" s="76">
        <f t="shared" si="0"/>
        <v>0</v>
      </c>
      <c r="F20" s="76">
        <f t="shared" si="0"/>
        <v>0</v>
      </c>
      <c r="G20" s="76">
        <f t="shared" si="0"/>
        <v>0</v>
      </c>
      <c r="H20" s="76">
        <f t="shared" si="0"/>
        <v>0</v>
      </c>
      <c r="I20" s="77" t="str" cm="1">
        <f t="array" ref="I20">IF(OR($D$10="",$D$9="",$K$9&lt;&gt;1),"",IF((AND(D20="",E20="",F20="",G20="",H20="")),"",SUM($D$9:$H$9*D20:H20)))</f>
        <v/>
      </c>
      <c r="J20" s="71"/>
      <c r="K20" s="72" t="str">
        <f>IF(OR($D$10="",$D$9="",$K$9&lt;&gt;1),"",IF(AND(I20&gt;SA_DATA!$AL$953,I20&lt;=SA_DATA!$AL$954),1,IF(I20&lt;=SA_DATA!$AL$953,0,2)))</f>
        <v/>
      </c>
      <c r="L20" s="73"/>
      <c r="M20" s="112"/>
      <c r="N20" s="50"/>
      <c r="O20" s="57"/>
      <c r="P20" s="57"/>
      <c r="Q20" s="66"/>
      <c r="R20" s="57"/>
      <c r="S20" s="50"/>
      <c r="T20" s="50"/>
      <c r="U20" s="50"/>
    </row>
    <row r="21" spans="1:29" s="79" customFormat="1" ht="23.25" customHeight="1" thickBot="1" x14ac:dyDescent="0.25">
      <c r="A21" s="78"/>
      <c r="C21" s="80"/>
      <c r="D21" s="81"/>
      <c r="E21" s="81"/>
      <c r="F21" s="81"/>
      <c r="G21" s="81"/>
      <c r="H21" s="81"/>
      <c r="I21" s="81" t="s">
        <v>963</v>
      </c>
      <c r="K21" s="82" t="str">
        <f>IF(D10="","",SUM(K11:K20))</f>
        <v/>
      </c>
      <c r="M21" s="83"/>
      <c r="N21" s="83"/>
      <c r="O21" s="84"/>
      <c r="P21" s="84"/>
      <c r="Q21" s="84"/>
      <c r="R21" s="84"/>
      <c r="S21" s="83"/>
      <c r="T21" s="83"/>
      <c r="U21" s="83"/>
    </row>
    <row r="22" spans="1:29" s="86" customFormat="1" ht="21" x14ac:dyDescent="0.2">
      <c r="A22" s="85"/>
      <c r="C22" s="87"/>
      <c r="D22" s="88"/>
      <c r="E22" s="88"/>
      <c r="F22" s="88"/>
      <c r="G22" s="88"/>
      <c r="H22" s="88"/>
      <c r="I22" s="88"/>
      <c r="K22" s="88"/>
      <c r="M22" s="89"/>
      <c r="N22" s="89"/>
      <c r="O22" s="90"/>
      <c r="P22" s="90"/>
      <c r="Q22" s="90"/>
      <c r="R22" s="90"/>
      <c r="S22" s="89"/>
      <c r="T22" s="89"/>
      <c r="U22" s="89"/>
    </row>
    <row r="23" spans="1:29" s="93" customFormat="1" ht="23.25" customHeight="1" thickBot="1" x14ac:dyDescent="0.25">
      <c r="A23" s="91"/>
      <c r="B23" s="92" t="s">
        <v>977</v>
      </c>
      <c r="D23" s="94"/>
      <c r="E23" s="94"/>
      <c r="F23" s="94"/>
      <c r="G23" s="94"/>
      <c r="H23" s="94"/>
      <c r="I23" s="94"/>
      <c r="J23" s="94"/>
      <c r="K23" s="154"/>
      <c r="L23" s="155"/>
      <c r="M23" s="156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</row>
    <row r="24" spans="1:29" s="51" customFormat="1" ht="34.5" customHeight="1" thickBot="1" x14ac:dyDescent="0.3">
      <c r="A24" s="58">
        <f>A20+1</f>
        <v>36</v>
      </c>
      <c r="B24" s="194"/>
      <c r="C24" s="195"/>
      <c r="D24" s="53" t="str">
        <f>I10</f>
        <v>Total Service Area 
(Wtd. Avg.)</v>
      </c>
      <c r="E24" s="53" t="s">
        <v>946</v>
      </c>
      <c r="F24" s="95"/>
      <c r="G24" s="32"/>
      <c r="H24" s="32"/>
      <c r="I24" s="32"/>
      <c r="J24" s="32"/>
      <c r="K24" s="157"/>
      <c r="L24" s="157"/>
      <c r="M24" s="112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</row>
    <row r="25" spans="1:29" ht="22.5" customHeight="1" x14ac:dyDescent="0.25">
      <c r="A25" s="20">
        <f>A11</f>
        <v>5</v>
      </c>
      <c r="B25" s="59">
        <v>1</v>
      </c>
      <c r="C25" s="60" t="s">
        <v>3</v>
      </c>
      <c r="D25" s="62" t="str">
        <f>I11</f>
        <v/>
      </c>
      <c r="E25" s="62">
        <f t="shared" ref="E25:E34" si="1">VLOOKUP("Iowa",SA_DATA,$A25,FALSE)</f>
        <v>73147</v>
      </c>
      <c r="F25" s="65"/>
      <c r="K25" s="158"/>
      <c r="L25" s="158"/>
      <c r="M25" s="112"/>
      <c r="N25" s="112"/>
      <c r="O25" s="112"/>
      <c r="P25" s="112"/>
      <c r="Q25" s="112"/>
      <c r="R25" s="112"/>
      <c r="S25" s="112"/>
      <c r="T25" s="159"/>
      <c r="U25" s="159"/>
      <c r="V25" s="112"/>
      <c r="W25" s="112"/>
      <c r="X25" s="112"/>
      <c r="Y25" s="112"/>
      <c r="Z25" s="112"/>
      <c r="AA25" s="112"/>
      <c r="AB25" s="112"/>
      <c r="AC25" s="112"/>
    </row>
    <row r="26" spans="1:29" ht="22.5" customHeight="1" x14ac:dyDescent="0.25">
      <c r="A26" s="20">
        <f t="shared" ref="A26:A34" si="2">A12</f>
        <v>6</v>
      </c>
      <c r="B26" s="67">
        <v>2</v>
      </c>
      <c r="C26" s="68" t="s">
        <v>945</v>
      </c>
      <c r="D26" s="70" t="str">
        <f t="shared" ref="D26:D34" si="3">I12</f>
        <v/>
      </c>
      <c r="E26" s="70">
        <f t="shared" si="1"/>
        <v>0.11</v>
      </c>
      <c r="F26" s="73"/>
      <c r="K26" s="158"/>
      <c r="L26" s="158"/>
      <c r="M26" s="112"/>
      <c r="N26" s="112"/>
      <c r="O26" s="112"/>
      <c r="P26" s="112"/>
      <c r="Q26" s="112"/>
      <c r="R26" s="112"/>
      <c r="S26" s="112"/>
      <c r="T26" s="112"/>
      <c r="U26" s="159"/>
      <c r="V26" s="112"/>
      <c r="W26" s="112"/>
      <c r="X26" s="112"/>
      <c r="Y26" s="112"/>
      <c r="Z26" s="112"/>
      <c r="AA26" s="112"/>
      <c r="AB26" s="112"/>
      <c r="AC26" s="112"/>
    </row>
    <row r="27" spans="1:29" ht="22.5" customHeight="1" x14ac:dyDescent="0.25">
      <c r="A27" s="20">
        <f t="shared" si="2"/>
        <v>9</v>
      </c>
      <c r="B27" s="67">
        <v>3</v>
      </c>
      <c r="C27" s="68" t="s">
        <v>956</v>
      </c>
      <c r="D27" s="70" t="str">
        <f t="shared" si="3"/>
        <v/>
      </c>
      <c r="E27" s="70">
        <f t="shared" si="1"/>
        <v>0.10076447943376211</v>
      </c>
      <c r="F27" s="73"/>
      <c r="K27" s="158"/>
      <c r="L27" s="158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</row>
    <row r="28" spans="1:29" ht="22.5" customHeight="1" x14ac:dyDescent="0.25">
      <c r="A28" s="20">
        <f t="shared" si="2"/>
        <v>12</v>
      </c>
      <c r="B28" s="67">
        <v>4</v>
      </c>
      <c r="C28" s="68" t="s">
        <v>957</v>
      </c>
      <c r="D28" s="70" t="str">
        <f t="shared" si="3"/>
        <v/>
      </c>
      <c r="E28" s="70">
        <f t="shared" si="1"/>
        <v>4.0669201380925828E-2</v>
      </c>
      <c r="F28" s="73"/>
      <c r="K28" s="158"/>
      <c r="L28" s="158"/>
      <c r="M28" s="23"/>
      <c r="N28" s="192"/>
      <c r="S28" s="84"/>
      <c r="T28" s="23"/>
      <c r="U28" s="23"/>
      <c r="V28" s="23"/>
      <c r="W28" s="23"/>
      <c r="X28" s="23"/>
      <c r="Y28" s="112"/>
      <c r="Z28" s="112"/>
      <c r="AA28" s="112"/>
      <c r="AB28" s="112"/>
      <c r="AC28" s="112"/>
    </row>
    <row r="29" spans="1:29" ht="22.5" customHeight="1" x14ac:dyDescent="0.25">
      <c r="A29" s="20">
        <f t="shared" si="2"/>
        <v>13</v>
      </c>
      <c r="B29" s="67">
        <v>5</v>
      </c>
      <c r="C29" s="68" t="s">
        <v>3117</v>
      </c>
      <c r="D29" s="70" t="str">
        <f t="shared" si="3"/>
        <v/>
      </c>
      <c r="E29" s="70">
        <f t="shared" si="1"/>
        <v>2.983333333333333E-2</v>
      </c>
      <c r="F29" s="73"/>
      <c r="K29" s="158"/>
      <c r="L29" s="158"/>
      <c r="M29" s="23"/>
      <c r="N29" s="23"/>
      <c r="S29" s="23"/>
      <c r="T29" s="23"/>
      <c r="U29" s="23"/>
      <c r="V29" s="23"/>
      <c r="W29" s="23"/>
      <c r="X29" s="23"/>
      <c r="Y29" s="112"/>
      <c r="Z29" s="112"/>
      <c r="AA29" s="112"/>
      <c r="AB29" s="112"/>
      <c r="AC29" s="112"/>
    </row>
    <row r="30" spans="1:29" ht="22.5" customHeight="1" x14ac:dyDescent="0.25">
      <c r="A30" s="20">
        <f t="shared" si="2"/>
        <v>14</v>
      </c>
      <c r="B30" s="67">
        <v>6</v>
      </c>
      <c r="C30" s="68" t="s">
        <v>4</v>
      </c>
      <c r="D30" s="70" t="str">
        <f t="shared" si="3"/>
        <v/>
      </c>
      <c r="E30" s="70">
        <f t="shared" si="1"/>
        <v>0.33500000000000002</v>
      </c>
      <c r="F30" s="73"/>
      <c r="K30" s="158"/>
      <c r="L30" s="158"/>
      <c r="M30" s="23"/>
      <c r="N30" s="23"/>
      <c r="O30" s="57" t="s">
        <v>952</v>
      </c>
      <c r="P30" s="57" t="s">
        <v>953</v>
      </c>
      <c r="Q30" s="57" t="s">
        <v>954</v>
      </c>
      <c r="R30" s="57" t="s">
        <v>955</v>
      </c>
      <c r="S30" s="84"/>
      <c r="T30" s="23"/>
      <c r="U30" s="23"/>
      <c r="V30" s="23"/>
      <c r="W30" s="23"/>
      <c r="X30" s="23"/>
      <c r="Y30" s="112"/>
      <c r="Z30" s="112"/>
      <c r="AA30" s="112"/>
      <c r="AB30" s="112"/>
      <c r="AC30" s="112"/>
    </row>
    <row r="31" spans="1:29" ht="22.5" customHeight="1" x14ac:dyDescent="0.25">
      <c r="A31" s="20">
        <f t="shared" si="2"/>
        <v>15</v>
      </c>
      <c r="B31" s="67">
        <v>7</v>
      </c>
      <c r="C31" s="68" t="s">
        <v>961</v>
      </c>
      <c r="D31" s="70" t="str">
        <f t="shared" si="3"/>
        <v/>
      </c>
      <c r="E31" s="70">
        <f t="shared" si="1"/>
        <v>4.7274201463716477E-2</v>
      </c>
      <c r="F31" s="73"/>
      <c r="K31" s="158"/>
      <c r="L31" s="158"/>
      <c r="M31" s="23"/>
      <c r="N31" s="23"/>
      <c r="O31" s="66" t="e">
        <f>(_xlfn.PERCENTRANK.INC(SA_DATA!$H$6:$H$946,I11))*10</f>
        <v>#VALUE!</v>
      </c>
      <c r="P31" s="96">
        <v>10</v>
      </c>
      <c r="Q31" s="66" t="e">
        <f t="shared" ref="Q31:Q40" si="4">IF(P31-((10-O31)+(R31))&lt;0,0,P31-((10-O31)+(R31)))</f>
        <v>#VALUE!</v>
      </c>
      <c r="R31" s="57">
        <v>0.15</v>
      </c>
      <c r="S31" s="23"/>
      <c r="T31" s="57"/>
      <c r="U31" s="23"/>
      <c r="V31" s="23"/>
      <c r="W31" s="23"/>
      <c r="X31" s="23"/>
      <c r="Y31" s="112"/>
      <c r="Z31" s="112"/>
      <c r="AA31" s="112"/>
      <c r="AB31" s="112"/>
      <c r="AC31" s="112"/>
    </row>
    <row r="32" spans="1:29" ht="22.5" customHeight="1" x14ac:dyDescent="0.25">
      <c r="A32" s="20">
        <f t="shared" si="2"/>
        <v>19</v>
      </c>
      <c r="B32" s="67">
        <v>8</v>
      </c>
      <c r="C32" s="68" t="s">
        <v>958</v>
      </c>
      <c r="D32" s="70" t="str">
        <f t="shared" si="3"/>
        <v/>
      </c>
      <c r="E32" s="70">
        <f t="shared" si="1"/>
        <v>0.37145382615829375</v>
      </c>
      <c r="F32" s="73"/>
      <c r="K32" s="158"/>
      <c r="L32" s="158"/>
      <c r="M32" s="23"/>
      <c r="N32" s="23"/>
      <c r="O32" s="66" t="e">
        <f>(_xlfn.PERCENTRANK.INC(SA_DATA!$I$6:$I$946,I12))*10</f>
        <v>#VALUE!</v>
      </c>
      <c r="P32" s="96">
        <v>10</v>
      </c>
      <c r="Q32" s="66" t="e">
        <f t="shared" si="4"/>
        <v>#VALUE!</v>
      </c>
      <c r="R32" s="57">
        <v>0.15</v>
      </c>
      <c r="S32" s="23"/>
      <c r="T32" s="57"/>
      <c r="U32" s="23"/>
      <c r="V32" s="23"/>
      <c r="W32" s="23"/>
      <c r="X32" s="23"/>
      <c r="Y32" s="112"/>
      <c r="Z32" s="112"/>
      <c r="AA32" s="112"/>
      <c r="AB32" s="112"/>
      <c r="AC32" s="112"/>
    </row>
    <row r="33" spans="1:29" ht="22.5" customHeight="1" x14ac:dyDescent="0.25">
      <c r="A33" s="20">
        <f t="shared" si="2"/>
        <v>23</v>
      </c>
      <c r="B33" s="67">
        <v>9</v>
      </c>
      <c r="C33" s="68" t="s">
        <v>951</v>
      </c>
      <c r="D33" s="70" t="str">
        <f t="shared" si="3"/>
        <v/>
      </c>
      <c r="E33" s="70">
        <f t="shared" si="1"/>
        <v>6.9887014556729202E-2</v>
      </c>
      <c r="F33" s="73"/>
      <c r="K33" s="158"/>
      <c r="L33" s="158"/>
      <c r="M33" s="23"/>
      <c r="N33" s="23"/>
      <c r="O33" s="66" t="e">
        <f>(_xlfn.PERCENTRANK.INC(SA_DATA!$L$6:$L$946,I13))*10</f>
        <v>#VALUE!</v>
      </c>
      <c r="P33" s="96">
        <v>10</v>
      </c>
      <c r="Q33" s="66" t="e">
        <f t="shared" si="4"/>
        <v>#VALUE!</v>
      </c>
      <c r="R33" s="57">
        <v>0.15</v>
      </c>
      <c r="S33" s="23"/>
      <c r="T33" s="57"/>
      <c r="U33" s="23"/>
      <c r="V33" s="23"/>
      <c r="W33" s="23"/>
      <c r="X33" s="23"/>
      <c r="Y33" s="112"/>
      <c r="Z33" s="112"/>
      <c r="AA33" s="112"/>
      <c r="AB33" s="112"/>
      <c r="AC33" s="112"/>
    </row>
    <row r="34" spans="1:29" ht="22.5" customHeight="1" thickBot="1" x14ac:dyDescent="0.3">
      <c r="A34" s="20">
        <f t="shared" si="2"/>
        <v>35</v>
      </c>
      <c r="B34" s="74">
        <v>10</v>
      </c>
      <c r="C34" s="75" t="s">
        <v>962</v>
      </c>
      <c r="D34" s="77" t="str">
        <f t="shared" si="3"/>
        <v/>
      </c>
      <c r="E34" s="77">
        <f t="shared" si="1"/>
        <v>0.23388606671611328</v>
      </c>
      <c r="F34" s="73"/>
      <c r="K34" s="158"/>
      <c r="L34" s="158"/>
      <c r="M34" s="23"/>
      <c r="N34" s="23"/>
      <c r="O34" s="66" t="e">
        <f>(_xlfn.PERCENTRANK.INC(SA_DATA!$O$6:$O$946,I14))*10</f>
        <v>#VALUE!</v>
      </c>
      <c r="P34" s="96">
        <v>10</v>
      </c>
      <c r="Q34" s="66" t="e">
        <f t="shared" si="4"/>
        <v>#VALUE!</v>
      </c>
      <c r="R34" s="57">
        <v>0.15</v>
      </c>
      <c r="S34" s="23"/>
      <c r="T34" s="57"/>
      <c r="U34" s="23"/>
      <c r="V34" s="23"/>
      <c r="W34" s="23"/>
      <c r="X34" s="23"/>
      <c r="Y34" s="112"/>
      <c r="Z34" s="112"/>
      <c r="AA34" s="112"/>
      <c r="AB34" s="112"/>
      <c r="AC34" s="112"/>
    </row>
    <row r="35" spans="1:29" x14ac:dyDescent="0.25">
      <c r="F35" s="73"/>
      <c r="K35" s="158"/>
      <c r="L35" s="158"/>
      <c r="M35" s="23"/>
      <c r="N35" s="23"/>
      <c r="O35" s="66" t="e">
        <f>(_xlfn.PERCENTRANK.INC(SA_DATA!$P$6:$P$946,I15))*10</f>
        <v>#VALUE!</v>
      </c>
      <c r="P35" s="96">
        <v>10</v>
      </c>
      <c r="Q35" s="66" t="e">
        <f t="shared" si="4"/>
        <v>#VALUE!</v>
      </c>
      <c r="R35" s="57">
        <v>0.15</v>
      </c>
      <c r="S35" s="23"/>
      <c r="T35" s="57"/>
      <c r="U35" s="23"/>
      <c r="V35" s="23"/>
      <c r="W35" s="23"/>
      <c r="X35" s="23"/>
      <c r="Y35" s="112"/>
      <c r="Z35" s="112"/>
      <c r="AA35" s="112"/>
      <c r="AB35" s="112"/>
      <c r="AC35" s="112"/>
    </row>
    <row r="36" spans="1:29" x14ac:dyDescent="0.25">
      <c r="K36" s="112"/>
      <c r="L36" s="112"/>
      <c r="M36" s="23"/>
      <c r="N36" s="23"/>
      <c r="O36" s="66" t="e">
        <f>(_xlfn.PERCENTRANK.INC(SA_DATA!$Q$6:$Q$946,I16))*10</f>
        <v>#VALUE!</v>
      </c>
      <c r="P36" s="96">
        <v>10</v>
      </c>
      <c r="Q36" s="66" t="e">
        <f t="shared" si="4"/>
        <v>#VALUE!</v>
      </c>
      <c r="R36" s="57">
        <v>0.15</v>
      </c>
      <c r="S36" s="57"/>
      <c r="T36" s="57"/>
      <c r="U36" s="23"/>
      <c r="V36" s="23"/>
      <c r="W36" s="23"/>
      <c r="X36" s="23"/>
      <c r="Y36" s="112"/>
      <c r="Z36" s="112"/>
      <c r="AA36" s="112"/>
      <c r="AB36" s="112"/>
      <c r="AC36" s="112"/>
    </row>
    <row r="37" spans="1:29" x14ac:dyDescent="0.25">
      <c r="K37" s="161"/>
      <c r="L37" s="112"/>
      <c r="M37" s="23"/>
      <c r="N37" s="23"/>
      <c r="O37" s="66" t="e">
        <f>(_xlfn.PERCENTRANK.INC(SA_DATA!$R$6:$R$946,I17))*10</f>
        <v>#VALUE!</v>
      </c>
      <c r="P37" s="96">
        <v>10</v>
      </c>
      <c r="Q37" s="66" t="e">
        <f t="shared" si="4"/>
        <v>#VALUE!</v>
      </c>
      <c r="R37" s="57">
        <v>0.15</v>
      </c>
      <c r="S37" s="57"/>
      <c r="T37" s="57"/>
      <c r="U37" s="23"/>
      <c r="V37" s="23"/>
      <c r="W37" s="23"/>
      <c r="X37" s="23"/>
      <c r="Y37" s="112"/>
      <c r="Z37" s="112"/>
      <c r="AA37" s="112"/>
      <c r="AB37" s="112"/>
      <c r="AC37" s="112"/>
    </row>
    <row r="38" spans="1:29" x14ac:dyDescent="0.25">
      <c r="K38" s="112"/>
      <c r="L38" s="112"/>
      <c r="M38" s="23"/>
      <c r="N38" s="23"/>
      <c r="O38" s="66" t="e">
        <f>(_xlfn.PERCENTRANK.INC(SA_DATA!$V$6:$V$946,I18))*10</f>
        <v>#VALUE!</v>
      </c>
      <c r="P38" s="96">
        <v>10</v>
      </c>
      <c r="Q38" s="66" t="e">
        <f t="shared" si="4"/>
        <v>#VALUE!</v>
      </c>
      <c r="R38" s="57">
        <v>0.15</v>
      </c>
      <c r="S38" s="57"/>
      <c r="T38" s="57"/>
      <c r="U38" s="23"/>
      <c r="V38" s="23"/>
      <c r="W38" s="23"/>
      <c r="X38" s="23"/>
      <c r="Y38" s="112"/>
      <c r="Z38" s="112"/>
      <c r="AA38" s="112"/>
      <c r="AB38" s="112"/>
      <c r="AC38" s="112"/>
    </row>
    <row r="39" spans="1:29" x14ac:dyDescent="0.25">
      <c r="K39" s="112"/>
      <c r="L39" s="112"/>
      <c r="M39" s="23"/>
      <c r="N39" s="23"/>
      <c r="O39" s="66" t="e">
        <f>(_xlfn.PERCENTRANK.INC(SA_DATA!$Z$6:$Z$946,I19))*10</f>
        <v>#VALUE!</v>
      </c>
      <c r="P39" s="96">
        <v>10</v>
      </c>
      <c r="Q39" s="66" t="e">
        <f t="shared" si="4"/>
        <v>#VALUE!</v>
      </c>
      <c r="R39" s="57">
        <v>0.15</v>
      </c>
      <c r="S39" s="57"/>
      <c r="T39" s="57"/>
      <c r="U39" s="23"/>
      <c r="V39" s="23"/>
      <c r="W39" s="23"/>
      <c r="X39" s="23"/>
      <c r="Y39" s="112"/>
      <c r="Z39" s="112"/>
      <c r="AA39" s="112"/>
      <c r="AB39" s="112"/>
      <c r="AC39" s="112"/>
    </row>
    <row r="40" spans="1:29" x14ac:dyDescent="0.25">
      <c r="K40" s="112"/>
      <c r="L40" s="112"/>
      <c r="M40" s="23"/>
      <c r="N40" s="23"/>
      <c r="O40" s="66" t="e">
        <f>(_xlfn.PERCENTRANK.INC(SA_DATA!$AL$6:$AL$946,I20))*10</f>
        <v>#VALUE!</v>
      </c>
      <c r="P40" s="96">
        <v>10</v>
      </c>
      <c r="Q40" s="66" t="e">
        <f t="shared" si="4"/>
        <v>#VALUE!</v>
      </c>
      <c r="R40" s="57">
        <v>0.15</v>
      </c>
      <c r="S40" s="57"/>
      <c r="T40" s="57"/>
      <c r="U40" s="23"/>
      <c r="V40" s="23"/>
      <c r="W40" s="23"/>
      <c r="X40" s="23"/>
      <c r="Y40" s="112"/>
      <c r="Z40" s="112"/>
      <c r="AA40" s="112"/>
      <c r="AB40" s="112"/>
      <c r="AC40" s="112"/>
    </row>
    <row r="41" spans="1:29" x14ac:dyDescent="0.25">
      <c r="K41" s="112"/>
      <c r="L41" s="112"/>
      <c r="M41" s="23"/>
      <c r="N41" s="23"/>
      <c r="O41" s="66"/>
      <c r="P41" s="96"/>
      <c r="Q41" s="66"/>
      <c r="R41" s="66"/>
      <c r="S41" s="57"/>
      <c r="T41" s="57"/>
      <c r="U41" s="23"/>
      <c r="V41" s="23"/>
      <c r="W41" s="23"/>
      <c r="X41" s="23"/>
      <c r="Y41" s="112"/>
      <c r="Z41" s="112"/>
      <c r="AA41" s="112"/>
      <c r="AB41" s="112"/>
      <c r="AC41" s="112"/>
    </row>
    <row r="42" spans="1:29" x14ac:dyDescent="0.25">
      <c r="K42" s="112"/>
      <c r="L42" s="112"/>
      <c r="M42" s="23"/>
      <c r="N42" s="23"/>
      <c r="S42" s="23"/>
      <c r="T42" s="23"/>
      <c r="U42" s="23"/>
      <c r="V42" s="23"/>
      <c r="W42" s="23"/>
      <c r="X42" s="23"/>
      <c r="Y42" s="112"/>
      <c r="Z42" s="112"/>
      <c r="AA42" s="112"/>
      <c r="AB42" s="112"/>
      <c r="AC42" s="112"/>
    </row>
    <row r="43" spans="1:29" x14ac:dyDescent="0.25">
      <c r="K43" s="112"/>
      <c r="L43" s="112"/>
      <c r="M43" s="23"/>
      <c r="N43" s="23"/>
      <c r="S43" s="23"/>
      <c r="T43" s="23"/>
      <c r="U43" s="23"/>
      <c r="V43" s="23"/>
      <c r="W43" s="23"/>
      <c r="X43" s="23"/>
      <c r="Y43" s="112"/>
      <c r="Z43" s="112"/>
      <c r="AA43" s="112"/>
      <c r="AB43" s="112"/>
      <c r="AC43" s="112"/>
    </row>
    <row r="44" spans="1:29" x14ac:dyDescent="0.25">
      <c r="K44" s="112"/>
      <c r="L44" s="112"/>
      <c r="M44" s="23"/>
      <c r="N44" s="23"/>
      <c r="O44" s="57" t="s">
        <v>978</v>
      </c>
      <c r="P44" s="57" t="s">
        <v>979</v>
      </c>
      <c r="Q44" s="57" t="s">
        <v>980</v>
      </c>
      <c r="R44" s="57" t="s">
        <v>981</v>
      </c>
      <c r="S44" s="23"/>
      <c r="T44" s="23"/>
      <c r="U44" s="23"/>
      <c r="V44" s="23"/>
      <c r="W44" s="23"/>
      <c r="X44" s="23"/>
      <c r="Y44" s="112"/>
      <c r="Z44" s="112"/>
      <c r="AA44" s="112"/>
      <c r="AB44" s="112"/>
      <c r="AC44" s="112"/>
    </row>
    <row r="45" spans="1:29" x14ac:dyDescent="0.25">
      <c r="K45" s="112"/>
      <c r="L45" s="112"/>
      <c r="M45" s="23"/>
      <c r="N45" s="23"/>
      <c r="O45" s="66">
        <f>(_xlfn.PERCENTRANK.INC(SA_DATA!$H$6:$H$946,E25))*10</f>
        <v>7.01</v>
      </c>
      <c r="P45" s="96">
        <v>10</v>
      </c>
      <c r="Q45" s="66">
        <f t="shared" ref="Q45:Q54" si="5">IF(P31-((10-O45)+(R31))&lt;0,0,P31-((10-O45)+(R31)))</f>
        <v>6.8599999999999994</v>
      </c>
      <c r="R45" s="57">
        <v>0.15</v>
      </c>
      <c r="S45" s="23"/>
      <c r="T45" s="23"/>
      <c r="U45" s="23"/>
      <c r="V45" s="23"/>
      <c r="W45" s="23"/>
      <c r="X45" s="23"/>
      <c r="Y45" s="112"/>
      <c r="Z45" s="112"/>
      <c r="AA45" s="112"/>
      <c r="AB45" s="112"/>
      <c r="AC45" s="112"/>
    </row>
    <row r="46" spans="1:29" x14ac:dyDescent="0.25">
      <c r="K46" s="112"/>
      <c r="L46" s="112"/>
      <c r="M46" s="23"/>
      <c r="N46" s="23"/>
      <c r="O46" s="66">
        <f>(_xlfn.PERCENTRANK.INC(SA_DATA!$I$6:$I$946,E26))*10</f>
        <v>5.8</v>
      </c>
      <c r="P46" s="96">
        <v>10</v>
      </c>
      <c r="Q46" s="66">
        <f t="shared" si="5"/>
        <v>5.6499999999999995</v>
      </c>
      <c r="R46" s="57">
        <v>0.15</v>
      </c>
      <c r="S46" s="23"/>
      <c r="T46" s="23"/>
      <c r="U46" s="23"/>
      <c r="V46" s="23"/>
      <c r="W46" s="23"/>
      <c r="X46" s="23"/>
      <c r="Y46" s="112"/>
      <c r="Z46" s="112"/>
      <c r="AA46" s="112"/>
      <c r="AB46" s="112"/>
      <c r="AC46" s="112"/>
    </row>
    <row r="47" spans="1:29" x14ac:dyDescent="0.25">
      <c r="K47" s="112"/>
      <c r="L47" s="112"/>
      <c r="M47" s="23"/>
      <c r="N47" s="23"/>
      <c r="O47" s="66">
        <f>(_xlfn.PERCENTRANK.INC(SA_DATA!$L$6:$L$946,E27))*10</f>
        <v>5.28</v>
      </c>
      <c r="P47" s="96">
        <v>10</v>
      </c>
      <c r="Q47" s="66">
        <f t="shared" si="5"/>
        <v>5.13</v>
      </c>
      <c r="R47" s="57">
        <v>0.15</v>
      </c>
      <c r="S47" s="23"/>
      <c r="T47" s="23"/>
      <c r="U47" s="23"/>
      <c r="V47" s="23"/>
      <c r="W47" s="23"/>
      <c r="X47" s="23"/>
      <c r="Y47" s="112"/>
      <c r="Z47" s="112"/>
      <c r="AA47" s="112"/>
      <c r="AB47" s="112"/>
      <c r="AC47" s="112"/>
    </row>
    <row r="48" spans="1:29" x14ac:dyDescent="0.25">
      <c r="M48" s="23"/>
      <c r="N48" s="23"/>
      <c r="O48" s="66">
        <f>(_xlfn.PERCENTRANK.INC(SA_DATA!$O$6:$O$946,E28))*10</f>
        <v>5.61</v>
      </c>
      <c r="P48" s="96">
        <v>10</v>
      </c>
      <c r="Q48" s="66">
        <f t="shared" si="5"/>
        <v>5.46</v>
      </c>
      <c r="R48" s="57">
        <v>0.15</v>
      </c>
      <c r="S48" s="23"/>
      <c r="T48" s="23"/>
      <c r="U48" s="23"/>
      <c r="V48" s="23"/>
      <c r="W48" s="23"/>
      <c r="X48" s="23"/>
    </row>
    <row r="49" spans="13:24" x14ac:dyDescent="0.25">
      <c r="M49" s="23"/>
      <c r="N49" s="23"/>
      <c r="O49" s="66">
        <f>(_xlfn.PERCENTRANK.INC(SA_DATA!$P$6:$P$946,E29))*10</f>
        <v>5.58</v>
      </c>
      <c r="P49" s="96">
        <v>10</v>
      </c>
      <c r="Q49" s="66">
        <f t="shared" si="5"/>
        <v>5.43</v>
      </c>
      <c r="R49" s="57">
        <v>0.15</v>
      </c>
      <c r="S49" s="23"/>
      <c r="T49" s="23"/>
      <c r="U49" s="23"/>
      <c r="V49" s="23"/>
      <c r="W49" s="23"/>
      <c r="X49" s="23"/>
    </row>
    <row r="50" spans="13:24" x14ac:dyDescent="0.25">
      <c r="M50" s="23"/>
      <c r="N50" s="23"/>
      <c r="O50" s="66">
        <f>(_xlfn.PERCENTRANK.INC(SA_DATA!$Q$6:$Q$946,E30))*10</f>
        <v>4.25</v>
      </c>
      <c r="P50" s="96">
        <v>10</v>
      </c>
      <c r="Q50" s="66">
        <f t="shared" si="5"/>
        <v>4.0999999999999996</v>
      </c>
      <c r="R50" s="57">
        <v>0.15</v>
      </c>
      <c r="S50" s="23"/>
      <c r="T50" s="23"/>
      <c r="U50" s="23"/>
      <c r="V50" s="23"/>
      <c r="W50" s="23"/>
      <c r="X50" s="23"/>
    </row>
    <row r="51" spans="13:24" x14ac:dyDescent="0.25">
      <c r="M51" s="23"/>
      <c r="N51" s="23"/>
      <c r="O51" s="66">
        <f>(_xlfn.PERCENTRANK.INC(SA_DATA!$R$6:$R$946,E31))*10</f>
        <v>8.1000000000000014</v>
      </c>
      <c r="P51" s="96">
        <v>10</v>
      </c>
      <c r="Q51" s="66">
        <f t="shared" si="5"/>
        <v>7.9500000000000011</v>
      </c>
      <c r="R51" s="57">
        <v>0.15</v>
      </c>
      <c r="S51" s="23"/>
      <c r="T51" s="23"/>
      <c r="U51" s="23"/>
      <c r="V51" s="23"/>
      <c r="W51" s="23"/>
      <c r="X51" s="23"/>
    </row>
    <row r="52" spans="13:24" x14ac:dyDescent="0.25">
      <c r="M52" s="23"/>
      <c r="N52" s="23"/>
      <c r="O52" s="66">
        <f>(_xlfn.PERCENTRANK.INC(SA_DATA!$V$6:$V$946,E32))*10</f>
        <v>1.98</v>
      </c>
      <c r="P52" s="96">
        <v>10</v>
      </c>
      <c r="Q52" s="66">
        <f t="shared" si="5"/>
        <v>1.83</v>
      </c>
      <c r="R52" s="57">
        <v>0.15</v>
      </c>
      <c r="S52" s="23"/>
      <c r="T52" s="23"/>
      <c r="U52" s="23"/>
      <c r="V52" s="23"/>
      <c r="W52" s="23"/>
      <c r="X52" s="23"/>
    </row>
    <row r="53" spans="13:24" x14ac:dyDescent="0.25">
      <c r="M53" s="23"/>
      <c r="N53" s="23"/>
      <c r="O53" s="66">
        <f>(_xlfn.PERCENTRANK.INC(SA_DATA!$Z$6:$Z$946,E33))*10</f>
        <v>4.3499999999999996</v>
      </c>
      <c r="P53" s="96">
        <v>10</v>
      </c>
      <c r="Q53" s="66">
        <f t="shared" si="5"/>
        <v>4.1999999999999993</v>
      </c>
      <c r="R53" s="57">
        <v>0.15</v>
      </c>
      <c r="S53" s="23"/>
      <c r="T53" s="23"/>
      <c r="U53" s="23"/>
      <c r="V53" s="23"/>
      <c r="W53" s="23"/>
      <c r="X53" s="23"/>
    </row>
    <row r="54" spans="13:24" x14ac:dyDescent="0.25">
      <c r="M54" s="23"/>
      <c r="N54" s="23"/>
      <c r="O54" s="66">
        <f>(_xlfn.PERCENTRANK.INC(SA_DATA!$AL$6:$AL$946,E34))*10</f>
        <v>7.38</v>
      </c>
      <c r="P54" s="96">
        <v>10</v>
      </c>
      <c r="Q54" s="66">
        <f t="shared" si="5"/>
        <v>7.23</v>
      </c>
      <c r="R54" s="57">
        <v>0.15</v>
      </c>
      <c r="S54" s="23"/>
      <c r="T54" s="23"/>
      <c r="U54" s="23"/>
      <c r="V54" s="23"/>
      <c r="W54" s="23"/>
      <c r="X54" s="23"/>
    </row>
    <row r="55" spans="13:24" x14ac:dyDescent="0.25">
      <c r="M55" s="23"/>
      <c r="N55" s="23"/>
      <c r="S55" s="23"/>
      <c r="T55" s="23"/>
      <c r="U55" s="23"/>
      <c r="V55" s="23"/>
      <c r="W55" s="23"/>
      <c r="X55" s="23"/>
    </row>
    <row r="56" spans="13:24" x14ac:dyDescent="0.25">
      <c r="M56" s="23"/>
      <c r="N56" s="23"/>
      <c r="S56" s="23"/>
      <c r="T56" s="23"/>
      <c r="U56" s="23"/>
      <c r="V56" s="23"/>
      <c r="W56" s="23"/>
      <c r="X56" s="23"/>
    </row>
    <row r="57" spans="13:24" x14ac:dyDescent="0.25">
      <c r="M57" s="23"/>
      <c r="N57" s="23"/>
      <c r="S57" s="23"/>
      <c r="T57" s="23"/>
      <c r="U57" s="23"/>
      <c r="V57" s="23"/>
      <c r="W57" s="23"/>
      <c r="X57" s="23"/>
    </row>
  </sheetData>
  <sheetProtection sheet="1" objects="1" scenarios="1" selectLockedCells="1"/>
  <mergeCells count="3">
    <mergeCell ref="B24:C24"/>
    <mergeCell ref="H5:K5"/>
    <mergeCell ref="H7:K7"/>
  </mergeCells>
  <conditionalFormatting sqref="D25:D34">
    <cfRule type="expression" dxfId="10" priority="1">
      <formula>D$10=""</formula>
    </cfRule>
  </conditionalFormatting>
  <conditionalFormatting sqref="D11:I20">
    <cfRule type="expression" dxfId="9" priority="3">
      <formula>D$10=""</formula>
    </cfRule>
  </conditionalFormatting>
  <conditionalFormatting sqref="K11:K20">
    <cfRule type="cellIs" dxfId="8" priority="8" operator="equal">
      <formula>0</formula>
    </cfRule>
    <cfRule type="cellIs" dxfId="7" priority="9" operator="equal">
      <formula>2</formula>
    </cfRule>
    <cfRule type="cellIs" dxfId="6" priority="10" operator="equal">
      <formula>1</formula>
    </cfRule>
  </conditionalFormatting>
  <pageMargins left="0.25" right="0.25" top="0.5" bottom="0.25" header="0.25" footer="0.25"/>
  <pageSetup scale="77" fitToHeight="0" orientation="portrait" r:id="rId1"/>
  <headerFooter differentFirst="1">
    <oddFooter>&amp;R&amp;"+,Regular"&amp;8Page &amp;P of &amp;N</oddFooter>
  </headerFooter>
  <ignoredErrors>
    <ignoredError sqref="O41:Q44 P31:Q31 P32:Q32 P33:Q33 P34:Q34 P35:Q35 P36:Q36 P37:Q37 P38:Q38 P39:Q39 P40:Q40 P45:Q53 O31:O40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CAD256B9-CBAE-4BF5-8BEB-8B695F4A6DF1}">
          <x14:formula1>
            <xm:f>dim!$A$1:$A$942</xm:f>
          </x14:formula1>
          <xm:sqref>D10:H10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9C03-2107-4CBB-9A3A-263215D4CBC8}">
  <dimension ref="A2:A942"/>
  <sheetViews>
    <sheetView workbookViewId="0">
      <selection activeCell="C7" sqref="C7"/>
    </sheetView>
  </sheetViews>
  <sheetFormatPr defaultRowHeight="12.75" x14ac:dyDescent="0.2"/>
  <sheetData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5" spans="1:1" x14ac:dyDescent="0.2">
      <c r="A5" t="s">
        <v>8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12</v>
      </c>
    </row>
    <row r="10" spans="1:1" x14ac:dyDescent="0.2">
      <c r="A10" t="s">
        <v>13</v>
      </c>
    </row>
    <row r="11" spans="1:1" x14ac:dyDescent="0.2">
      <c r="A11" t="s">
        <v>14</v>
      </c>
    </row>
    <row r="12" spans="1:1" x14ac:dyDescent="0.2">
      <c r="A12" t="s">
        <v>15</v>
      </c>
    </row>
    <row r="13" spans="1:1" x14ac:dyDescent="0.2">
      <c r="A13" t="s">
        <v>16</v>
      </c>
    </row>
    <row r="14" spans="1:1" x14ac:dyDescent="0.2">
      <c r="A14" t="s">
        <v>17</v>
      </c>
    </row>
    <row r="15" spans="1:1" x14ac:dyDescent="0.2">
      <c r="A15" t="s">
        <v>18</v>
      </c>
    </row>
    <row r="16" spans="1:1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21</v>
      </c>
    </row>
    <row r="19" spans="1:1" x14ac:dyDescent="0.2">
      <c r="A19" t="s">
        <v>22</v>
      </c>
    </row>
    <row r="20" spans="1:1" x14ac:dyDescent="0.2">
      <c r="A20" t="s">
        <v>23</v>
      </c>
    </row>
    <row r="21" spans="1:1" x14ac:dyDescent="0.2">
      <c r="A21" t="s">
        <v>24</v>
      </c>
    </row>
    <row r="22" spans="1:1" x14ac:dyDescent="0.2">
      <c r="A22" t="s">
        <v>25</v>
      </c>
    </row>
    <row r="23" spans="1:1" x14ac:dyDescent="0.2">
      <c r="A23" t="s">
        <v>26</v>
      </c>
    </row>
    <row r="24" spans="1:1" x14ac:dyDescent="0.2">
      <c r="A24" t="s">
        <v>27</v>
      </c>
    </row>
    <row r="25" spans="1:1" x14ac:dyDescent="0.2">
      <c r="A25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 t="s">
        <v>33</v>
      </c>
    </row>
    <row r="31" spans="1:1" x14ac:dyDescent="0.2">
      <c r="A31" t="s">
        <v>34</v>
      </c>
    </row>
    <row r="32" spans="1:1" x14ac:dyDescent="0.2">
      <c r="A32" t="s">
        <v>35</v>
      </c>
    </row>
    <row r="33" spans="1:1" x14ac:dyDescent="0.2">
      <c r="A33" t="s">
        <v>36</v>
      </c>
    </row>
    <row r="34" spans="1:1" x14ac:dyDescent="0.2">
      <c r="A34" t="s">
        <v>37</v>
      </c>
    </row>
    <row r="35" spans="1:1" x14ac:dyDescent="0.2">
      <c r="A35" t="s">
        <v>38</v>
      </c>
    </row>
    <row r="36" spans="1:1" x14ac:dyDescent="0.2">
      <c r="A36" t="s">
        <v>39</v>
      </c>
    </row>
    <row r="37" spans="1:1" x14ac:dyDescent="0.2">
      <c r="A37" t="s">
        <v>40</v>
      </c>
    </row>
    <row r="38" spans="1:1" x14ac:dyDescent="0.2">
      <c r="A38" t="s">
        <v>41</v>
      </c>
    </row>
    <row r="39" spans="1:1" x14ac:dyDescent="0.2">
      <c r="A39" t="s">
        <v>42</v>
      </c>
    </row>
    <row r="40" spans="1:1" x14ac:dyDescent="0.2">
      <c r="A40" t="s">
        <v>43</v>
      </c>
    </row>
    <row r="41" spans="1:1" x14ac:dyDescent="0.2">
      <c r="A41" t="s">
        <v>44</v>
      </c>
    </row>
    <row r="42" spans="1:1" x14ac:dyDescent="0.2">
      <c r="A42" t="s">
        <v>45</v>
      </c>
    </row>
    <row r="43" spans="1:1" x14ac:dyDescent="0.2">
      <c r="A43" t="s">
        <v>46</v>
      </c>
    </row>
    <row r="44" spans="1:1" x14ac:dyDescent="0.2">
      <c r="A44" t="s">
        <v>47</v>
      </c>
    </row>
    <row r="45" spans="1:1" x14ac:dyDescent="0.2">
      <c r="A45" t="s">
        <v>48</v>
      </c>
    </row>
    <row r="46" spans="1:1" x14ac:dyDescent="0.2">
      <c r="A46" t="s">
        <v>49</v>
      </c>
    </row>
    <row r="47" spans="1:1" x14ac:dyDescent="0.2">
      <c r="A47" t="s">
        <v>50</v>
      </c>
    </row>
    <row r="48" spans="1:1" x14ac:dyDescent="0.2">
      <c r="A48" t="s">
        <v>51</v>
      </c>
    </row>
    <row r="49" spans="1:1" x14ac:dyDescent="0.2">
      <c r="A49" t="s">
        <v>52</v>
      </c>
    </row>
    <row r="50" spans="1:1" x14ac:dyDescent="0.2">
      <c r="A50" t="s">
        <v>53</v>
      </c>
    </row>
    <row r="51" spans="1:1" x14ac:dyDescent="0.2">
      <c r="A51" t="s">
        <v>54</v>
      </c>
    </row>
    <row r="52" spans="1:1" x14ac:dyDescent="0.2">
      <c r="A52" t="s">
        <v>55</v>
      </c>
    </row>
    <row r="53" spans="1:1" x14ac:dyDescent="0.2">
      <c r="A53" t="s">
        <v>56</v>
      </c>
    </row>
    <row r="54" spans="1:1" x14ac:dyDescent="0.2">
      <c r="A54" t="s">
        <v>57</v>
      </c>
    </row>
    <row r="55" spans="1:1" x14ac:dyDescent="0.2">
      <c r="A55" t="s">
        <v>58</v>
      </c>
    </row>
    <row r="56" spans="1:1" x14ac:dyDescent="0.2">
      <c r="A56" t="s">
        <v>59</v>
      </c>
    </row>
    <row r="57" spans="1:1" x14ac:dyDescent="0.2">
      <c r="A57" t="s">
        <v>60</v>
      </c>
    </row>
    <row r="58" spans="1:1" x14ac:dyDescent="0.2">
      <c r="A58" t="s">
        <v>61</v>
      </c>
    </row>
    <row r="59" spans="1:1" x14ac:dyDescent="0.2">
      <c r="A59" t="s">
        <v>62</v>
      </c>
    </row>
    <row r="60" spans="1:1" x14ac:dyDescent="0.2">
      <c r="A60" t="s">
        <v>63</v>
      </c>
    </row>
    <row r="61" spans="1:1" x14ac:dyDescent="0.2">
      <c r="A61" t="s">
        <v>64</v>
      </c>
    </row>
    <row r="62" spans="1:1" x14ac:dyDescent="0.2">
      <c r="A62" t="s">
        <v>65</v>
      </c>
    </row>
    <row r="63" spans="1:1" x14ac:dyDescent="0.2">
      <c r="A63" t="s">
        <v>66</v>
      </c>
    </row>
    <row r="64" spans="1:1" x14ac:dyDescent="0.2">
      <c r="A64" t="s">
        <v>67</v>
      </c>
    </row>
    <row r="65" spans="1:1" x14ac:dyDescent="0.2">
      <c r="A65" t="s">
        <v>68</v>
      </c>
    </row>
    <row r="66" spans="1:1" x14ac:dyDescent="0.2">
      <c r="A66" t="s">
        <v>69</v>
      </c>
    </row>
    <row r="67" spans="1:1" x14ac:dyDescent="0.2">
      <c r="A67" t="s">
        <v>70</v>
      </c>
    </row>
    <row r="68" spans="1:1" x14ac:dyDescent="0.2">
      <c r="A68" t="s">
        <v>71</v>
      </c>
    </row>
    <row r="69" spans="1:1" x14ac:dyDescent="0.2">
      <c r="A69" t="s">
        <v>72</v>
      </c>
    </row>
    <row r="70" spans="1:1" x14ac:dyDescent="0.2">
      <c r="A70" t="s">
        <v>73</v>
      </c>
    </row>
    <row r="71" spans="1:1" x14ac:dyDescent="0.2">
      <c r="A71" t="s">
        <v>74</v>
      </c>
    </row>
    <row r="72" spans="1:1" x14ac:dyDescent="0.2">
      <c r="A72" t="s">
        <v>75</v>
      </c>
    </row>
    <row r="73" spans="1:1" x14ac:dyDescent="0.2">
      <c r="A73" t="s">
        <v>76</v>
      </c>
    </row>
    <row r="74" spans="1:1" x14ac:dyDescent="0.2">
      <c r="A74" t="s">
        <v>77</v>
      </c>
    </row>
    <row r="75" spans="1:1" x14ac:dyDescent="0.2">
      <c r="A75" t="s">
        <v>78</v>
      </c>
    </row>
    <row r="76" spans="1:1" x14ac:dyDescent="0.2">
      <c r="A76" t="s">
        <v>79</v>
      </c>
    </row>
    <row r="77" spans="1:1" x14ac:dyDescent="0.2">
      <c r="A77" t="s">
        <v>80</v>
      </c>
    </row>
    <row r="78" spans="1:1" x14ac:dyDescent="0.2">
      <c r="A78" t="s">
        <v>81</v>
      </c>
    </row>
    <row r="79" spans="1:1" x14ac:dyDescent="0.2">
      <c r="A79" t="s">
        <v>82</v>
      </c>
    </row>
    <row r="80" spans="1:1" x14ac:dyDescent="0.2">
      <c r="A80" t="s">
        <v>83</v>
      </c>
    </row>
    <row r="81" spans="1:1" x14ac:dyDescent="0.2">
      <c r="A81" t="s">
        <v>84</v>
      </c>
    </row>
    <row r="82" spans="1:1" x14ac:dyDescent="0.2">
      <c r="A82" t="s">
        <v>85</v>
      </c>
    </row>
    <row r="83" spans="1:1" x14ac:dyDescent="0.2">
      <c r="A83" t="s">
        <v>86</v>
      </c>
    </row>
    <row r="84" spans="1:1" x14ac:dyDescent="0.2">
      <c r="A84" t="s">
        <v>87</v>
      </c>
    </row>
    <row r="85" spans="1:1" x14ac:dyDescent="0.2">
      <c r="A85" t="s">
        <v>88</v>
      </c>
    </row>
    <row r="86" spans="1:1" x14ac:dyDescent="0.2">
      <c r="A86" t="s">
        <v>89</v>
      </c>
    </row>
    <row r="87" spans="1:1" x14ac:dyDescent="0.2">
      <c r="A87" t="s">
        <v>90</v>
      </c>
    </row>
    <row r="88" spans="1:1" x14ac:dyDescent="0.2">
      <c r="A88" t="s">
        <v>91</v>
      </c>
    </row>
    <row r="89" spans="1:1" x14ac:dyDescent="0.2">
      <c r="A89" t="s">
        <v>92</v>
      </c>
    </row>
    <row r="90" spans="1:1" x14ac:dyDescent="0.2">
      <c r="A90" t="s">
        <v>93</v>
      </c>
    </row>
    <row r="91" spans="1:1" x14ac:dyDescent="0.2">
      <c r="A91" t="s">
        <v>94</v>
      </c>
    </row>
    <row r="92" spans="1:1" x14ac:dyDescent="0.2">
      <c r="A92" t="s">
        <v>95</v>
      </c>
    </row>
    <row r="93" spans="1:1" x14ac:dyDescent="0.2">
      <c r="A93" t="s">
        <v>96</v>
      </c>
    </row>
    <row r="94" spans="1:1" x14ac:dyDescent="0.2">
      <c r="A94" t="s">
        <v>97</v>
      </c>
    </row>
    <row r="95" spans="1:1" x14ac:dyDescent="0.2">
      <c r="A95" t="s">
        <v>98</v>
      </c>
    </row>
    <row r="96" spans="1:1" x14ac:dyDescent="0.2">
      <c r="A96" t="s">
        <v>99</v>
      </c>
    </row>
    <row r="97" spans="1:1" x14ac:dyDescent="0.2">
      <c r="A97" t="s">
        <v>100</v>
      </c>
    </row>
    <row r="98" spans="1:1" x14ac:dyDescent="0.2">
      <c r="A98" t="s">
        <v>101</v>
      </c>
    </row>
    <row r="99" spans="1:1" x14ac:dyDescent="0.2">
      <c r="A99" t="s">
        <v>102</v>
      </c>
    </row>
    <row r="100" spans="1:1" x14ac:dyDescent="0.2">
      <c r="A100" t="s">
        <v>103</v>
      </c>
    </row>
    <row r="101" spans="1:1" x14ac:dyDescent="0.2">
      <c r="A101" t="s">
        <v>104</v>
      </c>
    </row>
    <row r="102" spans="1:1" x14ac:dyDescent="0.2">
      <c r="A102" t="s">
        <v>105</v>
      </c>
    </row>
    <row r="103" spans="1:1" x14ac:dyDescent="0.2">
      <c r="A103" t="s">
        <v>106</v>
      </c>
    </row>
    <row r="104" spans="1:1" x14ac:dyDescent="0.2">
      <c r="A104" t="s">
        <v>107</v>
      </c>
    </row>
    <row r="105" spans="1:1" x14ac:dyDescent="0.2">
      <c r="A105" t="s">
        <v>108</v>
      </c>
    </row>
    <row r="106" spans="1:1" x14ac:dyDescent="0.2">
      <c r="A106" t="s">
        <v>109</v>
      </c>
    </row>
    <row r="107" spans="1:1" x14ac:dyDescent="0.2">
      <c r="A107" t="s">
        <v>110</v>
      </c>
    </row>
    <row r="108" spans="1:1" x14ac:dyDescent="0.2">
      <c r="A108" t="s">
        <v>111</v>
      </c>
    </row>
    <row r="109" spans="1:1" x14ac:dyDescent="0.2">
      <c r="A109" t="s">
        <v>112</v>
      </c>
    </row>
    <row r="110" spans="1:1" x14ac:dyDescent="0.2">
      <c r="A110" t="s">
        <v>113</v>
      </c>
    </row>
    <row r="111" spans="1:1" x14ac:dyDescent="0.2">
      <c r="A111" t="s">
        <v>114</v>
      </c>
    </row>
    <row r="112" spans="1:1" x14ac:dyDescent="0.2">
      <c r="A112" t="s">
        <v>115</v>
      </c>
    </row>
    <row r="113" spans="1:1" x14ac:dyDescent="0.2">
      <c r="A113" t="s">
        <v>116</v>
      </c>
    </row>
    <row r="114" spans="1:1" x14ac:dyDescent="0.2">
      <c r="A114" t="s">
        <v>117</v>
      </c>
    </row>
    <row r="115" spans="1:1" x14ac:dyDescent="0.2">
      <c r="A115" t="s">
        <v>118</v>
      </c>
    </row>
    <row r="116" spans="1:1" x14ac:dyDescent="0.2">
      <c r="A116" t="s">
        <v>119</v>
      </c>
    </row>
    <row r="117" spans="1:1" x14ac:dyDescent="0.2">
      <c r="A117" t="s">
        <v>120</v>
      </c>
    </row>
    <row r="118" spans="1:1" x14ac:dyDescent="0.2">
      <c r="A118" t="s">
        <v>121</v>
      </c>
    </row>
    <row r="119" spans="1:1" x14ac:dyDescent="0.2">
      <c r="A119" t="s">
        <v>122</v>
      </c>
    </row>
    <row r="120" spans="1:1" x14ac:dyDescent="0.2">
      <c r="A120" t="s">
        <v>123</v>
      </c>
    </row>
    <row r="121" spans="1:1" x14ac:dyDescent="0.2">
      <c r="A121" t="s">
        <v>124</v>
      </c>
    </row>
    <row r="122" spans="1:1" x14ac:dyDescent="0.2">
      <c r="A122" t="s">
        <v>125</v>
      </c>
    </row>
    <row r="123" spans="1:1" x14ac:dyDescent="0.2">
      <c r="A123" t="s">
        <v>126</v>
      </c>
    </row>
    <row r="124" spans="1:1" x14ac:dyDescent="0.2">
      <c r="A124" t="s">
        <v>127</v>
      </c>
    </row>
    <row r="125" spans="1:1" x14ac:dyDescent="0.2">
      <c r="A125" t="s">
        <v>128</v>
      </c>
    </row>
    <row r="126" spans="1:1" x14ac:dyDescent="0.2">
      <c r="A126" t="s">
        <v>129</v>
      </c>
    </row>
    <row r="127" spans="1:1" x14ac:dyDescent="0.2">
      <c r="A127" t="s">
        <v>130</v>
      </c>
    </row>
    <row r="128" spans="1:1" x14ac:dyDescent="0.2">
      <c r="A128" t="s">
        <v>131</v>
      </c>
    </row>
    <row r="129" spans="1:1" x14ac:dyDescent="0.2">
      <c r="A129" t="s">
        <v>132</v>
      </c>
    </row>
    <row r="130" spans="1:1" x14ac:dyDescent="0.2">
      <c r="A130" t="s">
        <v>133</v>
      </c>
    </row>
    <row r="131" spans="1:1" x14ac:dyDescent="0.2">
      <c r="A131" t="s">
        <v>134</v>
      </c>
    </row>
    <row r="132" spans="1:1" x14ac:dyDescent="0.2">
      <c r="A132" t="s">
        <v>135</v>
      </c>
    </row>
    <row r="133" spans="1:1" x14ac:dyDescent="0.2">
      <c r="A133" t="s">
        <v>136</v>
      </c>
    </row>
    <row r="134" spans="1:1" x14ac:dyDescent="0.2">
      <c r="A134" t="s">
        <v>137</v>
      </c>
    </row>
    <row r="135" spans="1:1" x14ac:dyDescent="0.2">
      <c r="A135" t="s">
        <v>138</v>
      </c>
    </row>
    <row r="136" spans="1:1" x14ac:dyDescent="0.2">
      <c r="A136" t="s">
        <v>139</v>
      </c>
    </row>
    <row r="137" spans="1:1" x14ac:dyDescent="0.2">
      <c r="A137" t="s">
        <v>140</v>
      </c>
    </row>
    <row r="138" spans="1:1" x14ac:dyDescent="0.2">
      <c r="A138" t="s">
        <v>141</v>
      </c>
    </row>
    <row r="139" spans="1:1" x14ac:dyDescent="0.2">
      <c r="A139" t="s">
        <v>142</v>
      </c>
    </row>
    <row r="140" spans="1:1" x14ac:dyDescent="0.2">
      <c r="A140" t="s">
        <v>143</v>
      </c>
    </row>
    <row r="141" spans="1:1" x14ac:dyDescent="0.2">
      <c r="A141" t="s">
        <v>144</v>
      </c>
    </row>
    <row r="142" spans="1:1" x14ac:dyDescent="0.2">
      <c r="A142" t="s">
        <v>145</v>
      </c>
    </row>
    <row r="143" spans="1:1" x14ac:dyDescent="0.2">
      <c r="A143" t="s">
        <v>146</v>
      </c>
    </row>
    <row r="144" spans="1:1" x14ac:dyDescent="0.2">
      <c r="A144" t="s">
        <v>147</v>
      </c>
    </row>
    <row r="145" spans="1:1" x14ac:dyDescent="0.2">
      <c r="A145" t="s">
        <v>148</v>
      </c>
    </row>
    <row r="146" spans="1:1" x14ac:dyDescent="0.2">
      <c r="A146" t="s">
        <v>149</v>
      </c>
    </row>
    <row r="147" spans="1:1" x14ac:dyDescent="0.2">
      <c r="A147" t="s">
        <v>150</v>
      </c>
    </row>
    <row r="148" spans="1:1" x14ac:dyDescent="0.2">
      <c r="A148" t="s">
        <v>151</v>
      </c>
    </row>
    <row r="149" spans="1:1" x14ac:dyDescent="0.2">
      <c r="A149" t="s">
        <v>152</v>
      </c>
    </row>
    <row r="150" spans="1:1" x14ac:dyDescent="0.2">
      <c r="A150" t="s">
        <v>153</v>
      </c>
    </row>
    <row r="151" spans="1:1" x14ac:dyDescent="0.2">
      <c r="A151" t="s">
        <v>154</v>
      </c>
    </row>
    <row r="152" spans="1:1" x14ac:dyDescent="0.2">
      <c r="A152" t="s">
        <v>155</v>
      </c>
    </row>
    <row r="153" spans="1:1" x14ac:dyDescent="0.2">
      <c r="A153" t="s">
        <v>156</v>
      </c>
    </row>
    <row r="154" spans="1:1" x14ac:dyDescent="0.2">
      <c r="A154" t="s">
        <v>157</v>
      </c>
    </row>
    <row r="155" spans="1:1" x14ac:dyDescent="0.2">
      <c r="A155" t="s">
        <v>158</v>
      </c>
    </row>
    <row r="156" spans="1:1" x14ac:dyDescent="0.2">
      <c r="A156" t="s">
        <v>159</v>
      </c>
    </row>
    <row r="157" spans="1:1" x14ac:dyDescent="0.2">
      <c r="A157" t="s">
        <v>160</v>
      </c>
    </row>
    <row r="158" spans="1:1" x14ac:dyDescent="0.2">
      <c r="A158" t="s">
        <v>161</v>
      </c>
    </row>
    <row r="159" spans="1:1" x14ac:dyDescent="0.2">
      <c r="A159" t="s">
        <v>162</v>
      </c>
    </row>
    <row r="160" spans="1:1" x14ac:dyDescent="0.2">
      <c r="A160" t="s">
        <v>163</v>
      </c>
    </row>
    <row r="161" spans="1:1" x14ac:dyDescent="0.2">
      <c r="A161" t="s">
        <v>164</v>
      </c>
    </row>
    <row r="162" spans="1:1" x14ac:dyDescent="0.2">
      <c r="A162" t="s">
        <v>165</v>
      </c>
    </row>
    <row r="163" spans="1:1" x14ac:dyDescent="0.2">
      <c r="A163" t="s">
        <v>166</v>
      </c>
    </row>
    <row r="164" spans="1:1" x14ac:dyDescent="0.2">
      <c r="A164" t="s">
        <v>167</v>
      </c>
    </row>
    <row r="165" spans="1:1" x14ac:dyDescent="0.2">
      <c r="A165" t="s">
        <v>168</v>
      </c>
    </row>
    <row r="166" spans="1:1" x14ac:dyDescent="0.2">
      <c r="A166" t="s">
        <v>169</v>
      </c>
    </row>
    <row r="167" spans="1:1" x14ac:dyDescent="0.2">
      <c r="A167" t="s">
        <v>170</v>
      </c>
    </row>
    <row r="168" spans="1:1" x14ac:dyDescent="0.2">
      <c r="A168" t="s">
        <v>171</v>
      </c>
    </row>
    <row r="169" spans="1:1" x14ac:dyDescent="0.2">
      <c r="A169" t="s">
        <v>172</v>
      </c>
    </row>
    <row r="170" spans="1:1" x14ac:dyDescent="0.2">
      <c r="A170" t="s">
        <v>173</v>
      </c>
    </row>
    <row r="171" spans="1:1" x14ac:dyDescent="0.2">
      <c r="A171" t="s">
        <v>174</v>
      </c>
    </row>
    <row r="172" spans="1:1" x14ac:dyDescent="0.2">
      <c r="A172" t="s">
        <v>175</v>
      </c>
    </row>
    <row r="173" spans="1:1" x14ac:dyDescent="0.2">
      <c r="A173" t="s">
        <v>176</v>
      </c>
    </row>
    <row r="174" spans="1:1" x14ac:dyDescent="0.2">
      <c r="A174" t="s">
        <v>177</v>
      </c>
    </row>
    <row r="175" spans="1:1" x14ac:dyDescent="0.2">
      <c r="A175" t="s">
        <v>178</v>
      </c>
    </row>
    <row r="176" spans="1:1" x14ac:dyDescent="0.2">
      <c r="A176" t="s">
        <v>179</v>
      </c>
    </row>
    <row r="177" spans="1:1" x14ac:dyDescent="0.2">
      <c r="A177" t="s">
        <v>180</v>
      </c>
    </row>
    <row r="178" spans="1:1" x14ac:dyDescent="0.2">
      <c r="A178" t="s">
        <v>181</v>
      </c>
    </row>
    <row r="179" spans="1:1" x14ac:dyDescent="0.2">
      <c r="A179" t="s">
        <v>182</v>
      </c>
    </row>
    <row r="180" spans="1:1" x14ac:dyDescent="0.2">
      <c r="A180" t="s">
        <v>183</v>
      </c>
    </row>
    <row r="181" spans="1:1" x14ac:dyDescent="0.2">
      <c r="A181" t="s">
        <v>184</v>
      </c>
    </row>
    <row r="182" spans="1:1" x14ac:dyDescent="0.2">
      <c r="A182" t="s">
        <v>185</v>
      </c>
    </row>
    <row r="183" spans="1:1" x14ac:dyDescent="0.2">
      <c r="A183" t="s">
        <v>186</v>
      </c>
    </row>
    <row r="184" spans="1:1" x14ac:dyDescent="0.2">
      <c r="A184" t="s">
        <v>187</v>
      </c>
    </row>
    <row r="185" spans="1:1" x14ac:dyDescent="0.2">
      <c r="A185" t="s">
        <v>188</v>
      </c>
    </row>
    <row r="186" spans="1:1" x14ac:dyDescent="0.2">
      <c r="A186" t="s">
        <v>189</v>
      </c>
    </row>
    <row r="187" spans="1:1" x14ac:dyDescent="0.2">
      <c r="A187" t="s">
        <v>190</v>
      </c>
    </row>
    <row r="188" spans="1:1" x14ac:dyDescent="0.2">
      <c r="A188" t="s">
        <v>191</v>
      </c>
    </row>
    <row r="189" spans="1:1" x14ac:dyDescent="0.2">
      <c r="A189" t="s">
        <v>192</v>
      </c>
    </row>
    <row r="190" spans="1:1" x14ac:dyDescent="0.2">
      <c r="A190" t="s">
        <v>193</v>
      </c>
    </row>
    <row r="191" spans="1:1" x14ac:dyDescent="0.2">
      <c r="A191" t="s">
        <v>194</v>
      </c>
    </row>
    <row r="192" spans="1:1" x14ac:dyDescent="0.2">
      <c r="A192" t="s">
        <v>195</v>
      </c>
    </row>
    <row r="193" spans="1:1" x14ac:dyDescent="0.2">
      <c r="A193" t="s">
        <v>196</v>
      </c>
    </row>
    <row r="194" spans="1:1" x14ac:dyDescent="0.2">
      <c r="A194" t="s">
        <v>197</v>
      </c>
    </row>
    <row r="195" spans="1:1" x14ac:dyDescent="0.2">
      <c r="A195" t="s">
        <v>198</v>
      </c>
    </row>
    <row r="196" spans="1:1" x14ac:dyDescent="0.2">
      <c r="A196" t="s">
        <v>199</v>
      </c>
    </row>
    <row r="197" spans="1:1" x14ac:dyDescent="0.2">
      <c r="A197" t="s">
        <v>200</v>
      </c>
    </row>
    <row r="198" spans="1:1" x14ac:dyDescent="0.2">
      <c r="A198" t="s">
        <v>201</v>
      </c>
    </row>
    <row r="199" spans="1:1" x14ac:dyDescent="0.2">
      <c r="A199" t="s">
        <v>202</v>
      </c>
    </row>
    <row r="200" spans="1:1" x14ac:dyDescent="0.2">
      <c r="A200" t="s">
        <v>203</v>
      </c>
    </row>
    <row r="201" spans="1:1" x14ac:dyDescent="0.2">
      <c r="A201" t="s">
        <v>204</v>
      </c>
    </row>
    <row r="202" spans="1:1" x14ac:dyDescent="0.2">
      <c r="A202" t="s">
        <v>205</v>
      </c>
    </row>
    <row r="203" spans="1:1" x14ac:dyDescent="0.2">
      <c r="A203" t="s">
        <v>206</v>
      </c>
    </row>
    <row r="204" spans="1:1" x14ac:dyDescent="0.2">
      <c r="A204" t="s">
        <v>207</v>
      </c>
    </row>
    <row r="205" spans="1:1" x14ac:dyDescent="0.2">
      <c r="A205" t="s">
        <v>208</v>
      </c>
    </row>
    <row r="206" spans="1:1" x14ac:dyDescent="0.2">
      <c r="A206" t="s">
        <v>209</v>
      </c>
    </row>
    <row r="207" spans="1:1" x14ac:dyDescent="0.2">
      <c r="A207" t="s">
        <v>210</v>
      </c>
    </row>
    <row r="208" spans="1:1" x14ac:dyDescent="0.2">
      <c r="A208" t="s">
        <v>211</v>
      </c>
    </row>
    <row r="209" spans="1:1" x14ac:dyDescent="0.2">
      <c r="A209" t="s">
        <v>212</v>
      </c>
    </row>
    <row r="210" spans="1:1" x14ac:dyDescent="0.2">
      <c r="A210" t="s">
        <v>213</v>
      </c>
    </row>
    <row r="211" spans="1:1" x14ac:dyDescent="0.2">
      <c r="A211" t="s">
        <v>214</v>
      </c>
    </row>
    <row r="212" spans="1:1" x14ac:dyDescent="0.2">
      <c r="A212" t="s">
        <v>1132</v>
      </c>
    </row>
    <row r="213" spans="1:1" x14ac:dyDescent="0.2">
      <c r="A213" t="s">
        <v>216</v>
      </c>
    </row>
    <row r="214" spans="1:1" x14ac:dyDescent="0.2">
      <c r="A214" t="s">
        <v>217</v>
      </c>
    </row>
    <row r="215" spans="1:1" x14ac:dyDescent="0.2">
      <c r="A215" t="s">
        <v>218</v>
      </c>
    </row>
    <row r="216" spans="1:1" x14ac:dyDescent="0.2">
      <c r="A216" t="s">
        <v>219</v>
      </c>
    </row>
    <row r="217" spans="1:1" x14ac:dyDescent="0.2">
      <c r="A217" t="s">
        <v>220</v>
      </c>
    </row>
    <row r="218" spans="1:1" x14ac:dyDescent="0.2">
      <c r="A218" t="s">
        <v>221</v>
      </c>
    </row>
    <row r="219" spans="1:1" x14ac:dyDescent="0.2">
      <c r="A219" t="s">
        <v>222</v>
      </c>
    </row>
    <row r="220" spans="1:1" x14ac:dyDescent="0.2">
      <c r="A220" t="s">
        <v>223</v>
      </c>
    </row>
    <row r="221" spans="1:1" x14ac:dyDescent="0.2">
      <c r="A221" t="s">
        <v>224</v>
      </c>
    </row>
    <row r="222" spans="1:1" x14ac:dyDescent="0.2">
      <c r="A222" t="s">
        <v>225</v>
      </c>
    </row>
    <row r="223" spans="1:1" x14ac:dyDescent="0.2">
      <c r="A223" t="s">
        <v>226</v>
      </c>
    </row>
    <row r="224" spans="1:1" x14ac:dyDescent="0.2">
      <c r="A224" t="s">
        <v>227</v>
      </c>
    </row>
    <row r="225" spans="1:1" x14ac:dyDescent="0.2">
      <c r="A225" t="s">
        <v>228</v>
      </c>
    </row>
    <row r="226" spans="1:1" x14ac:dyDescent="0.2">
      <c r="A226" t="s">
        <v>229</v>
      </c>
    </row>
    <row r="227" spans="1:1" x14ac:dyDescent="0.2">
      <c r="A227" t="s">
        <v>230</v>
      </c>
    </row>
    <row r="228" spans="1:1" x14ac:dyDescent="0.2">
      <c r="A228" t="s">
        <v>231</v>
      </c>
    </row>
    <row r="229" spans="1:1" x14ac:dyDescent="0.2">
      <c r="A229" t="s">
        <v>232</v>
      </c>
    </row>
    <row r="230" spans="1:1" x14ac:dyDescent="0.2">
      <c r="A230" t="s">
        <v>233</v>
      </c>
    </row>
    <row r="231" spans="1:1" x14ac:dyDescent="0.2">
      <c r="A231" t="s">
        <v>234</v>
      </c>
    </row>
    <row r="232" spans="1:1" x14ac:dyDescent="0.2">
      <c r="A232" t="s">
        <v>235</v>
      </c>
    </row>
    <row r="233" spans="1:1" x14ac:dyDescent="0.2">
      <c r="A233" t="s">
        <v>236</v>
      </c>
    </row>
    <row r="234" spans="1:1" x14ac:dyDescent="0.2">
      <c r="A234" t="s">
        <v>237</v>
      </c>
    </row>
    <row r="235" spans="1:1" x14ac:dyDescent="0.2">
      <c r="A235" t="s">
        <v>238</v>
      </c>
    </row>
    <row r="236" spans="1:1" x14ac:dyDescent="0.2">
      <c r="A236" t="s">
        <v>239</v>
      </c>
    </row>
    <row r="237" spans="1:1" x14ac:dyDescent="0.2">
      <c r="A237" t="s">
        <v>240</v>
      </c>
    </row>
    <row r="238" spans="1:1" x14ac:dyDescent="0.2">
      <c r="A238" t="s">
        <v>241</v>
      </c>
    </row>
    <row r="239" spans="1:1" x14ac:dyDescent="0.2">
      <c r="A239" t="s">
        <v>242</v>
      </c>
    </row>
    <row r="240" spans="1:1" x14ac:dyDescent="0.2">
      <c r="A240" t="s">
        <v>243</v>
      </c>
    </row>
    <row r="241" spans="1:1" x14ac:dyDescent="0.2">
      <c r="A241" t="s">
        <v>244</v>
      </c>
    </row>
    <row r="242" spans="1:1" x14ac:dyDescent="0.2">
      <c r="A242" t="s">
        <v>245</v>
      </c>
    </row>
    <row r="243" spans="1:1" x14ac:dyDescent="0.2">
      <c r="A243" t="s">
        <v>246</v>
      </c>
    </row>
    <row r="244" spans="1:1" x14ac:dyDescent="0.2">
      <c r="A244" t="s">
        <v>247</v>
      </c>
    </row>
    <row r="245" spans="1:1" x14ac:dyDescent="0.2">
      <c r="A245" t="s">
        <v>248</v>
      </c>
    </row>
    <row r="246" spans="1:1" x14ac:dyDescent="0.2">
      <c r="A246" t="s">
        <v>249</v>
      </c>
    </row>
    <row r="247" spans="1:1" x14ac:dyDescent="0.2">
      <c r="A247" t="s">
        <v>250</v>
      </c>
    </row>
    <row r="248" spans="1:1" x14ac:dyDescent="0.2">
      <c r="A248" t="s">
        <v>251</v>
      </c>
    </row>
    <row r="249" spans="1:1" x14ac:dyDescent="0.2">
      <c r="A249" t="s">
        <v>252</v>
      </c>
    </row>
    <row r="250" spans="1:1" x14ac:dyDescent="0.2">
      <c r="A250" t="s">
        <v>253</v>
      </c>
    </row>
    <row r="251" spans="1:1" x14ac:dyDescent="0.2">
      <c r="A251" t="s">
        <v>254</v>
      </c>
    </row>
    <row r="252" spans="1:1" x14ac:dyDescent="0.2">
      <c r="A252" t="s">
        <v>255</v>
      </c>
    </row>
    <row r="253" spans="1:1" x14ac:dyDescent="0.2">
      <c r="A253" t="s">
        <v>256</v>
      </c>
    </row>
    <row r="254" spans="1:1" x14ac:dyDescent="0.2">
      <c r="A254" t="s">
        <v>257</v>
      </c>
    </row>
    <row r="255" spans="1:1" x14ac:dyDescent="0.2">
      <c r="A255" t="s">
        <v>258</v>
      </c>
    </row>
    <row r="256" spans="1:1" x14ac:dyDescent="0.2">
      <c r="A256" t="s">
        <v>259</v>
      </c>
    </row>
    <row r="257" spans="1:1" x14ac:dyDescent="0.2">
      <c r="A257" t="s">
        <v>260</v>
      </c>
    </row>
    <row r="258" spans="1:1" x14ac:dyDescent="0.2">
      <c r="A258" t="s">
        <v>261</v>
      </c>
    </row>
    <row r="259" spans="1:1" x14ac:dyDescent="0.2">
      <c r="A259" t="s">
        <v>262</v>
      </c>
    </row>
    <row r="260" spans="1:1" x14ac:dyDescent="0.2">
      <c r="A260" t="s">
        <v>263</v>
      </c>
    </row>
    <row r="261" spans="1:1" x14ac:dyDescent="0.2">
      <c r="A261" t="s">
        <v>264</v>
      </c>
    </row>
    <row r="262" spans="1:1" x14ac:dyDescent="0.2">
      <c r="A262" t="s">
        <v>265</v>
      </c>
    </row>
    <row r="263" spans="1:1" x14ac:dyDescent="0.2">
      <c r="A263" t="s">
        <v>266</v>
      </c>
    </row>
    <row r="264" spans="1:1" x14ac:dyDescent="0.2">
      <c r="A264" t="s">
        <v>267</v>
      </c>
    </row>
    <row r="265" spans="1:1" x14ac:dyDescent="0.2">
      <c r="A265" t="s">
        <v>268</v>
      </c>
    </row>
    <row r="266" spans="1:1" x14ac:dyDescent="0.2">
      <c r="A266" t="s">
        <v>269</v>
      </c>
    </row>
    <row r="267" spans="1:1" x14ac:dyDescent="0.2">
      <c r="A267" t="s">
        <v>270</v>
      </c>
    </row>
    <row r="268" spans="1:1" x14ac:dyDescent="0.2">
      <c r="A268" t="s">
        <v>271</v>
      </c>
    </row>
    <row r="269" spans="1:1" x14ac:dyDescent="0.2">
      <c r="A269" t="s">
        <v>272</v>
      </c>
    </row>
    <row r="270" spans="1:1" x14ac:dyDescent="0.2">
      <c r="A270" t="s">
        <v>273</v>
      </c>
    </row>
    <row r="271" spans="1:1" x14ac:dyDescent="0.2">
      <c r="A271" t="s">
        <v>274</v>
      </c>
    </row>
    <row r="272" spans="1:1" x14ac:dyDescent="0.2">
      <c r="A272" t="s">
        <v>275</v>
      </c>
    </row>
    <row r="273" spans="1:1" x14ac:dyDescent="0.2">
      <c r="A273" t="s">
        <v>276</v>
      </c>
    </row>
    <row r="274" spans="1:1" x14ac:dyDescent="0.2">
      <c r="A274" t="s">
        <v>277</v>
      </c>
    </row>
    <row r="275" spans="1:1" x14ac:dyDescent="0.2">
      <c r="A275" t="s">
        <v>278</v>
      </c>
    </row>
    <row r="276" spans="1:1" x14ac:dyDescent="0.2">
      <c r="A276" t="s">
        <v>279</v>
      </c>
    </row>
    <row r="277" spans="1:1" x14ac:dyDescent="0.2">
      <c r="A277" t="s">
        <v>280</v>
      </c>
    </row>
    <row r="278" spans="1:1" x14ac:dyDescent="0.2">
      <c r="A278" t="s">
        <v>281</v>
      </c>
    </row>
    <row r="279" spans="1:1" x14ac:dyDescent="0.2">
      <c r="A279" t="s">
        <v>282</v>
      </c>
    </row>
    <row r="280" spans="1:1" x14ac:dyDescent="0.2">
      <c r="A280" t="s">
        <v>283</v>
      </c>
    </row>
    <row r="281" spans="1:1" x14ac:dyDescent="0.2">
      <c r="A281" t="s">
        <v>284</v>
      </c>
    </row>
    <row r="282" spans="1:1" x14ac:dyDescent="0.2">
      <c r="A282" t="s">
        <v>285</v>
      </c>
    </row>
    <row r="283" spans="1:1" x14ac:dyDescent="0.2">
      <c r="A283" t="s">
        <v>286</v>
      </c>
    </row>
    <row r="284" spans="1:1" x14ac:dyDescent="0.2">
      <c r="A284" t="s">
        <v>287</v>
      </c>
    </row>
    <row r="285" spans="1:1" x14ac:dyDescent="0.2">
      <c r="A285" t="s">
        <v>288</v>
      </c>
    </row>
    <row r="286" spans="1:1" x14ac:dyDescent="0.2">
      <c r="A286" t="s">
        <v>289</v>
      </c>
    </row>
    <row r="287" spans="1:1" x14ac:dyDescent="0.2">
      <c r="A287" t="s">
        <v>290</v>
      </c>
    </row>
    <row r="288" spans="1:1" x14ac:dyDescent="0.2">
      <c r="A288" t="s">
        <v>291</v>
      </c>
    </row>
    <row r="289" spans="1:1" x14ac:dyDescent="0.2">
      <c r="A289" t="s">
        <v>292</v>
      </c>
    </row>
    <row r="290" spans="1:1" x14ac:dyDescent="0.2">
      <c r="A290" t="s">
        <v>293</v>
      </c>
    </row>
    <row r="291" spans="1:1" x14ac:dyDescent="0.2">
      <c r="A291" t="s">
        <v>294</v>
      </c>
    </row>
    <row r="292" spans="1:1" x14ac:dyDescent="0.2">
      <c r="A292" t="s">
        <v>295</v>
      </c>
    </row>
    <row r="293" spans="1:1" x14ac:dyDescent="0.2">
      <c r="A293" t="s">
        <v>296</v>
      </c>
    </row>
    <row r="294" spans="1:1" x14ac:dyDescent="0.2">
      <c r="A294" t="s">
        <v>297</v>
      </c>
    </row>
    <row r="295" spans="1:1" x14ac:dyDescent="0.2">
      <c r="A295" t="s">
        <v>298</v>
      </c>
    </row>
    <row r="296" spans="1:1" x14ac:dyDescent="0.2">
      <c r="A296" t="s">
        <v>299</v>
      </c>
    </row>
    <row r="297" spans="1:1" x14ac:dyDescent="0.2">
      <c r="A297" t="s">
        <v>300</v>
      </c>
    </row>
    <row r="298" spans="1:1" x14ac:dyDescent="0.2">
      <c r="A298" t="s">
        <v>301</v>
      </c>
    </row>
    <row r="299" spans="1:1" x14ac:dyDescent="0.2">
      <c r="A299" t="s">
        <v>302</v>
      </c>
    </row>
    <row r="300" spans="1:1" x14ac:dyDescent="0.2">
      <c r="A300" t="s">
        <v>303</v>
      </c>
    </row>
    <row r="301" spans="1:1" x14ac:dyDescent="0.2">
      <c r="A301" t="s">
        <v>304</v>
      </c>
    </row>
    <row r="302" spans="1:1" x14ac:dyDescent="0.2">
      <c r="A302" t="s">
        <v>305</v>
      </c>
    </row>
    <row r="303" spans="1:1" x14ac:dyDescent="0.2">
      <c r="A303" t="s">
        <v>306</v>
      </c>
    </row>
    <row r="304" spans="1:1" x14ac:dyDescent="0.2">
      <c r="A304" t="s">
        <v>307</v>
      </c>
    </row>
    <row r="305" spans="1:1" x14ac:dyDescent="0.2">
      <c r="A305" t="s">
        <v>308</v>
      </c>
    </row>
    <row r="306" spans="1:1" x14ac:dyDescent="0.2">
      <c r="A306" t="s">
        <v>309</v>
      </c>
    </row>
    <row r="307" spans="1:1" x14ac:dyDescent="0.2">
      <c r="A307" t="s">
        <v>310</v>
      </c>
    </row>
    <row r="308" spans="1:1" x14ac:dyDescent="0.2">
      <c r="A308" t="s">
        <v>311</v>
      </c>
    </row>
    <row r="309" spans="1:1" x14ac:dyDescent="0.2">
      <c r="A309" t="s">
        <v>312</v>
      </c>
    </row>
    <row r="310" spans="1:1" x14ac:dyDescent="0.2">
      <c r="A310" t="s">
        <v>313</v>
      </c>
    </row>
    <row r="311" spans="1:1" x14ac:dyDescent="0.2">
      <c r="A311" t="s">
        <v>314</v>
      </c>
    </row>
    <row r="312" spans="1:1" x14ac:dyDescent="0.2">
      <c r="A312" t="s">
        <v>315</v>
      </c>
    </row>
    <row r="313" spans="1:1" x14ac:dyDescent="0.2">
      <c r="A313" t="s">
        <v>316</v>
      </c>
    </row>
    <row r="314" spans="1:1" x14ac:dyDescent="0.2">
      <c r="A314" t="s">
        <v>317</v>
      </c>
    </row>
    <row r="315" spans="1:1" x14ac:dyDescent="0.2">
      <c r="A315" t="s">
        <v>318</v>
      </c>
    </row>
    <row r="316" spans="1:1" x14ac:dyDescent="0.2">
      <c r="A316" t="s">
        <v>319</v>
      </c>
    </row>
    <row r="317" spans="1:1" x14ac:dyDescent="0.2">
      <c r="A317" t="s">
        <v>320</v>
      </c>
    </row>
    <row r="318" spans="1:1" x14ac:dyDescent="0.2">
      <c r="A318" t="s">
        <v>321</v>
      </c>
    </row>
    <row r="319" spans="1:1" x14ac:dyDescent="0.2">
      <c r="A319" t="s">
        <v>322</v>
      </c>
    </row>
    <row r="320" spans="1:1" x14ac:dyDescent="0.2">
      <c r="A320" t="s">
        <v>323</v>
      </c>
    </row>
    <row r="321" spans="1:1" x14ac:dyDescent="0.2">
      <c r="A321" t="s">
        <v>324</v>
      </c>
    </row>
    <row r="322" spans="1:1" x14ac:dyDescent="0.2">
      <c r="A322" t="s">
        <v>325</v>
      </c>
    </row>
    <row r="323" spans="1:1" x14ac:dyDescent="0.2">
      <c r="A323" t="s">
        <v>326</v>
      </c>
    </row>
    <row r="324" spans="1:1" x14ac:dyDescent="0.2">
      <c r="A324" t="s">
        <v>327</v>
      </c>
    </row>
    <row r="325" spans="1:1" x14ac:dyDescent="0.2">
      <c r="A325" t="s">
        <v>328</v>
      </c>
    </row>
    <row r="326" spans="1:1" x14ac:dyDescent="0.2">
      <c r="A326" t="s">
        <v>329</v>
      </c>
    </row>
    <row r="327" spans="1:1" x14ac:dyDescent="0.2">
      <c r="A327" t="s">
        <v>330</v>
      </c>
    </row>
    <row r="328" spans="1:1" x14ac:dyDescent="0.2">
      <c r="A328" t="s">
        <v>331</v>
      </c>
    </row>
    <row r="329" spans="1:1" x14ac:dyDescent="0.2">
      <c r="A329" t="s">
        <v>332</v>
      </c>
    </row>
    <row r="330" spans="1:1" x14ac:dyDescent="0.2">
      <c r="A330" t="s">
        <v>333</v>
      </c>
    </row>
    <row r="331" spans="1:1" x14ac:dyDescent="0.2">
      <c r="A331" t="s">
        <v>334</v>
      </c>
    </row>
    <row r="332" spans="1:1" x14ac:dyDescent="0.2">
      <c r="A332" t="s">
        <v>335</v>
      </c>
    </row>
    <row r="333" spans="1:1" x14ac:dyDescent="0.2">
      <c r="A333" t="s">
        <v>336</v>
      </c>
    </row>
    <row r="334" spans="1:1" x14ac:dyDescent="0.2">
      <c r="A334" t="s">
        <v>337</v>
      </c>
    </row>
    <row r="335" spans="1:1" x14ac:dyDescent="0.2">
      <c r="A335" t="s">
        <v>338</v>
      </c>
    </row>
    <row r="336" spans="1:1" x14ac:dyDescent="0.2">
      <c r="A336" t="s">
        <v>339</v>
      </c>
    </row>
    <row r="337" spans="1:1" x14ac:dyDescent="0.2">
      <c r="A337" t="s">
        <v>340</v>
      </c>
    </row>
    <row r="338" spans="1:1" x14ac:dyDescent="0.2">
      <c r="A338" t="s">
        <v>341</v>
      </c>
    </row>
    <row r="339" spans="1:1" x14ac:dyDescent="0.2">
      <c r="A339" t="s">
        <v>342</v>
      </c>
    </row>
    <row r="340" spans="1:1" x14ac:dyDescent="0.2">
      <c r="A340" t="s">
        <v>343</v>
      </c>
    </row>
    <row r="341" spans="1:1" x14ac:dyDescent="0.2">
      <c r="A341" t="s">
        <v>344</v>
      </c>
    </row>
    <row r="342" spans="1:1" x14ac:dyDescent="0.2">
      <c r="A342" t="s">
        <v>345</v>
      </c>
    </row>
    <row r="343" spans="1:1" x14ac:dyDescent="0.2">
      <c r="A343" t="s">
        <v>346</v>
      </c>
    </row>
    <row r="344" spans="1:1" x14ac:dyDescent="0.2">
      <c r="A344" t="s">
        <v>347</v>
      </c>
    </row>
    <row r="345" spans="1:1" x14ac:dyDescent="0.2">
      <c r="A345" t="s">
        <v>348</v>
      </c>
    </row>
    <row r="346" spans="1:1" x14ac:dyDescent="0.2">
      <c r="A346" t="s">
        <v>349</v>
      </c>
    </row>
    <row r="347" spans="1:1" x14ac:dyDescent="0.2">
      <c r="A347" t="s">
        <v>350</v>
      </c>
    </row>
    <row r="348" spans="1:1" x14ac:dyDescent="0.2">
      <c r="A348" t="s">
        <v>351</v>
      </c>
    </row>
    <row r="349" spans="1:1" x14ac:dyDescent="0.2">
      <c r="A349" t="s">
        <v>352</v>
      </c>
    </row>
    <row r="350" spans="1:1" x14ac:dyDescent="0.2">
      <c r="A350" t="s">
        <v>353</v>
      </c>
    </row>
    <row r="351" spans="1:1" x14ac:dyDescent="0.2">
      <c r="A351" t="s">
        <v>354</v>
      </c>
    </row>
    <row r="352" spans="1:1" x14ac:dyDescent="0.2">
      <c r="A352" t="s">
        <v>355</v>
      </c>
    </row>
    <row r="353" spans="1:1" x14ac:dyDescent="0.2">
      <c r="A353" t="s">
        <v>356</v>
      </c>
    </row>
    <row r="354" spans="1:1" x14ac:dyDescent="0.2">
      <c r="A354" t="s">
        <v>357</v>
      </c>
    </row>
    <row r="355" spans="1:1" x14ac:dyDescent="0.2">
      <c r="A355" t="s">
        <v>358</v>
      </c>
    </row>
    <row r="356" spans="1:1" x14ac:dyDescent="0.2">
      <c r="A356" t="s">
        <v>359</v>
      </c>
    </row>
    <row r="357" spans="1:1" x14ac:dyDescent="0.2">
      <c r="A357" t="s">
        <v>360</v>
      </c>
    </row>
    <row r="358" spans="1:1" x14ac:dyDescent="0.2">
      <c r="A358" t="s">
        <v>361</v>
      </c>
    </row>
    <row r="359" spans="1:1" x14ac:dyDescent="0.2">
      <c r="A359" t="s">
        <v>362</v>
      </c>
    </row>
    <row r="360" spans="1:1" x14ac:dyDescent="0.2">
      <c r="A360" t="s">
        <v>363</v>
      </c>
    </row>
    <row r="361" spans="1:1" x14ac:dyDescent="0.2">
      <c r="A361" t="s">
        <v>364</v>
      </c>
    </row>
    <row r="362" spans="1:1" x14ac:dyDescent="0.2">
      <c r="A362" t="s">
        <v>365</v>
      </c>
    </row>
    <row r="363" spans="1:1" x14ac:dyDescent="0.2">
      <c r="A363" t="s">
        <v>366</v>
      </c>
    </row>
    <row r="364" spans="1:1" x14ac:dyDescent="0.2">
      <c r="A364" t="s">
        <v>367</v>
      </c>
    </row>
    <row r="365" spans="1:1" x14ac:dyDescent="0.2">
      <c r="A365" t="s">
        <v>368</v>
      </c>
    </row>
    <row r="366" spans="1:1" x14ac:dyDescent="0.2">
      <c r="A366" t="s">
        <v>369</v>
      </c>
    </row>
    <row r="367" spans="1:1" x14ac:dyDescent="0.2">
      <c r="A367" t="s">
        <v>370</v>
      </c>
    </row>
    <row r="368" spans="1:1" x14ac:dyDescent="0.2">
      <c r="A368" t="s">
        <v>371</v>
      </c>
    </row>
    <row r="369" spans="1:1" x14ac:dyDescent="0.2">
      <c r="A369" t="s">
        <v>372</v>
      </c>
    </row>
    <row r="370" spans="1:1" x14ac:dyDescent="0.2">
      <c r="A370" t="s">
        <v>373</v>
      </c>
    </row>
    <row r="371" spans="1:1" x14ac:dyDescent="0.2">
      <c r="A371" t="s">
        <v>374</v>
      </c>
    </row>
    <row r="372" spans="1:1" x14ac:dyDescent="0.2">
      <c r="A372" t="s">
        <v>375</v>
      </c>
    </row>
    <row r="373" spans="1:1" x14ac:dyDescent="0.2">
      <c r="A373" t="s">
        <v>376</v>
      </c>
    </row>
    <row r="374" spans="1:1" x14ac:dyDescent="0.2">
      <c r="A374" t="s">
        <v>377</v>
      </c>
    </row>
    <row r="375" spans="1:1" x14ac:dyDescent="0.2">
      <c r="A375" t="s">
        <v>378</v>
      </c>
    </row>
    <row r="376" spans="1:1" x14ac:dyDescent="0.2">
      <c r="A376" t="s">
        <v>379</v>
      </c>
    </row>
    <row r="377" spans="1:1" x14ac:dyDescent="0.2">
      <c r="A377" t="s">
        <v>380</v>
      </c>
    </row>
    <row r="378" spans="1:1" x14ac:dyDescent="0.2">
      <c r="A378" t="s">
        <v>381</v>
      </c>
    </row>
    <row r="379" spans="1:1" x14ac:dyDescent="0.2">
      <c r="A379" t="s">
        <v>382</v>
      </c>
    </row>
    <row r="380" spans="1:1" x14ac:dyDescent="0.2">
      <c r="A380" t="s">
        <v>383</v>
      </c>
    </row>
    <row r="381" spans="1:1" x14ac:dyDescent="0.2">
      <c r="A381" t="s">
        <v>384</v>
      </c>
    </row>
    <row r="382" spans="1:1" x14ac:dyDescent="0.2">
      <c r="A382" t="s">
        <v>385</v>
      </c>
    </row>
    <row r="383" spans="1:1" x14ac:dyDescent="0.2">
      <c r="A383" t="s">
        <v>386</v>
      </c>
    </row>
    <row r="384" spans="1:1" x14ac:dyDescent="0.2">
      <c r="A384" t="s">
        <v>387</v>
      </c>
    </row>
    <row r="385" spans="1:1" x14ac:dyDescent="0.2">
      <c r="A385" t="s">
        <v>388</v>
      </c>
    </row>
    <row r="386" spans="1:1" x14ac:dyDescent="0.2">
      <c r="A386" t="s">
        <v>389</v>
      </c>
    </row>
    <row r="387" spans="1:1" x14ac:dyDescent="0.2">
      <c r="A387" t="s">
        <v>390</v>
      </c>
    </row>
    <row r="388" spans="1:1" x14ac:dyDescent="0.2">
      <c r="A388" t="s">
        <v>391</v>
      </c>
    </row>
    <row r="389" spans="1:1" x14ac:dyDescent="0.2">
      <c r="A389" t="s">
        <v>392</v>
      </c>
    </row>
    <row r="390" spans="1:1" x14ac:dyDescent="0.2">
      <c r="A390" t="s">
        <v>393</v>
      </c>
    </row>
    <row r="391" spans="1:1" x14ac:dyDescent="0.2">
      <c r="A391" t="s">
        <v>394</v>
      </c>
    </row>
    <row r="392" spans="1:1" x14ac:dyDescent="0.2">
      <c r="A392" t="s">
        <v>395</v>
      </c>
    </row>
    <row r="393" spans="1:1" x14ac:dyDescent="0.2">
      <c r="A393" t="s">
        <v>396</v>
      </c>
    </row>
    <row r="394" spans="1:1" x14ac:dyDescent="0.2">
      <c r="A394" t="s">
        <v>397</v>
      </c>
    </row>
    <row r="395" spans="1:1" x14ac:dyDescent="0.2">
      <c r="A395" t="s">
        <v>398</v>
      </c>
    </row>
    <row r="396" spans="1:1" x14ac:dyDescent="0.2">
      <c r="A396" t="s">
        <v>399</v>
      </c>
    </row>
    <row r="397" spans="1:1" x14ac:dyDescent="0.2">
      <c r="A397" t="s">
        <v>400</v>
      </c>
    </row>
    <row r="398" spans="1:1" x14ac:dyDescent="0.2">
      <c r="A398" t="s">
        <v>401</v>
      </c>
    </row>
    <row r="399" spans="1:1" x14ac:dyDescent="0.2">
      <c r="A399" t="s">
        <v>402</v>
      </c>
    </row>
    <row r="400" spans="1:1" x14ac:dyDescent="0.2">
      <c r="A400" t="s">
        <v>403</v>
      </c>
    </row>
    <row r="401" spans="1:1" x14ac:dyDescent="0.2">
      <c r="A401" t="s">
        <v>404</v>
      </c>
    </row>
    <row r="402" spans="1:1" x14ac:dyDescent="0.2">
      <c r="A402" t="s">
        <v>405</v>
      </c>
    </row>
    <row r="403" spans="1:1" x14ac:dyDescent="0.2">
      <c r="A403" t="s">
        <v>406</v>
      </c>
    </row>
    <row r="404" spans="1:1" x14ac:dyDescent="0.2">
      <c r="A404" t="s">
        <v>407</v>
      </c>
    </row>
    <row r="405" spans="1:1" x14ac:dyDescent="0.2">
      <c r="A405" t="s">
        <v>408</v>
      </c>
    </row>
    <row r="406" spans="1:1" x14ac:dyDescent="0.2">
      <c r="A406" t="s">
        <v>409</v>
      </c>
    </row>
    <row r="407" spans="1:1" x14ac:dyDescent="0.2">
      <c r="A407" t="s">
        <v>410</v>
      </c>
    </row>
    <row r="408" spans="1:1" x14ac:dyDescent="0.2">
      <c r="A408" t="s">
        <v>411</v>
      </c>
    </row>
    <row r="409" spans="1:1" x14ac:dyDescent="0.2">
      <c r="A409" t="s">
        <v>412</v>
      </c>
    </row>
    <row r="410" spans="1:1" x14ac:dyDescent="0.2">
      <c r="A410" t="s">
        <v>413</v>
      </c>
    </row>
    <row r="411" spans="1:1" x14ac:dyDescent="0.2">
      <c r="A411" t="s">
        <v>414</v>
      </c>
    </row>
    <row r="412" spans="1:1" x14ac:dyDescent="0.2">
      <c r="A412" t="s">
        <v>415</v>
      </c>
    </row>
    <row r="413" spans="1:1" x14ac:dyDescent="0.2">
      <c r="A413" t="s">
        <v>416</v>
      </c>
    </row>
    <row r="414" spans="1:1" x14ac:dyDescent="0.2">
      <c r="A414" t="s">
        <v>417</v>
      </c>
    </row>
    <row r="415" spans="1:1" x14ac:dyDescent="0.2">
      <c r="A415" t="s">
        <v>1</v>
      </c>
    </row>
    <row r="416" spans="1:1" x14ac:dyDescent="0.2">
      <c r="A416" t="s">
        <v>1991</v>
      </c>
    </row>
    <row r="417" spans="1:1" x14ac:dyDescent="0.2">
      <c r="A417" t="s">
        <v>418</v>
      </c>
    </row>
    <row r="418" spans="1:1" x14ac:dyDescent="0.2">
      <c r="A418" t="s">
        <v>419</v>
      </c>
    </row>
    <row r="419" spans="1:1" x14ac:dyDescent="0.2">
      <c r="A419" t="s">
        <v>420</v>
      </c>
    </row>
    <row r="420" spans="1:1" x14ac:dyDescent="0.2">
      <c r="A420" t="s">
        <v>421</v>
      </c>
    </row>
    <row r="421" spans="1:1" x14ac:dyDescent="0.2">
      <c r="A421" t="s">
        <v>422</v>
      </c>
    </row>
    <row r="422" spans="1:1" x14ac:dyDescent="0.2">
      <c r="A422" t="s">
        <v>423</v>
      </c>
    </row>
    <row r="423" spans="1:1" x14ac:dyDescent="0.2">
      <c r="A423" t="s">
        <v>424</v>
      </c>
    </row>
    <row r="424" spans="1:1" x14ac:dyDescent="0.2">
      <c r="A424" t="s">
        <v>425</v>
      </c>
    </row>
    <row r="425" spans="1:1" x14ac:dyDescent="0.2">
      <c r="A425" t="s">
        <v>426</v>
      </c>
    </row>
    <row r="426" spans="1:1" x14ac:dyDescent="0.2">
      <c r="A426" t="s">
        <v>427</v>
      </c>
    </row>
    <row r="427" spans="1:1" x14ac:dyDescent="0.2">
      <c r="A427" t="s">
        <v>428</v>
      </c>
    </row>
    <row r="428" spans="1:1" x14ac:dyDescent="0.2">
      <c r="A428" t="s">
        <v>429</v>
      </c>
    </row>
    <row r="429" spans="1:1" x14ac:dyDescent="0.2">
      <c r="A429" t="s">
        <v>430</v>
      </c>
    </row>
    <row r="430" spans="1:1" x14ac:dyDescent="0.2">
      <c r="A430" t="s">
        <v>431</v>
      </c>
    </row>
    <row r="431" spans="1:1" x14ac:dyDescent="0.2">
      <c r="A431" t="s">
        <v>432</v>
      </c>
    </row>
    <row r="432" spans="1:1" x14ac:dyDescent="0.2">
      <c r="A432" t="s">
        <v>433</v>
      </c>
    </row>
    <row r="433" spans="1:1" x14ac:dyDescent="0.2">
      <c r="A433" t="s">
        <v>434</v>
      </c>
    </row>
    <row r="434" spans="1:1" x14ac:dyDescent="0.2">
      <c r="A434" t="s">
        <v>435</v>
      </c>
    </row>
    <row r="435" spans="1:1" x14ac:dyDescent="0.2">
      <c r="A435" t="s">
        <v>436</v>
      </c>
    </row>
    <row r="436" spans="1:1" x14ac:dyDescent="0.2">
      <c r="A436" t="s">
        <v>437</v>
      </c>
    </row>
    <row r="437" spans="1:1" x14ac:dyDescent="0.2">
      <c r="A437" t="s">
        <v>438</v>
      </c>
    </row>
    <row r="438" spans="1:1" x14ac:dyDescent="0.2">
      <c r="A438" t="s">
        <v>439</v>
      </c>
    </row>
    <row r="439" spans="1:1" x14ac:dyDescent="0.2">
      <c r="A439" t="s">
        <v>440</v>
      </c>
    </row>
    <row r="440" spans="1:1" x14ac:dyDescent="0.2">
      <c r="A440" t="s">
        <v>441</v>
      </c>
    </row>
    <row r="441" spans="1:1" x14ac:dyDescent="0.2">
      <c r="A441" t="s">
        <v>442</v>
      </c>
    </row>
    <row r="442" spans="1:1" x14ac:dyDescent="0.2">
      <c r="A442" t="s">
        <v>443</v>
      </c>
    </row>
    <row r="443" spans="1:1" x14ac:dyDescent="0.2">
      <c r="A443" t="s">
        <v>444</v>
      </c>
    </row>
    <row r="444" spans="1:1" x14ac:dyDescent="0.2">
      <c r="A444" t="s">
        <v>445</v>
      </c>
    </row>
    <row r="445" spans="1:1" x14ac:dyDescent="0.2">
      <c r="A445" t="s">
        <v>446</v>
      </c>
    </row>
    <row r="446" spans="1:1" x14ac:dyDescent="0.2">
      <c r="A446" t="s">
        <v>447</v>
      </c>
    </row>
    <row r="447" spans="1:1" x14ac:dyDescent="0.2">
      <c r="A447" t="s">
        <v>448</v>
      </c>
    </row>
    <row r="448" spans="1:1" x14ac:dyDescent="0.2">
      <c r="A448" t="s">
        <v>449</v>
      </c>
    </row>
    <row r="449" spans="1:1" x14ac:dyDescent="0.2">
      <c r="A449" t="s">
        <v>450</v>
      </c>
    </row>
    <row r="450" spans="1:1" x14ac:dyDescent="0.2">
      <c r="A450" t="s">
        <v>451</v>
      </c>
    </row>
    <row r="451" spans="1:1" x14ac:dyDescent="0.2">
      <c r="A451" t="s">
        <v>452</v>
      </c>
    </row>
    <row r="452" spans="1:1" x14ac:dyDescent="0.2">
      <c r="A452" t="s">
        <v>453</v>
      </c>
    </row>
    <row r="453" spans="1:1" x14ac:dyDescent="0.2">
      <c r="A453" t="s">
        <v>454</v>
      </c>
    </row>
    <row r="454" spans="1:1" x14ac:dyDescent="0.2">
      <c r="A454" t="s">
        <v>455</v>
      </c>
    </row>
    <row r="455" spans="1:1" x14ac:dyDescent="0.2">
      <c r="A455" t="s">
        <v>456</v>
      </c>
    </row>
    <row r="456" spans="1:1" x14ac:dyDescent="0.2">
      <c r="A456" t="s">
        <v>457</v>
      </c>
    </row>
    <row r="457" spans="1:1" x14ac:dyDescent="0.2">
      <c r="A457" t="s">
        <v>458</v>
      </c>
    </row>
    <row r="458" spans="1:1" x14ac:dyDescent="0.2">
      <c r="A458" t="s">
        <v>459</v>
      </c>
    </row>
    <row r="459" spans="1:1" x14ac:dyDescent="0.2">
      <c r="A459" t="s">
        <v>460</v>
      </c>
    </row>
    <row r="460" spans="1:1" x14ac:dyDescent="0.2">
      <c r="A460" t="s">
        <v>461</v>
      </c>
    </row>
    <row r="461" spans="1:1" x14ac:dyDescent="0.2">
      <c r="A461" t="s">
        <v>462</v>
      </c>
    </row>
    <row r="462" spans="1:1" x14ac:dyDescent="0.2">
      <c r="A462" t="s">
        <v>463</v>
      </c>
    </row>
    <row r="463" spans="1:1" x14ac:dyDescent="0.2">
      <c r="A463" t="s">
        <v>464</v>
      </c>
    </row>
    <row r="464" spans="1:1" x14ac:dyDescent="0.2">
      <c r="A464" t="s">
        <v>465</v>
      </c>
    </row>
    <row r="465" spans="1:1" x14ac:dyDescent="0.2">
      <c r="A465" t="s">
        <v>466</v>
      </c>
    </row>
    <row r="466" spans="1:1" x14ac:dyDescent="0.2">
      <c r="A466" t="s">
        <v>467</v>
      </c>
    </row>
    <row r="467" spans="1:1" x14ac:dyDescent="0.2">
      <c r="A467" t="s">
        <v>468</v>
      </c>
    </row>
    <row r="468" spans="1:1" x14ac:dyDescent="0.2">
      <c r="A468" t="s">
        <v>469</v>
      </c>
    </row>
    <row r="469" spans="1:1" x14ac:dyDescent="0.2">
      <c r="A469" t="s">
        <v>470</v>
      </c>
    </row>
    <row r="470" spans="1:1" x14ac:dyDescent="0.2">
      <c r="A470" t="s">
        <v>471</v>
      </c>
    </row>
    <row r="471" spans="1:1" x14ac:dyDescent="0.2">
      <c r="A471" t="s">
        <v>472</v>
      </c>
    </row>
    <row r="472" spans="1:1" x14ac:dyDescent="0.2">
      <c r="A472" t="s">
        <v>473</v>
      </c>
    </row>
    <row r="473" spans="1:1" x14ac:dyDescent="0.2">
      <c r="A473" t="s">
        <v>474</v>
      </c>
    </row>
    <row r="474" spans="1:1" x14ac:dyDescent="0.2">
      <c r="A474" t="s">
        <v>475</v>
      </c>
    </row>
    <row r="475" spans="1:1" x14ac:dyDescent="0.2">
      <c r="A475" t="s">
        <v>476</v>
      </c>
    </row>
    <row r="476" spans="1:1" x14ac:dyDescent="0.2">
      <c r="A476" t="s">
        <v>477</v>
      </c>
    </row>
    <row r="477" spans="1:1" x14ac:dyDescent="0.2">
      <c r="A477" t="s">
        <v>478</v>
      </c>
    </row>
    <row r="478" spans="1:1" x14ac:dyDescent="0.2">
      <c r="A478" t="s">
        <v>479</v>
      </c>
    </row>
    <row r="479" spans="1:1" x14ac:dyDescent="0.2">
      <c r="A479" t="s">
        <v>480</v>
      </c>
    </row>
    <row r="480" spans="1:1" x14ac:dyDescent="0.2">
      <c r="A480" t="s">
        <v>481</v>
      </c>
    </row>
    <row r="481" spans="1:1" x14ac:dyDescent="0.2">
      <c r="A481" t="s">
        <v>482</v>
      </c>
    </row>
    <row r="482" spans="1:1" x14ac:dyDescent="0.2">
      <c r="A482" t="s">
        <v>483</v>
      </c>
    </row>
    <row r="483" spans="1:1" x14ac:dyDescent="0.2">
      <c r="A483" t="s">
        <v>484</v>
      </c>
    </row>
    <row r="484" spans="1:1" x14ac:dyDescent="0.2">
      <c r="A484" t="s">
        <v>485</v>
      </c>
    </row>
    <row r="485" spans="1:1" x14ac:dyDescent="0.2">
      <c r="A485" t="s">
        <v>486</v>
      </c>
    </row>
    <row r="486" spans="1:1" x14ac:dyDescent="0.2">
      <c r="A486" t="s">
        <v>487</v>
      </c>
    </row>
    <row r="487" spans="1:1" x14ac:dyDescent="0.2">
      <c r="A487" t="s">
        <v>488</v>
      </c>
    </row>
    <row r="488" spans="1:1" x14ac:dyDescent="0.2">
      <c r="A488" t="s">
        <v>489</v>
      </c>
    </row>
    <row r="489" spans="1:1" x14ac:dyDescent="0.2">
      <c r="A489" t="s">
        <v>490</v>
      </c>
    </row>
    <row r="490" spans="1:1" x14ac:dyDescent="0.2">
      <c r="A490" t="s">
        <v>491</v>
      </c>
    </row>
    <row r="491" spans="1:1" x14ac:dyDescent="0.2">
      <c r="A491" t="s">
        <v>492</v>
      </c>
    </row>
    <row r="492" spans="1:1" x14ac:dyDescent="0.2">
      <c r="A492" t="s">
        <v>493</v>
      </c>
    </row>
    <row r="493" spans="1:1" x14ac:dyDescent="0.2">
      <c r="A493" t="s">
        <v>494</v>
      </c>
    </row>
    <row r="494" spans="1:1" x14ac:dyDescent="0.2">
      <c r="A494" t="s">
        <v>495</v>
      </c>
    </row>
    <row r="495" spans="1:1" x14ac:dyDescent="0.2">
      <c r="A495" t="s">
        <v>496</v>
      </c>
    </row>
    <row r="496" spans="1:1" x14ac:dyDescent="0.2">
      <c r="A496" t="s">
        <v>497</v>
      </c>
    </row>
    <row r="497" spans="1:1" x14ac:dyDescent="0.2">
      <c r="A497" t="s">
        <v>498</v>
      </c>
    </row>
    <row r="498" spans="1:1" x14ac:dyDescent="0.2">
      <c r="A498" t="s">
        <v>499</v>
      </c>
    </row>
    <row r="499" spans="1:1" x14ac:dyDescent="0.2">
      <c r="A499" t="s">
        <v>500</v>
      </c>
    </row>
    <row r="500" spans="1:1" x14ac:dyDescent="0.2">
      <c r="A500" t="s">
        <v>501</v>
      </c>
    </row>
    <row r="501" spans="1:1" x14ac:dyDescent="0.2">
      <c r="A501" t="s">
        <v>502</v>
      </c>
    </row>
    <row r="502" spans="1:1" x14ac:dyDescent="0.2">
      <c r="A502" t="s">
        <v>503</v>
      </c>
    </row>
    <row r="503" spans="1:1" x14ac:dyDescent="0.2">
      <c r="A503" t="s">
        <v>504</v>
      </c>
    </row>
    <row r="504" spans="1:1" x14ac:dyDescent="0.2">
      <c r="A504" t="s">
        <v>505</v>
      </c>
    </row>
    <row r="505" spans="1:1" x14ac:dyDescent="0.2">
      <c r="A505" t="s">
        <v>506</v>
      </c>
    </row>
    <row r="506" spans="1:1" x14ac:dyDescent="0.2">
      <c r="A506" t="s">
        <v>507</v>
      </c>
    </row>
    <row r="507" spans="1:1" x14ac:dyDescent="0.2">
      <c r="A507" t="s">
        <v>508</v>
      </c>
    </row>
    <row r="508" spans="1:1" x14ac:dyDescent="0.2">
      <c r="A508" t="s">
        <v>509</v>
      </c>
    </row>
    <row r="509" spans="1:1" x14ac:dyDescent="0.2">
      <c r="A509" t="s">
        <v>510</v>
      </c>
    </row>
    <row r="510" spans="1:1" x14ac:dyDescent="0.2">
      <c r="A510" t="s">
        <v>511</v>
      </c>
    </row>
    <row r="511" spans="1:1" x14ac:dyDescent="0.2">
      <c r="A511" t="s">
        <v>512</v>
      </c>
    </row>
    <row r="512" spans="1:1" x14ac:dyDescent="0.2">
      <c r="A512" t="s">
        <v>513</v>
      </c>
    </row>
    <row r="513" spans="1:1" x14ac:dyDescent="0.2">
      <c r="A513" t="s">
        <v>514</v>
      </c>
    </row>
    <row r="514" spans="1:1" x14ac:dyDescent="0.2">
      <c r="A514" t="s">
        <v>515</v>
      </c>
    </row>
    <row r="515" spans="1:1" x14ac:dyDescent="0.2">
      <c r="A515" t="s">
        <v>516</v>
      </c>
    </row>
    <row r="516" spans="1:1" x14ac:dyDescent="0.2">
      <c r="A516" t="s">
        <v>517</v>
      </c>
    </row>
    <row r="517" spans="1:1" x14ac:dyDescent="0.2">
      <c r="A517" t="s">
        <v>518</v>
      </c>
    </row>
    <row r="518" spans="1:1" x14ac:dyDescent="0.2">
      <c r="A518" t="s">
        <v>519</v>
      </c>
    </row>
    <row r="519" spans="1:1" x14ac:dyDescent="0.2">
      <c r="A519" t="s">
        <v>520</v>
      </c>
    </row>
    <row r="520" spans="1:1" x14ac:dyDescent="0.2">
      <c r="A520" t="s">
        <v>521</v>
      </c>
    </row>
    <row r="521" spans="1:1" x14ac:dyDescent="0.2">
      <c r="A521" t="s">
        <v>522</v>
      </c>
    </row>
    <row r="522" spans="1:1" x14ac:dyDescent="0.2">
      <c r="A522" t="s">
        <v>523</v>
      </c>
    </row>
    <row r="523" spans="1:1" x14ac:dyDescent="0.2">
      <c r="A523" t="s">
        <v>524</v>
      </c>
    </row>
    <row r="524" spans="1:1" x14ac:dyDescent="0.2">
      <c r="A524" t="s">
        <v>525</v>
      </c>
    </row>
    <row r="525" spans="1:1" x14ac:dyDescent="0.2">
      <c r="A525" t="s">
        <v>526</v>
      </c>
    </row>
    <row r="526" spans="1:1" x14ac:dyDescent="0.2">
      <c r="A526" t="s">
        <v>527</v>
      </c>
    </row>
    <row r="527" spans="1:1" x14ac:dyDescent="0.2">
      <c r="A527" t="s">
        <v>528</v>
      </c>
    </row>
    <row r="528" spans="1:1" x14ac:dyDescent="0.2">
      <c r="A528" t="s">
        <v>529</v>
      </c>
    </row>
    <row r="529" spans="1:1" x14ac:dyDescent="0.2">
      <c r="A529" t="s">
        <v>530</v>
      </c>
    </row>
    <row r="530" spans="1:1" x14ac:dyDescent="0.2">
      <c r="A530" t="s">
        <v>531</v>
      </c>
    </row>
    <row r="531" spans="1:1" x14ac:dyDescent="0.2">
      <c r="A531" t="s">
        <v>532</v>
      </c>
    </row>
    <row r="532" spans="1:1" x14ac:dyDescent="0.2">
      <c r="A532" t="s">
        <v>533</v>
      </c>
    </row>
    <row r="533" spans="1:1" x14ac:dyDescent="0.2">
      <c r="A533" t="s">
        <v>534</v>
      </c>
    </row>
    <row r="534" spans="1:1" x14ac:dyDescent="0.2">
      <c r="A534" t="s">
        <v>535</v>
      </c>
    </row>
    <row r="535" spans="1:1" x14ac:dyDescent="0.2">
      <c r="A535" t="s">
        <v>536</v>
      </c>
    </row>
    <row r="536" spans="1:1" x14ac:dyDescent="0.2">
      <c r="A536" t="s">
        <v>537</v>
      </c>
    </row>
    <row r="537" spans="1:1" x14ac:dyDescent="0.2">
      <c r="A537" t="s">
        <v>538</v>
      </c>
    </row>
    <row r="538" spans="1:1" x14ac:dyDescent="0.2">
      <c r="A538" t="s">
        <v>539</v>
      </c>
    </row>
    <row r="539" spans="1:1" x14ac:dyDescent="0.2">
      <c r="A539" t="s">
        <v>540</v>
      </c>
    </row>
    <row r="540" spans="1:1" x14ac:dyDescent="0.2">
      <c r="A540" t="s">
        <v>541</v>
      </c>
    </row>
    <row r="541" spans="1:1" x14ac:dyDescent="0.2">
      <c r="A541" t="s">
        <v>542</v>
      </c>
    </row>
    <row r="542" spans="1:1" x14ac:dyDescent="0.2">
      <c r="A542" t="s">
        <v>543</v>
      </c>
    </row>
    <row r="543" spans="1:1" x14ac:dyDescent="0.2">
      <c r="A543" t="s">
        <v>544</v>
      </c>
    </row>
    <row r="544" spans="1:1" x14ac:dyDescent="0.2">
      <c r="A544" t="s">
        <v>545</v>
      </c>
    </row>
    <row r="545" spans="1:1" x14ac:dyDescent="0.2">
      <c r="A545" t="s">
        <v>546</v>
      </c>
    </row>
    <row r="546" spans="1:1" x14ac:dyDescent="0.2">
      <c r="A546" t="s">
        <v>547</v>
      </c>
    </row>
    <row r="547" spans="1:1" x14ac:dyDescent="0.2">
      <c r="A547" t="s">
        <v>548</v>
      </c>
    </row>
    <row r="548" spans="1:1" x14ac:dyDescent="0.2">
      <c r="A548" t="s">
        <v>549</v>
      </c>
    </row>
    <row r="549" spans="1:1" x14ac:dyDescent="0.2">
      <c r="A549" t="s">
        <v>550</v>
      </c>
    </row>
    <row r="550" spans="1:1" x14ac:dyDescent="0.2">
      <c r="A550" t="s">
        <v>551</v>
      </c>
    </row>
    <row r="551" spans="1:1" x14ac:dyDescent="0.2">
      <c r="A551" t="s">
        <v>552</v>
      </c>
    </row>
    <row r="552" spans="1:1" x14ac:dyDescent="0.2">
      <c r="A552" t="s">
        <v>553</v>
      </c>
    </row>
    <row r="553" spans="1:1" x14ac:dyDescent="0.2">
      <c r="A553" t="s">
        <v>554</v>
      </c>
    </row>
    <row r="554" spans="1:1" x14ac:dyDescent="0.2">
      <c r="A554" t="s">
        <v>555</v>
      </c>
    </row>
    <row r="555" spans="1:1" x14ac:dyDescent="0.2">
      <c r="A555" t="s">
        <v>556</v>
      </c>
    </row>
    <row r="556" spans="1:1" x14ac:dyDescent="0.2">
      <c r="A556" t="s">
        <v>557</v>
      </c>
    </row>
    <row r="557" spans="1:1" x14ac:dyDescent="0.2">
      <c r="A557" t="s">
        <v>558</v>
      </c>
    </row>
    <row r="558" spans="1:1" x14ac:dyDescent="0.2">
      <c r="A558" t="s">
        <v>559</v>
      </c>
    </row>
    <row r="559" spans="1:1" x14ac:dyDescent="0.2">
      <c r="A559" t="s">
        <v>560</v>
      </c>
    </row>
    <row r="560" spans="1:1" x14ac:dyDescent="0.2">
      <c r="A560" t="s">
        <v>561</v>
      </c>
    </row>
    <row r="561" spans="1:1" x14ac:dyDescent="0.2">
      <c r="A561" t="s">
        <v>562</v>
      </c>
    </row>
    <row r="562" spans="1:1" x14ac:dyDescent="0.2">
      <c r="A562" t="s">
        <v>563</v>
      </c>
    </row>
    <row r="563" spans="1:1" x14ac:dyDescent="0.2">
      <c r="A563" t="s">
        <v>564</v>
      </c>
    </row>
    <row r="564" spans="1:1" x14ac:dyDescent="0.2">
      <c r="A564" t="s">
        <v>565</v>
      </c>
    </row>
    <row r="565" spans="1:1" x14ac:dyDescent="0.2">
      <c r="A565" t="s">
        <v>566</v>
      </c>
    </row>
    <row r="566" spans="1:1" x14ac:dyDescent="0.2">
      <c r="A566" t="s">
        <v>567</v>
      </c>
    </row>
    <row r="567" spans="1:1" x14ac:dyDescent="0.2">
      <c r="A567" t="s">
        <v>568</v>
      </c>
    </row>
    <row r="568" spans="1:1" x14ac:dyDescent="0.2">
      <c r="A568" t="s">
        <v>569</v>
      </c>
    </row>
    <row r="569" spans="1:1" x14ac:dyDescent="0.2">
      <c r="A569" t="s">
        <v>570</v>
      </c>
    </row>
    <row r="570" spans="1:1" x14ac:dyDescent="0.2">
      <c r="A570" t="s">
        <v>571</v>
      </c>
    </row>
    <row r="571" spans="1:1" x14ac:dyDescent="0.2">
      <c r="A571" t="s">
        <v>572</v>
      </c>
    </row>
    <row r="572" spans="1:1" x14ac:dyDescent="0.2">
      <c r="A572" t="s">
        <v>573</v>
      </c>
    </row>
    <row r="573" spans="1:1" x14ac:dyDescent="0.2">
      <c r="A573" t="s">
        <v>574</v>
      </c>
    </row>
    <row r="574" spans="1:1" x14ac:dyDescent="0.2">
      <c r="A574" t="s">
        <v>575</v>
      </c>
    </row>
    <row r="575" spans="1:1" x14ac:dyDescent="0.2">
      <c r="A575" t="s">
        <v>576</v>
      </c>
    </row>
    <row r="576" spans="1:1" x14ac:dyDescent="0.2">
      <c r="A576" t="s">
        <v>577</v>
      </c>
    </row>
    <row r="577" spans="1:1" x14ac:dyDescent="0.2">
      <c r="A577" t="s">
        <v>578</v>
      </c>
    </row>
    <row r="578" spans="1:1" x14ac:dyDescent="0.2">
      <c r="A578" t="s">
        <v>579</v>
      </c>
    </row>
    <row r="579" spans="1:1" x14ac:dyDescent="0.2">
      <c r="A579" t="s">
        <v>580</v>
      </c>
    </row>
    <row r="580" spans="1:1" x14ac:dyDescent="0.2">
      <c r="A580" t="s">
        <v>581</v>
      </c>
    </row>
    <row r="581" spans="1:1" x14ac:dyDescent="0.2">
      <c r="A581" t="s">
        <v>582</v>
      </c>
    </row>
    <row r="582" spans="1:1" x14ac:dyDescent="0.2">
      <c r="A582" t="s">
        <v>583</v>
      </c>
    </row>
    <row r="583" spans="1:1" x14ac:dyDescent="0.2">
      <c r="A583" t="s">
        <v>584</v>
      </c>
    </row>
    <row r="584" spans="1:1" x14ac:dyDescent="0.2">
      <c r="A584" t="s">
        <v>585</v>
      </c>
    </row>
    <row r="585" spans="1:1" x14ac:dyDescent="0.2">
      <c r="A585" t="s">
        <v>586</v>
      </c>
    </row>
    <row r="586" spans="1:1" x14ac:dyDescent="0.2">
      <c r="A586" t="s">
        <v>587</v>
      </c>
    </row>
    <row r="587" spans="1:1" x14ac:dyDescent="0.2">
      <c r="A587" t="s">
        <v>588</v>
      </c>
    </row>
    <row r="588" spans="1:1" x14ac:dyDescent="0.2">
      <c r="A588" t="s">
        <v>589</v>
      </c>
    </row>
    <row r="589" spans="1:1" x14ac:dyDescent="0.2">
      <c r="A589" t="s">
        <v>590</v>
      </c>
    </row>
    <row r="590" spans="1:1" x14ac:dyDescent="0.2">
      <c r="A590" t="s">
        <v>591</v>
      </c>
    </row>
    <row r="591" spans="1:1" x14ac:dyDescent="0.2">
      <c r="A591" t="s">
        <v>592</v>
      </c>
    </row>
    <row r="592" spans="1:1" x14ac:dyDescent="0.2">
      <c r="A592" t="s">
        <v>593</v>
      </c>
    </row>
    <row r="593" spans="1:1" x14ac:dyDescent="0.2">
      <c r="A593" t="s">
        <v>594</v>
      </c>
    </row>
    <row r="594" spans="1:1" x14ac:dyDescent="0.2">
      <c r="A594" t="s">
        <v>595</v>
      </c>
    </row>
    <row r="595" spans="1:1" x14ac:dyDescent="0.2">
      <c r="A595" t="s">
        <v>596</v>
      </c>
    </row>
    <row r="596" spans="1:1" x14ac:dyDescent="0.2">
      <c r="A596" t="s">
        <v>597</v>
      </c>
    </row>
    <row r="597" spans="1:1" x14ac:dyDescent="0.2">
      <c r="A597" t="s">
        <v>598</v>
      </c>
    </row>
    <row r="598" spans="1:1" x14ac:dyDescent="0.2">
      <c r="A598" t="s">
        <v>599</v>
      </c>
    </row>
    <row r="599" spans="1:1" x14ac:dyDescent="0.2">
      <c r="A599" t="s">
        <v>600</v>
      </c>
    </row>
    <row r="600" spans="1:1" x14ac:dyDescent="0.2">
      <c r="A600" t="s">
        <v>601</v>
      </c>
    </row>
    <row r="601" spans="1:1" x14ac:dyDescent="0.2">
      <c r="A601" t="s">
        <v>602</v>
      </c>
    </row>
    <row r="602" spans="1:1" x14ac:dyDescent="0.2">
      <c r="A602" t="s">
        <v>603</v>
      </c>
    </row>
    <row r="603" spans="1:1" x14ac:dyDescent="0.2">
      <c r="A603" t="s">
        <v>604</v>
      </c>
    </row>
    <row r="604" spans="1:1" x14ac:dyDescent="0.2">
      <c r="A604" t="s">
        <v>605</v>
      </c>
    </row>
    <row r="605" spans="1:1" x14ac:dyDescent="0.2">
      <c r="A605" t="s">
        <v>606</v>
      </c>
    </row>
    <row r="606" spans="1:1" x14ac:dyDescent="0.2">
      <c r="A606" t="s">
        <v>607</v>
      </c>
    </row>
    <row r="607" spans="1:1" x14ac:dyDescent="0.2">
      <c r="A607" t="s">
        <v>608</v>
      </c>
    </row>
    <row r="608" spans="1:1" x14ac:dyDescent="0.2">
      <c r="A608" t="s">
        <v>609</v>
      </c>
    </row>
    <row r="609" spans="1:1" x14ac:dyDescent="0.2">
      <c r="A609" t="s">
        <v>610</v>
      </c>
    </row>
    <row r="610" spans="1:1" x14ac:dyDescent="0.2">
      <c r="A610" t="s">
        <v>611</v>
      </c>
    </row>
    <row r="611" spans="1:1" x14ac:dyDescent="0.2">
      <c r="A611" t="s">
        <v>612</v>
      </c>
    </row>
    <row r="612" spans="1:1" x14ac:dyDescent="0.2">
      <c r="A612" t="s">
        <v>613</v>
      </c>
    </row>
    <row r="613" spans="1:1" x14ac:dyDescent="0.2">
      <c r="A613" t="s">
        <v>614</v>
      </c>
    </row>
    <row r="614" spans="1:1" x14ac:dyDescent="0.2">
      <c r="A614" t="s">
        <v>615</v>
      </c>
    </row>
    <row r="615" spans="1:1" x14ac:dyDescent="0.2">
      <c r="A615" t="s">
        <v>616</v>
      </c>
    </row>
    <row r="616" spans="1:1" x14ac:dyDescent="0.2">
      <c r="A616" t="s">
        <v>617</v>
      </c>
    </row>
    <row r="617" spans="1:1" x14ac:dyDescent="0.2">
      <c r="A617" t="s">
        <v>618</v>
      </c>
    </row>
    <row r="618" spans="1:1" x14ac:dyDescent="0.2">
      <c r="A618" t="s">
        <v>619</v>
      </c>
    </row>
    <row r="619" spans="1:1" x14ac:dyDescent="0.2">
      <c r="A619" t="s">
        <v>620</v>
      </c>
    </row>
    <row r="620" spans="1:1" x14ac:dyDescent="0.2">
      <c r="A620" t="s">
        <v>621</v>
      </c>
    </row>
    <row r="621" spans="1:1" x14ac:dyDescent="0.2">
      <c r="A621" t="s">
        <v>622</v>
      </c>
    </row>
    <row r="622" spans="1:1" x14ac:dyDescent="0.2">
      <c r="A622" t="s">
        <v>623</v>
      </c>
    </row>
    <row r="623" spans="1:1" x14ac:dyDescent="0.2">
      <c r="A623" t="s">
        <v>624</v>
      </c>
    </row>
    <row r="624" spans="1:1" x14ac:dyDescent="0.2">
      <c r="A624" t="s">
        <v>625</v>
      </c>
    </row>
    <row r="625" spans="1:1" x14ac:dyDescent="0.2">
      <c r="A625" t="s">
        <v>626</v>
      </c>
    </row>
    <row r="626" spans="1:1" x14ac:dyDescent="0.2">
      <c r="A626" t="s">
        <v>627</v>
      </c>
    </row>
    <row r="627" spans="1:1" x14ac:dyDescent="0.2">
      <c r="A627" t="s">
        <v>628</v>
      </c>
    </row>
    <row r="628" spans="1:1" x14ac:dyDescent="0.2">
      <c r="A628" t="s">
        <v>629</v>
      </c>
    </row>
    <row r="629" spans="1:1" x14ac:dyDescent="0.2">
      <c r="A629" t="s">
        <v>630</v>
      </c>
    </row>
    <row r="630" spans="1:1" x14ac:dyDescent="0.2">
      <c r="A630" t="s">
        <v>631</v>
      </c>
    </row>
    <row r="631" spans="1:1" x14ac:dyDescent="0.2">
      <c r="A631" t="s">
        <v>632</v>
      </c>
    </row>
    <row r="632" spans="1:1" x14ac:dyDescent="0.2">
      <c r="A632" t="s">
        <v>633</v>
      </c>
    </row>
    <row r="633" spans="1:1" x14ac:dyDescent="0.2">
      <c r="A633" t="s">
        <v>634</v>
      </c>
    </row>
    <row r="634" spans="1:1" x14ac:dyDescent="0.2">
      <c r="A634" t="s">
        <v>635</v>
      </c>
    </row>
    <row r="635" spans="1:1" x14ac:dyDescent="0.2">
      <c r="A635" t="s">
        <v>636</v>
      </c>
    </row>
    <row r="636" spans="1:1" x14ac:dyDescent="0.2">
      <c r="A636" t="s">
        <v>637</v>
      </c>
    </row>
    <row r="637" spans="1:1" x14ac:dyDescent="0.2">
      <c r="A637" t="s">
        <v>638</v>
      </c>
    </row>
    <row r="638" spans="1:1" x14ac:dyDescent="0.2">
      <c r="A638" t="s">
        <v>639</v>
      </c>
    </row>
    <row r="639" spans="1:1" x14ac:dyDescent="0.2">
      <c r="A639" t="s">
        <v>640</v>
      </c>
    </row>
    <row r="640" spans="1:1" x14ac:dyDescent="0.2">
      <c r="A640" t="s">
        <v>641</v>
      </c>
    </row>
    <row r="641" spans="1:1" x14ac:dyDescent="0.2">
      <c r="A641" t="s">
        <v>642</v>
      </c>
    </row>
    <row r="642" spans="1:1" x14ac:dyDescent="0.2">
      <c r="A642" t="s">
        <v>643</v>
      </c>
    </row>
    <row r="643" spans="1:1" x14ac:dyDescent="0.2">
      <c r="A643" t="s">
        <v>644</v>
      </c>
    </row>
    <row r="644" spans="1:1" x14ac:dyDescent="0.2">
      <c r="A644" t="s">
        <v>645</v>
      </c>
    </row>
    <row r="645" spans="1:1" x14ac:dyDescent="0.2">
      <c r="A645" t="s">
        <v>646</v>
      </c>
    </row>
    <row r="646" spans="1:1" x14ac:dyDescent="0.2">
      <c r="A646" t="s">
        <v>647</v>
      </c>
    </row>
    <row r="647" spans="1:1" x14ac:dyDescent="0.2">
      <c r="A647" t="s">
        <v>648</v>
      </c>
    </row>
    <row r="648" spans="1:1" x14ac:dyDescent="0.2">
      <c r="A648" t="s">
        <v>649</v>
      </c>
    </row>
    <row r="649" spans="1:1" x14ac:dyDescent="0.2">
      <c r="A649" t="s">
        <v>650</v>
      </c>
    </row>
    <row r="650" spans="1:1" x14ac:dyDescent="0.2">
      <c r="A650" t="s">
        <v>651</v>
      </c>
    </row>
    <row r="651" spans="1:1" x14ac:dyDescent="0.2">
      <c r="A651" t="s">
        <v>652</v>
      </c>
    </row>
    <row r="652" spans="1:1" x14ac:dyDescent="0.2">
      <c r="A652" t="s">
        <v>653</v>
      </c>
    </row>
    <row r="653" spans="1:1" x14ac:dyDescent="0.2">
      <c r="A653" t="s">
        <v>654</v>
      </c>
    </row>
    <row r="654" spans="1:1" x14ac:dyDescent="0.2">
      <c r="A654" t="s">
        <v>655</v>
      </c>
    </row>
    <row r="655" spans="1:1" x14ac:dyDescent="0.2">
      <c r="A655" t="s">
        <v>656</v>
      </c>
    </row>
    <row r="656" spans="1:1" x14ac:dyDescent="0.2">
      <c r="A656" t="s">
        <v>657</v>
      </c>
    </row>
    <row r="657" spans="1:1" x14ac:dyDescent="0.2">
      <c r="A657" t="s">
        <v>658</v>
      </c>
    </row>
    <row r="658" spans="1:1" x14ac:dyDescent="0.2">
      <c r="A658" t="s">
        <v>659</v>
      </c>
    </row>
    <row r="659" spans="1:1" x14ac:dyDescent="0.2">
      <c r="A659" t="s">
        <v>660</v>
      </c>
    </row>
    <row r="660" spans="1:1" x14ac:dyDescent="0.2">
      <c r="A660" t="s">
        <v>661</v>
      </c>
    </row>
    <row r="661" spans="1:1" x14ac:dyDescent="0.2">
      <c r="A661" t="s">
        <v>662</v>
      </c>
    </row>
    <row r="662" spans="1:1" x14ac:dyDescent="0.2">
      <c r="A662" t="s">
        <v>663</v>
      </c>
    </row>
    <row r="663" spans="1:1" x14ac:dyDescent="0.2">
      <c r="A663" t="s">
        <v>664</v>
      </c>
    </row>
    <row r="664" spans="1:1" x14ac:dyDescent="0.2">
      <c r="A664" t="s">
        <v>665</v>
      </c>
    </row>
    <row r="665" spans="1:1" x14ac:dyDescent="0.2">
      <c r="A665" t="s">
        <v>666</v>
      </c>
    </row>
    <row r="666" spans="1:1" x14ac:dyDescent="0.2">
      <c r="A666" t="s">
        <v>667</v>
      </c>
    </row>
    <row r="667" spans="1:1" x14ac:dyDescent="0.2">
      <c r="A667" t="s">
        <v>668</v>
      </c>
    </row>
    <row r="668" spans="1:1" x14ac:dyDescent="0.2">
      <c r="A668" t="s">
        <v>669</v>
      </c>
    </row>
    <row r="669" spans="1:1" x14ac:dyDescent="0.2">
      <c r="A669" t="s">
        <v>670</v>
      </c>
    </row>
    <row r="670" spans="1:1" x14ac:dyDescent="0.2">
      <c r="A670" t="s">
        <v>671</v>
      </c>
    </row>
    <row r="671" spans="1:1" x14ac:dyDescent="0.2">
      <c r="A671" t="s">
        <v>672</v>
      </c>
    </row>
    <row r="672" spans="1:1" x14ac:dyDescent="0.2">
      <c r="A672" t="s">
        <v>673</v>
      </c>
    </row>
    <row r="673" spans="1:1" x14ac:dyDescent="0.2">
      <c r="A673" t="s">
        <v>674</v>
      </c>
    </row>
    <row r="674" spans="1:1" x14ac:dyDescent="0.2">
      <c r="A674" t="s">
        <v>675</v>
      </c>
    </row>
    <row r="675" spans="1:1" x14ac:dyDescent="0.2">
      <c r="A675" t="s">
        <v>676</v>
      </c>
    </row>
    <row r="676" spans="1:1" x14ac:dyDescent="0.2">
      <c r="A676" t="s">
        <v>677</v>
      </c>
    </row>
    <row r="677" spans="1:1" x14ac:dyDescent="0.2">
      <c r="A677" t="s">
        <v>678</v>
      </c>
    </row>
    <row r="678" spans="1:1" x14ac:dyDescent="0.2">
      <c r="A678" t="s">
        <v>679</v>
      </c>
    </row>
    <row r="679" spans="1:1" x14ac:dyDescent="0.2">
      <c r="A679" t="s">
        <v>680</v>
      </c>
    </row>
    <row r="680" spans="1:1" x14ac:dyDescent="0.2">
      <c r="A680" t="s">
        <v>681</v>
      </c>
    </row>
    <row r="681" spans="1:1" x14ac:dyDescent="0.2">
      <c r="A681" t="s">
        <v>682</v>
      </c>
    </row>
    <row r="682" spans="1:1" x14ac:dyDescent="0.2">
      <c r="A682" t="s">
        <v>683</v>
      </c>
    </row>
    <row r="683" spans="1:1" x14ac:dyDescent="0.2">
      <c r="A683" t="s">
        <v>684</v>
      </c>
    </row>
    <row r="684" spans="1:1" x14ac:dyDescent="0.2">
      <c r="A684" t="s">
        <v>685</v>
      </c>
    </row>
    <row r="685" spans="1:1" x14ac:dyDescent="0.2">
      <c r="A685" t="s">
        <v>686</v>
      </c>
    </row>
    <row r="686" spans="1:1" x14ac:dyDescent="0.2">
      <c r="A686" t="s">
        <v>687</v>
      </c>
    </row>
    <row r="687" spans="1:1" x14ac:dyDescent="0.2">
      <c r="A687" t="s">
        <v>688</v>
      </c>
    </row>
    <row r="688" spans="1:1" x14ac:dyDescent="0.2">
      <c r="A688" t="s">
        <v>689</v>
      </c>
    </row>
    <row r="689" spans="1:1" x14ac:dyDescent="0.2">
      <c r="A689" t="s">
        <v>690</v>
      </c>
    </row>
    <row r="690" spans="1:1" x14ac:dyDescent="0.2">
      <c r="A690" t="s">
        <v>691</v>
      </c>
    </row>
    <row r="691" spans="1:1" x14ac:dyDescent="0.2">
      <c r="A691" t="s">
        <v>692</v>
      </c>
    </row>
    <row r="692" spans="1:1" x14ac:dyDescent="0.2">
      <c r="A692" t="s">
        <v>693</v>
      </c>
    </row>
    <row r="693" spans="1:1" x14ac:dyDescent="0.2">
      <c r="A693" t="s">
        <v>694</v>
      </c>
    </row>
    <row r="694" spans="1:1" x14ac:dyDescent="0.2">
      <c r="A694" t="s">
        <v>695</v>
      </c>
    </row>
    <row r="695" spans="1:1" x14ac:dyDescent="0.2">
      <c r="A695" t="s">
        <v>696</v>
      </c>
    </row>
    <row r="696" spans="1:1" x14ac:dyDescent="0.2">
      <c r="A696" t="s">
        <v>697</v>
      </c>
    </row>
    <row r="697" spans="1:1" x14ac:dyDescent="0.2">
      <c r="A697" t="s">
        <v>698</v>
      </c>
    </row>
    <row r="698" spans="1:1" x14ac:dyDescent="0.2">
      <c r="A698" t="s">
        <v>699</v>
      </c>
    </row>
    <row r="699" spans="1:1" x14ac:dyDescent="0.2">
      <c r="A699" t="s">
        <v>700</v>
      </c>
    </row>
    <row r="700" spans="1:1" x14ac:dyDescent="0.2">
      <c r="A700" t="s">
        <v>701</v>
      </c>
    </row>
    <row r="701" spans="1:1" x14ac:dyDescent="0.2">
      <c r="A701" t="s">
        <v>702</v>
      </c>
    </row>
    <row r="702" spans="1:1" x14ac:dyDescent="0.2">
      <c r="A702" t="s">
        <v>703</v>
      </c>
    </row>
    <row r="703" spans="1:1" x14ac:dyDescent="0.2">
      <c r="A703" t="s">
        <v>704</v>
      </c>
    </row>
    <row r="704" spans="1:1" x14ac:dyDescent="0.2">
      <c r="A704" t="s">
        <v>705</v>
      </c>
    </row>
    <row r="705" spans="1:1" x14ac:dyDescent="0.2">
      <c r="A705" t="s">
        <v>706</v>
      </c>
    </row>
    <row r="706" spans="1:1" x14ac:dyDescent="0.2">
      <c r="A706" t="s">
        <v>707</v>
      </c>
    </row>
    <row r="707" spans="1:1" x14ac:dyDescent="0.2">
      <c r="A707" t="s">
        <v>708</v>
      </c>
    </row>
    <row r="708" spans="1:1" x14ac:dyDescent="0.2">
      <c r="A708" t="s">
        <v>709</v>
      </c>
    </row>
    <row r="709" spans="1:1" x14ac:dyDescent="0.2">
      <c r="A709" t="s">
        <v>710</v>
      </c>
    </row>
    <row r="710" spans="1:1" x14ac:dyDescent="0.2">
      <c r="A710" t="s">
        <v>711</v>
      </c>
    </row>
    <row r="711" spans="1:1" x14ac:dyDescent="0.2">
      <c r="A711" t="s">
        <v>712</v>
      </c>
    </row>
    <row r="712" spans="1:1" x14ac:dyDescent="0.2">
      <c r="A712" t="s">
        <v>713</v>
      </c>
    </row>
    <row r="713" spans="1:1" x14ac:dyDescent="0.2">
      <c r="A713" t="s">
        <v>714</v>
      </c>
    </row>
    <row r="714" spans="1:1" x14ac:dyDescent="0.2">
      <c r="A714" t="s">
        <v>715</v>
      </c>
    </row>
    <row r="715" spans="1:1" x14ac:dyDescent="0.2">
      <c r="A715" t="s">
        <v>716</v>
      </c>
    </row>
    <row r="716" spans="1:1" x14ac:dyDescent="0.2">
      <c r="A716" t="s">
        <v>717</v>
      </c>
    </row>
    <row r="717" spans="1:1" x14ac:dyDescent="0.2">
      <c r="A717" t="s">
        <v>718</v>
      </c>
    </row>
    <row r="718" spans="1:1" x14ac:dyDescent="0.2">
      <c r="A718" t="s">
        <v>719</v>
      </c>
    </row>
    <row r="719" spans="1:1" x14ac:dyDescent="0.2">
      <c r="A719" t="s">
        <v>720</v>
      </c>
    </row>
    <row r="720" spans="1:1" x14ac:dyDescent="0.2">
      <c r="A720" t="s">
        <v>721</v>
      </c>
    </row>
    <row r="721" spans="1:1" x14ac:dyDescent="0.2">
      <c r="A721" t="s">
        <v>722</v>
      </c>
    </row>
    <row r="722" spans="1:1" x14ac:dyDescent="0.2">
      <c r="A722" t="s">
        <v>723</v>
      </c>
    </row>
    <row r="723" spans="1:1" x14ac:dyDescent="0.2">
      <c r="A723" t="s">
        <v>724</v>
      </c>
    </row>
    <row r="724" spans="1:1" x14ac:dyDescent="0.2">
      <c r="A724" t="s">
        <v>725</v>
      </c>
    </row>
    <row r="725" spans="1:1" x14ac:dyDescent="0.2">
      <c r="A725" t="s">
        <v>726</v>
      </c>
    </row>
    <row r="726" spans="1:1" x14ac:dyDescent="0.2">
      <c r="A726" t="s">
        <v>727</v>
      </c>
    </row>
    <row r="727" spans="1:1" x14ac:dyDescent="0.2">
      <c r="A727" t="s">
        <v>728</v>
      </c>
    </row>
    <row r="728" spans="1:1" x14ac:dyDescent="0.2">
      <c r="A728" t="s">
        <v>729</v>
      </c>
    </row>
    <row r="729" spans="1:1" x14ac:dyDescent="0.2">
      <c r="A729" t="s">
        <v>730</v>
      </c>
    </row>
    <row r="730" spans="1:1" x14ac:dyDescent="0.2">
      <c r="A730" t="s">
        <v>731</v>
      </c>
    </row>
    <row r="731" spans="1:1" x14ac:dyDescent="0.2">
      <c r="A731" t="s">
        <v>732</v>
      </c>
    </row>
    <row r="732" spans="1:1" x14ac:dyDescent="0.2">
      <c r="A732" t="s">
        <v>733</v>
      </c>
    </row>
    <row r="733" spans="1:1" x14ac:dyDescent="0.2">
      <c r="A733" t="s">
        <v>734</v>
      </c>
    </row>
    <row r="734" spans="1:1" x14ac:dyDescent="0.2">
      <c r="A734" t="s">
        <v>735</v>
      </c>
    </row>
    <row r="735" spans="1:1" x14ac:dyDescent="0.2">
      <c r="A735" t="s">
        <v>736</v>
      </c>
    </row>
    <row r="736" spans="1:1" x14ac:dyDescent="0.2">
      <c r="A736" t="s">
        <v>737</v>
      </c>
    </row>
    <row r="737" spans="1:1" x14ac:dyDescent="0.2">
      <c r="A737" t="s">
        <v>738</v>
      </c>
    </row>
    <row r="738" spans="1:1" x14ac:dyDescent="0.2">
      <c r="A738" t="s">
        <v>739</v>
      </c>
    </row>
    <row r="739" spans="1:1" x14ac:dyDescent="0.2">
      <c r="A739" t="s">
        <v>740</v>
      </c>
    </row>
    <row r="740" spans="1:1" x14ac:dyDescent="0.2">
      <c r="A740" t="s">
        <v>741</v>
      </c>
    </row>
    <row r="741" spans="1:1" x14ac:dyDescent="0.2">
      <c r="A741" t="s">
        <v>742</v>
      </c>
    </row>
    <row r="742" spans="1:1" x14ac:dyDescent="0.2">
      <c r="A742" t="s">
        <v>743</v>
      </c>
    </row>
    <row r="743" spans="1:1" x14ac:dyDescent="0.2">
      <c r="A743" t="s">
        <v>744</v>
      </c>
    </row>
    <row r="744" spans="1:1" x14ac:dyDescent="0.2">
      <c r="A744" t="s">
        <v>745</v>
      </c>
    </row>
    <row r="745" spans="1:1" x14ac:dyDescent="0.2">
      <c r="A745" t="s">
        <v>746</v>
      </c>
    </row>
    <row r="746" spans="1:1" x14ac:dyDescent="0.2">
      <c r="A746" t="s">
        <v>747</v>
      </c>
    </row>
    <row r="747" spans="1:1" x14ac:dyDescent="0.2">
      <c r="A747" t="s">
        <v>748</v>
      </c>
    </row>
    <row r="748" spans="1:1" x14ac:dyDescent="0.2">
      <c r="A748" t="s">
        <v>749</v>
      </c>
    </row>
    <row r="749" spans="1:1" x14ac:dyDescent="0.2">
      <c r="A749" t="s">
        <v>750</v>
      </c>
    </row>
    <row r="750" spans="1:1" x14ac:dyDescent="0.2">
      <c r="A750" t="s">
        <v>751</v>
      </c>
    </row>
    <row r="751" spans="1:1" x14ac:dyDescent="0.2">
      <c r="A751" t="s">
        <v>752</v>
      </c>
    </row>
    <row r="752" spans="1:1" x14ac:dyDescent="0.2">
      <c r="A752" t="s">
        <v>753</v>
      </c>
    </row>
    <row r="753" spans="1:1" x14ac:dyDescent="0.2">
      <c r="A753" t="s">
        <v>754</v>
      </c>
    </row>
    <row r="754" spans="1:1" x14ac:dyDescent="0.2">
      <c r="A754" t="s">
        <v>755</v>
      </c>
    </row>
    <row r="755" spans="1:1" x14ac:dyDescent="0.2">
      <c r="A755" t="s">
        <v>756</v>
      </c>
    </row>
    <row r="756" spans="1:1" x14ac:dyDescent="0.2">
      <c r="A756" t="s">
        <v>757</v>
      </c>
    </row>
    <row r="757" spans="1:1" x14ac:dyDescent="0.2">
      <c r="A757" t="s">
        <v>758</v>
      </c>
    </row>
    <row r="758" spans="1:1" x14ac:dyDescent="0.2">
      <c r="A758" t="s">
        <v>759</v>
      </c>
    </row>
    <row r="759" spans="1:1" x14ac:dyDescent="0.2">
      <c r="A759" t="s">
        <v>760</v>
      </c>
    </row>
    <row r="760" spans="1:1" x14ac:dyDescent="0.2">
      <c r="A760" t="s">
        <v>761</v>
      </c>
    </row>
    <row r="761" spans="1:1" x14ac:dyDescent="0.2">
      <c r="A761" t="s">
        <v>762</v>
      </c>
    </row>
    <row r="762" spans="1:1" x14ac:dyDescent="0.2">
      <c r="A762" t="s">
        <v>763</v>
      </c>
    </row>
    <row r="763" spans="1:1" x14ac:dyDescent="0.2">
      <c r="A763" t="s">
        <v>764</v>
      </c>
    </row>
    <row r="764" spans="1:1" x14ac:dyDescent="0.2">
      <c r="A764" t="s">
        <v>765</v>
      </c>
    </row>
    <row r="765" spans="1:1" x14ac:dyDescent="0.2">
      <c r="A765" t="s">
        <v>766</v>
      </c>
    </row>
    <row r="766" spans="1:1" x14ac:dyDescent="0.2">
      <c r="A766" t="s">
        <v>767</v>
      </c>
    </row>
    <row r="767" spans="1:1" x14ac:dyDescent="0.2">
      <c r="A767" t="s">
        <v>768</v>
      </c>
    </row>
    <row r="768" spans="1:1" x14ac:dyDescent="0.2">
      <c r="A768" t="s">
        <v>769</v>
      </c>
    </row>
    <row r="769" spans="1:1" x14ac:dyDescent="0.2">
      <c r="A769" t="s">
        <v>770</v>
      </c>
    </row>
    <row r="770" spans="1:1" x14ac:dyDescent="0.2">
      <c r="A770" t="s">
        <v>771</v>
      </c>
    </row>
    <row r="771" spans="1:1" x14ac:dyDescent="0.2">
      <c r="A771" t="s">
        <v>772</v>
      </c>
    </row>
    <row r="772" spans="1:1" x14ac:dyDescent="0.2">
      <c r="A772" t="s">
        <v>773</v>
      </c>
    </row>
    <row r="773" spans="1:1" x14ac:dyDescent="0.2">
      <c r="A773" t="s">
        <v>774</v>
      </c>
    </row>
    <row r="774" spans="1:1" x14ac:dyDescent="0.2">
      <c r="A774" t="s">
        <v>775</v>
      </c>
    </row>
    <row r="775" spans="1:1" x14ac:dyDescent="0.2">
      <c r="A775" t="s">
        <v>776</v>
      </c>
    </row>
    <row r="776" spans="1:1" x14ac:dyDescent="0.2">
      <c r="A776" t="s">
        <v>777</v>
      </c>
    </row>
    <row r="777" spans="1:1" x14ac:dyDescent="0.2">
      <c r="A777" t="s">
        <v>778</v>
      </c>
    </row>
    <row r="778" spans="1:1" x14ac:dyDescent="0.2">
      <c r="A778" t="s">
        <v>779</v>
      </c>
    </row>
    <row r="779" spans="1:1" x14ac:dyDescent="0.2">
      <c r="A779" t="s">
        <v>780</v>
      </c>
    </row>
    <row r="780" spans="1:1" x14ac:dyDescent="0.2">
      <c r="A780" t="s">
        <v>781</v>
      </c>
    </row>
    <row r="781" spans="1:1" x14ac:dyDescent="0.2">
      <c r="A781" t="s">
        <v>782</v>
      </c>
    </row>
    <row r="782" spans="1:1" x14ac:dyDescent="0.2">
      <c r="A782" t="s">
        <v>783</v>
      </c>
    </row>
    <row r="783" spans="1:1" x14ac:dyDescent="0.2">
      <c r="A783" t="s">
        <v>784</v>
      </c>
    </row>
    <row r="784" spans="1:1" x14ac:dyDescent="0.2">
      <c r="A784" t="s">
        <v>785</v>
      </c>
    </row>
    <row r="785" spans="1:1" x14ac:dyDescent="0.2">
      <c r="A785" t="s">
        <v>786</v>
      </c>
    </row>
    <row r="786" spans="1:1" x14ac:dyDescent="0.2">
      <c r="A786" t="s">
        <v>787</v>
      </c>
    </row>
    <row r="787" spans="1:1" x14ac:dyDescent="0.2">
      <c r="A787" t="s">
        <v>788</v>
      </c>
    </row>
    <row r="788" spans="1:1" x14ac:dyDescent="0.2">
      <c r="A788" t="s">
        <v>789</v>
      </c>
    </row>
    <row r="789" spans="1:1" x14ac:dyDescent="0.2">
      <c r="A789" t="s">
        <v>790</v>
      </c>
    </row>
    <row r="790" spans="1:1" x14ac:dyDescent="0.2">
      <c r="A790" t="s">
        <v>791</v>
      </c>
    </row>
    <row r="791" spans="1:1" x14ac:dyDescent="0.2">
      <c r="A791" t="s">
        <v>792</v>
      </c>
    </row>
    <row r="792" spans="1:1" x14ac:dyDescent="0.2">
      <c r="A792" t="s">
        <v>793</v>
      </c>
    </row>
    <row r="793" spans="1:1" x14ac:dyDescent="0.2">
      <c r="A793" t="s">
        <v>794</v>
      </c>
    </row>
    <row r="794" spans="1:1" x14ac:dyDescent="0.2">
      <c r="A794" t="s">
        <v>795</v>
      </c>
    </row>
    <row r="795" spans="1:1" x14ac:dyDescent="0.2">
      <c r="A795" t="s">
        <v>796</v>
      </c>
    </row>
    <row r="796" spans="1:1" x14ac:dyDescent="0.2">
      <c r="A796" t="s">
        <v>797</v>
      </c>
    </row>
    <row r="797" spans="1:1" x14ac:dyDescent="0.2">
      <c r="A797" t="s">
        <v>798</v>
      </c>
    </row>
    <row r="798" spans="1:1" x14ac:dyDescent="0.2">
      <c r="A798" t="s">
        <v>799</v>
      </c>
    </row>
    <row r="799" spans="1:1" x14ac:dyDescent="0.2">
      <c r="A799" t="s">
        <v>800</v>
      </c>
    </row>
    <row r="800" spans="1:1" x14ac:dyDescent="0.2">
      <c r="A800" t="s">
        <v>801</v>
      </c>
    </row>
    <row r="801" spans="1:1" x14ac:dyDescent="0.2">
      <c r="A801" t="s">
        <v>802</v>
      </c>
    </row>
    <row r="802" spans="1:1" x14ac:dyDescent="0.2">
      <c r="A802" t="s">
        <v>803</v>
      </c>
    </row>
    <row r="803" spans="1:1" x14ac:dyDescent="0.2">
      <c r="A803" t="s">
        <v>804</v>
      </c>
    </row>
    <row r="804" spans="1:1" x14ac:dyDescent="0.2">
      <c r="A804" t="s">
        <v>805</v>
      </c>
    </row>
    <row r="805" spans="1:1" x14ac:dyDescent="0.2">
      <c r="A805" t="s">
        <v>806</v>
      </c>
    </row>
    <row r="806" spans="1:1" x14ac:dyDescent="0.2">
      <c r="A806" t="s">
        <v>807</v>
      </c>
    </row>
    <row r="807" spans="1:1" x14ac:dyDescent="0.2">
      <c r="A807" t="s">
        <v>808</v>
      </c>
    </row>
    <row r="808" spans="1:1" x14ac:dyDescent="0.2">
      <c r="A808" t="s">
        <v>809</v>
      </c>
    </row>
    <row r="809" spans="1:1" x14ac:dyDescent="0.2">
      <c r="A809" t="s">
        <v>810</v>
      </c>
    </row>
    <row r="810" spans="1:1" x14ac:dyDescent="0.2">
      <c r="A810" t="s">
        <v>811</v>
      </c>
    </row>
    <row r="811" spans="1:1" x14ac:dyDescent="0.2">
      <c r="A811" t="s">
        <v>812</v>
      </c>
    </row>
    <row r="812" spans="1:1" x14ac:dyDescent="0.2">
      <c r="A812" t="s">
        <v>813</v>
      </c>
    </row>
    <row r="813" spans="1:1" x14ac:dyDescent="0.2">
      <c r="A813" t="s">
        <v>814</v>
      </c>
    </row>
    <row r="814" spans="1:1" x14ac:dyDescent="0.2">
      <c r="A814" t="s">
        <v>815</v>
      </c>
    </row>
    <row r="815" spans="1:1" x14ac:dyDescent="0.2">
      <c r="A815" t="s">
        <v>816</v>
      </c>
    </row>
    <row r="816" spans="1:1" x14ac:dyDescent="0.2">
      <c r="A816" t="s">
        <v>817</v>
      </c>
    </row>
    <row r="817" spans="1:1" x14ac:dyDescent="0.2">
      <c r="A817" t="s">
        <v>818</v>
      </c>
    </row>
    <row r="818" spans="1:1" x14ac:dyDescent="0.2">
      <c r="A818" t="s">
        <v>819</v>
      </c>
    </row>
    <row r="819" spans="1:1" x14ac:dyDescent="0.2">
      <c r="A819" t="s">
        <v>820</v>
      </c>
    </row>
    <row r="820" spans="1:1" x14ac:dyDescent="0.2">
      <c r="A820" t="s">
        <v>821</v>
      </c>
    </row>
    <row r="821" spans="1:1" x14ac:dyDescent="0.2">
      <c r="A821" t="s">
        <v>822</v>
      </c>
    </row>
    <row r="822" spans="1:1" x14ac:dyDescent="0.2">
      <c r="A822" t="s">
        <v>823</v>
      </c>
    </row>
    <row r="823" spans="1:1" x14ac:dyDescent="0.2">
      <c r="A823" t="s">
        <v>824</v>
      </c>
    </row>
    <row r="824" spans="1:1" x14ac:dyDescent="0.2">
      <c r="A824" t="s">
        <v>825</v>
      </c>
    </row>
    <row r="825" spans="1:1" x14ac:dyDescent="0.2">
      <c r="A825" t="s">
        <v>826</v>
      </c>
    </row>
    <row r="826" spans="1:1" x14ac:dyDescent="0.2">
      <c r="A826" t="s">
        <v>827</v>
      </c>
    </row>
    <row r="827" spans="1:1" x14ac:dyDescent="0.2">
      <c r="A827" t="s">
        <v>828</v>
      </c>
    </row>
    <row r="828" spans="1:1" x14ac:dyDescent="0.2">
      <c r="A828" t="s">
        <v>829</v>
      </c>
    </row>
    <row r="829" spans="1:1" x14ac:dyDescent="0.2">
      <c r="A829" t="s">
        <v>830</v>
      </c>
    </row>
    <row r="830" spans="1:1" x14ac:dyDescent="0.2">
      <c r="A830" t="s">
        <v>831</v>
      </c>
    </row>
    <row r="831" spans="1:1" x14ac:dyDescent="0.2">
      <c r="A831" t="s">
        <v>832</v>
      </c>
    </row>
    <row r="832" spans="1:1" x14ac:dyDescent="0.2">
      <c r="A832" t="s">
        <v>833</v>
      </c>
    </row>
    <row r="833" spans="1:1" x14ac:dyDescent="0.2">
      <c r="A833" t="s">
        <v>834</v>
      </c>
    </row>
    <row r="834" spans="1:1" x14ac:dyDescent="0.2">
      <c r="A834" t="s">
        <v>835</v>
      </c>
    </row>
    <row r="835" spans="1:1" x14ac:dyDescent="0.2">
      <c r="A835" t="s">
        <v>836</v>
      </c>
    </row>
    <row r="836" spans="1:1" x14ac:dyDescent="0.2">
      <c r="A836" t="s">
        <v>837</v>
      </c>
    </row>
    <row r="837" spans="1:1" x14ac:dyDescent="0.2">
      <c r="A837" t="s">
        <v>838</v>
      </c>
    </row>
    <row r="838" spans="1:1" x14ac:dyDescent="0.2">
      <c r="A838" t="s">
        <v>839</v>
      </c>
    </row>
    <row r="839" spans="1:1" x14ac:dyDescent="0.2">
      <c r="A839" t="s">
        <v>840</v>
      </c>
    </row>
    <row r="840" spans="1:1" x14ac:dyDescent="0.2">
      <c r="A840" t="s">
        <v>841</v>
      </c>
    </row>
    <row r="841" spans="1:1" x14ac:dyDescent="0.2">
      <c r="A841" t="s">
        <v>842</v>
      </c>
    </row>
    <row r="842" spans="1:1" x14ac:dyDescent="0.2">
      <c r="A842" t="s">
        <v>843</v>
      </c>
    </row>
    <row r="843" spans="1:1" x14ac:dyDescent="0.2">
      <c r="A843" t="s">
        <v>844</v>
      </c>
    </row>
    <row r="844" spans="1:1" x14ac:dyDescent="0.2">
      <c r="A844" t="s">
        <v>845</v>
      </c>
    </row>
    <row r="845" spans="1:1" x14ac:dyDescent="0.2">
      <c r="A845" t="s">
        <v>846</v>
      </c>
    </row>
    <row r="846" spans="1:1" x14ac:dyDescent="0.2">
      <c r="A846" t="s">
        <v>847</v>
      </c>
    </row>
    <row r="847" spans="1:1" x14ac:dyDescent="0.2">
      <c r="A847" t="s">
        <v>848</v>
      </c>
    </row>
    <row r="848" spans="1:1" x14ac:dyDescent="0.2">
      <c r="A848" t="s">
        <v>849</v>
      </c>
    </row>
    <row r="849" spans="1:1" x14ac:dyDescent="0.2">
      <c r="A849" t="s">
        <v>850</v>
      </c>
    </row>
    <row r="850" spans="1:1" x14ac:dyDescent="0.2">
      <c r="A850" t="s">
        <v>851</v>
      </c>
    </row>
    <row r="851" spans="1:1" x14ac:dyDescent="0.2">
      <c r="A851" t="s">
        <v>852</v>
      </c>
    </row>
    <row r="852" spans="1:1" x14ac:dyDescent="0.2">
      <c r="A852" t="s">
        <v>853</v>
      </c>
    </row>
    <row r="853" spans="1:1" x14ac:dyDescent="0.2">
      <c r="A853" t="s">
        <v>854</v>
      </c>
    </row>
    <row r="854" spans="1:1" x14ac:dyDescent="0.2">
      <c r="A854" t="s">
        <v>855</v>
      </c>
    </row>
    <row r="855" spans="1:1" x14ac:dyDescent="0.2">
      <c r="A855" t="s">
        <v>856</v>
      </c>
    </row>
    <row r="856" spans="1:1" x14ac:dyDescent="0.2">
      <c r="A856" t="s">
        <v>857</v>
      </c>
    </row>
    <row r="857" spans="1:1" x14ac:dyDescent="0.2">
      <c r="A857" t="s">
        <v>858</v>
      </c>
    </row>
    <row r="858" spans="1:1" x14ac:dyDescent="0.2">
      <c r="A858" t="s">
        <v>859</v>
      </c>
    </row>
    <row r="859" spans="1:1" x14ac:dyDescent="0.2">
      <c r="A859" t="s">
        <v>860</v>
      </c>
    </row>
    <row r="860" spans="1:1" x14ac:dyDescent="0.2">
      <c r="A860" t="s">
        <v>861</v>
      </c>
    </row>
    <row r="861" spans="1:1" x14ac:dyDescent="0.2">
      <c r="A861" t="s">
        <v>862</v>
      </c>
    </row>
    <row r="862" spans="1:1" x14ac:dyDescent="0.2">
      <c r="A862" t="s">
        <v>863</v>
      </c>
    </row>
    <row r="863" spans="1:1" x14ac:dyDescent="0.2">
      <c r="A863" t="s">
        <v>864</v>
      </c>
    </row>
    <row r="864" spans="1:1" x14ac:dyDescent="0.2">
      <c r="A864" t="s">
        <v>865</v>
      </c>
    </row>
    <row r="865" spans="1:1" x14ac:dyDescent="0.2">
      <c r="A865" t="s">
        <v>866</v>
      </c>
    </row>
    <row r="866" spans="1:1" x14ac:dyDescent="0.2">
      <c r="A866" t="s">
        <v>867</v>
      </c>
    </row>
    <row r="867" spans="1:1" x14ac:dyDescent="0.2">
      <c r="A867" t="s">
        <v>868</v>
      </c>
    </row>
    <row r="868" spans="1:1" x14ac:dyDescent="0.2">
      <c r="A868" t="s">
        <v>869</v>
      </c>
    </row>
    <row r="869" spans="1:1" x14ac:dyDescent="0.2">
      <c r="A869" t="s">
        <v>870</v>
      </c>
    </row>
    <row r="870" spans="1:1" x14ac:dyDescent="0.2">
      <c r="A870" t="s">
        <v>871</v>
      </c>
    </row>
    <row r="871" spans="1:1" x14ac:dyDescent="0.2">
      <c r="A871" t="s">
        <v>872</v>
      </c>
    </row>
    <row r="872" spans="1:1" x14ac:dyDescent="0.2">
      <c r="A872" t="s">
        <v>873</v>
      </c>
    </row>
    <row r="873" spans="1:1" x14ac:dyDescent="0.2">
      <c r="A873" t="s">
        <v>874</v>
      </c>
    </row>
    <row r="874" spans="1:1" x14ac:dyDescent="0.2">
      <c r="A874" t="s">
        <v>875</v>
      </c>
    </row>
    <row r="875" spans="1:1" x14ac:dyDescent="0.2">
      <c r="A875" t="s">
        <v>876</v>
      </c>
    </row>
    <row r="876" spans="1:1" x14ac:dyDescent="0.2">
      <c r="A876" t="s">
        <v>877</v>
      </c>
    </row>
    <row r="877" spans="1:1" x14ac:dyDescent="0.2">
      <c r="A877" t="s">
        <v>878</v>
      </c>
    </row>
    <row r="878" spans="1:1" x14ac:dyDescent="0.2">
      <c r="A878" t="s">
        <v>879</v>
      </c>
    </row>
    <row r="879" spans="1:1" x14ac:dyDescent="0.2">
      <c r="A879" t="s">
        <v>880</v>
      </c>
    </row>
    <row r="880" spans="1:1" x14ac:dyDescent="0.2">
      <c r="A880" t="s">
        <v>881</v>
      </c>
    </row>
    <row r="881" spans="1:1" x14ac:dyDescent="0.2">
      <c r="A881" t="s">
        <v>882</v>
      </c>
    </row>
    <row r="882" spans="1:1" x14ac:dyDescent="0.2">
      <c r="A882" t="s">
        <v>883</v>
      </c>
    </row>
    <row r="883" spans="1:1" x14ac:dyDescent="0.2">
      <c r="A883" t="s">
        <v>884</v>
      </c>
    </row>
    <row r="884" spans="1:1" x14ac:dyDescent="0.2">
      <c r="A884" t="s">
        <v>885</v>
      </c>
    </row>
    <row r="885" spans="1:1" x14ac:dyDescent="0.2">
      <c r="A885" t="s">
        <v>886</v>
      </c>
    </row>
    <row r="886" spans="1:1" x14ac:dyDescent="0.2">
      <c r="A886" t="s">
        <v>887</v>
      </c>
    </row>
    <row r="887" spans="1:1" x14ac:dyDescent="0.2">
      <c r="A887" t="s">
        <v>888</v>
      </c>
    </row>
    <row r="888" spans="1:1" x14ac:dyDescent="0.2">
      <c r="A888" t="s">
        <v>889</v>
      </c>
    </row>
    <row r="889" spans="1:1" x14ac:dyDescent="0.2">
      <c r="A889" t="s">
        <v>890</v>
      </c>
    </row>
    <row r="890" spans="1:1" x14ac:dyDescent="0.2">
      <c r="A890" t="s">
        <v>891</v>
      </c>
    </row>
    <row r="891" spans="1:1" x14ac:dyDescent="0.2">
      <c r="A891" t="s">
        <v>892</v>
      </c>
    </row>
    <row r="892" spans="1:1" x14ac:dyDescent="0.2">
      <c r="A892" t="s">
        <v>893</v>
      </c>
    </row>
    <row r="893" spans="1:1" x14ac:dyDescent="0.2">
      <c r="A893" t="s">
        <v>894</v>
      </c>
    </row>
    <row r="894" spans="1:1" x14ac:dyDescent="0.2">
      <c r="A894" t="s">
        <v>895</v>
      </c>
    </row>
    <row r="895" spans="1:1" x14ac:dyDescent="0.2">
      <c r="A895" t="s">
        <v>896</v>
      </c>
    </row>
    <row r="896" spans="1:1" x14ac:dyDescent="0.2">
      <c r="A896" t="s">
        <v>897</v>
      </c>
    </row>
    <row r="897" spans="1:1" x14ac:dyDescent="0.2">
      <c r="A897" t="s">
        <v>898</v>
      </c>
    </row>
    <row r="898" spans="1:1" x14ac:dyDescent="0.2">
      <c r="A898" t="s">
        <v>899</v>
      </c>
    </row>
    <row r="899" spans="1:1" x14ac:dyDescent="0.2">
      <c r="A899" t="s">
        <v>900</v>
      </c>
    </row>
    <row r="900" spans="1:1" x14ac:dyDescent="0.2">
      <c r="A900" t="s">
        <v>901</v>
      </c>
    </row>
    <row r="901" spans="1:1" x14ac:dyDescent="0.2">
      <c r="A901" t="s">
        <v>902</v>
      </c>
    </row>
    <row r="902" spans="1:1" x14ac:dyDescent="0.2">
      <c r="A902" t="s">
        <v>903</v>
      </c>
    </row>
    <row r="903" spans="1:1" x14ac:dyDescent="0.2">
      <c r="A903" t="s">
        <v>904</v>
      </c>
    </row>
    <row r="904" spans="1:1" x14ac:dyDescent="0.2">
      <c r="A904" t="s">
        <v>905</v>
      </c>
    </row>
    <row r="905" spans="1:1" x14ac:dyDescent="0.2">
      <c r="A905" t="s">
        <v>906</v>
      </c>
    </row>
    <row r="906" spans="1:1" x14ac:dyDescent="0.2">
      <c r="A906" t="s">
        <v>907</v>
      </c>
    </row>
    <row r="907" spans="1:1" x14ac:dyDescent="0.2">
      <c r="A907" t="s">
        <v>908</v>
      </c>
    </row>
    <row r="908" spans="1:1" x14ac:dyDescent="0.2">
      <c r="A908" t="s">
        <v>909</v>
      </c>
    </row>
    <row r="909" spans="1:1" x14ac:dyDescent="0.2">
      <c r="A909" t="s">
        <v>910</v>
      </c>
    </row>
    <row r="910" spans="1:1" x14ac:dyDescent="0.2">
      <c r="A910" t="s">
        <v>911</v>
      </c>
    </row>
    <row r="911" spans="1:1" x14ac:dyDescent="0.2">
      <c r="A911" t="s">
        <v>912</v>
      </c>
    </row>
    <row r="912" spans="1:1" x14ac:dyDescent="0.2">
      <c r="A912" t="s">
        <v>913</v>
      </c>
    </row>
    <row r="913" spans="1:1" x14ac:dyDescent="0.2">
      <c r="A913" t="s">
        <v>914</v>
      </c>
    </row>
    <row r="914" spans="1:1" x14ac:dyDescent="0.2">
      <c r="A914" t="s">
        <v>915</v>
      </c>
    </row>
    <row r="915" spans="1:1" x14ac:dyDescent="0.2">
      <c r="A915" t="s">
        <v>916</v>
      </c>
    </row>
    <row r="916" spans="1:1" x14ac:dyDescent="0.2">
      <c r="A916" t="s">
        <v>917</v>
      </c>
    </row>
    <row r="917" spans="1:1" x14ac:dyDescent="0.2">
      <c r="A917" t="s">
        <v>918</v>
      </c>
    </row>
    <row r="918" spans="1:1" x14ac:dyDescent="0.2">
      <c r="A918" t="s">
        <v>919</v>
      </c>
    </row>
    <row r="919" spans="1:1" x14ac:dyDescent="0.2">
      <c r="A919" t="s">
        <v>920</v>
      </c>
    </row>
    <row r="920" spans="1:1" x14ac:dyDescent="0.2">
      <c r="A920" t="s">
        <v>921</v>
      </c>
    </row>
    <row r="921" spans="1:1" x14ac:dyDescent="0.2">
      <c r="A921" t="s">
        <v>922</v>
      </c>
    </row>
    <row r="922" spans="1:1" x14ac:dyDescent="0.2">
      <c r="A922" t="s">
        <v>923</v>
      </c>
    </row>
    <row r="923" spans="1:1" x14ac:dyDescent="0.2">
      <c r="A923" t="s">
        <v>924</v>
      </c>
    </row>
    <row r="924" spans="1:1" x14ac:dyDescent="0.2">
      <c r="A924" t="s">
        <v>925</v>
      </c>
    </row>
    <row r="925" spans="1:1" x14ac:dyDescent="0.2">
      <c r="A925" t="s">
        <v>926</v>
      </c>
    </row>
    <row r="926" spans="1:1" x14ac:dyDescent="0.2">
      <c r="A926" t="s">
        <v>927</v>
      </c>
    </row>
    <row r="927" spans="1:1" x14ac:dyDescent="0.2">
      <c r="A927" t="s">
        <v>928</v>
      </c>
    </row>
    <row r="928" spans="1:1" x14ac:dyDescent="0.2">
      <c r="A928" t="s">
        <v>929</v>
      </c>
    </row>
    <row r="929" spans="1:1" x14ac:dyDescent="0.2">
      <c r="A929" t="s">
        <v>930</v>
      </c>
    </row>
    <row r="930" spans="1:1" x14ac:dyDescent="0.2">
      <c r="A930" t="s">
        <v>931</v>
      </c>
    </row>
    <row r="931" spans="1:1" x14ac:dyDescent="0.2">
      <c r="A931" t="s">
        <v>932</v>
      </c>
    </row>
    <row r="932" spans="1:1" x14ac:dyDescent="0.2">
      <c r="A932" t="s">
        <v>933</v>
      </c>
    </row>
    <row r="933" spans="1:1" x14ac:dyDescent="0.2">
      <c r="A933" t="s">
        <v>934</v>
      </c>
    </row>
    <row r="934" spans="1:1" x14ac:dyDescent="0.2">
      <c r="A934" t="s">
        <v>935</v>
      </c>
    </row>
    <row r="935" spans="1:1" x14ac:dyDescent="0.2">
      <c r="A935" t="s">
        <v>936</v>
      </c>
    </row>
    <row r="936" spans="1:1" x14ac:dyDescent="0.2">
      <c r="A936" t="s">
        <v>937</v>
      </c>
    </row>
    <row r="937" spans="1:1" x14ac:dyDescent="0.2">
      <c r="A937" t="s">
        <v>938</v>
      </c>
    </row>
    <row r="938" spans="1:1" x14ac:dyDescent="0.2">
      <c r="A938" t="s">
        <v>939</v>
      </c>
    </row>
    <row r="939" spans="1:1" x14ac:dyDescent="0.2">
      <c r="A939" t="s">
        <v>940</v>
      </c>
    </row>
    <row r="940" spans="1:1" x14ac:dyDescent="0.2">
      <c r="A940" t="s">
        <v>941</v>
      </c>
    </row>
    <row r="941" spans="1:1" x14ac:dyDescent="0.2">
      <c r="A941" t="s">
        <v>942</v>
      </c>
    </row>
    <row r="942" spans="1:1" x14ac:dyDescent="0.2">
      <c r="A942" t="s">
        <v>943</v>
      </c>
    </row>
  </sheetData>
  <sortState xmlns:xlrd2="http://schemas.microsoft.com/office/spreadsheetml/2017/richdata2" ref="A2:A942">
    <sortCondition ref="A2:A94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9B68-DA37-48F6-9326-E39B7BE1D3D2}">
  <sheetPr>
    <pageSetUpPr fitToPage="1"/>
  </sheetPr>
  <dimension ref="A1:AD72"/>
  <sheetViews>
    <sheetView showGridLines="0" showRowColHeaders="0" zoomScaleNormal="100" zoomScalePageLayoutView="70" workbookViewId="0">
      <selection activeCell="C10" sqref="C10"/>
    </sheetView>
  </sheetViews>
  <sheetFormatPr defaultColWidth="8.7109375" defaultRowHeight="13.5" x14ac:dyDescent="0.25"/>
  <cols>
    <col min="1" max="1" width="1.7109375" style="20" customWidth="1"/>
    <col min="2" max="2" width="3.7109375" style="21" customWidth="1"/>
    <col min="3" max="3" width="23.140625" style="21" customWidth="1"/>
    <col min="4" max="15" width="14.85546875" style="21" customWidth="1"/>
    <col min="16" max="17" width="3.28515625" style="21" customWidth="1"/>
    <col min="18" max="18" width="13.42578125" style="21" customWidth="1"/>
    <col min="19" max="19" width="2.42578125" style="21" customWidth="1"/>
    <col min="20" max="20" width="15.140625" style="22" customWidth="1"/>
    <col min="21" max="21" width="2.42578125" style="22" customWidth="1"/>
    <col min="22" max="22" width="6.85546875" style="23" customWidth="1"/>
    <col min="23" max="23" width="8.7109375" style="23"/>
    <col min="24" max="24" width="23.42578125" style="23" customWidth="1"/>
    <col min="25" max="25" width="8.7109375" style="23"/>
    <col min="26" max="26" width="8.7109375" style="22"/>
    <col min="27" max="27" width="3.42578125" style="22" customWidth="1"/>
    <col min="28" max="28" width="8.7109375" style="22"/>
    <col min="29" max="16384" width="8.7109375" style="21"/>
  </cols>
  <sheetData>
    <row r="1" spans="1:28" ht="12" customHeight="1" x14ac:dyDescent="0.25"/>
    <row r="2" spans="1:28" s="26" customFormat="1" ht="21" x14ac:dyDescent="0.35">
      <c r="A2" s="24"/>
      <c r="B2" s="2" t="s">
        <v>959</v>
      </c>
      <c r="C2" s="25"/>
      <c r="T2" s="27"/>
      <c r="U2" s="27"/>
      <c r="V2" s="28"/>
      <c r="W2" s="28"/>
      <c r="X2" s="28"/>
      <c r="Y2" s="28"/>
      <c r="Z2" s="27"/>
      <c r="AA2" s="27"/>
      <c r="AB2" s="27"/>
    </row>
    <row r="3" spans="1:28" s="26" customFormat="1" ht="15.75" x14ac:dyDescent="0.25">
      <c r="A3" s="24"/>
      <c r="B3" s="29" t="s">
        <v>3089</v>
      </c>
      <c r="C3" s="25"/>
      <c r="T3" s="27"/>
      <c r="U3" s="27"/>
      <c r="V3" s="28"/>
      <c r="W3" s="28"/>
      <c r="X3" s="28"/>
      <c r="Y3" s="28"/>
      <c r="Z3" s="27"/>
      <c r="AA3" s="27"/>
      <c r="AB3" s="27"/>
    </row>
    <row r="4" spans="1:28" s="147" customFormat="1" ht="11.25" x14ac:dyDescent="0.2">
      <c r="A4" s="144"/>
      <c r="B4" s="145"/>
      <c r="C4" s="146"/>
      <c r="T4" s="148"/>
      <c r="U4" s="148"/>
      <c r="V4" s="149"/>
      <c r="W4" s="149"/>
      <c r="X4" s="149"/>
      <c r="Y4" s="149"/>
      <c r="Z4" s="148"/>
      <c r="AA4" s="148"/>
      <c r="AB4" s="148"/>
    </row>
    <row r="5" spans="1:28" s="188" customFormat="1" ht="18.75" customHeight="1" x14ac:dyDescent="0.2">
      <c r="A5" s="186"/>
      <c r="J5" s="189" t="s">
        <v>0</v>
      </c>
      <c r="K5" s="196" t="s">
        <v>3121</v>
      </c>
      <c r="L5" s="196"/>
      <c r="M5" s="196"/>
      <c r="N5" s="196"/>
      <c r="O5" s="196"/>
      <c r="P5" s="190"/>
      <c r="Q5" s="190"/>
      <c r="R5" s="190"/>
      <c r="S5" s="190"/>
      <c r="T5" s="190"/>
      <c r="U5" s="190"/>
      <c r="V5" s="191"/>
      <c r="W5" s="191"/>
      <c r="X5" s="191"/>
      <c r="Y5" s="191"/>
      <c r="Z5" s="190"/>
      <c r="AA5" s="190"/>
      <c r="AB5" s="190"/>
    </row>
    <row r="6" spans="1:28" s="38" customFormat="1" ht="6" x14ac:dyDescent="0.15">
      <c r="A6" s="36"/>
      <c r="B6" s="37"/>
      <c r="F6" s="39"/>
      <c r="G6" s="39"/>
      <c r="P6" s="40"/>
      <c r="Q6" s="40"/>
      <c r="R6" s="40"/>
      <c r="S6" s="40"/>
      <c r="T6" s="40"/>
      <c r="U6" s="40"/>
      <c r="V6" s="41"/>
      <c r="W6" s="41"/>
      <c r="X6" s="41"/>
      <c r="Y6" s="41"/>
      <c r="Z6" s="40"/>
      <c r="AA6" s="40"/>
      <c r="AB6" s="40"/>
    </row>
    <row r="7" spans="1:28" s="188" customFormat="1" ht="18.75" customHeight="1" x14ac:dyDescent="0.2">
      <c r="A7" s="186"/>
      <c r="B7" s="187"/>
      <c r="J7" s="189" t="s">
        <v>947</v>
      </c>
      <c r="K7" s="196"/>
      <c r="L7" s="196"/>
      <c r="M7" s="196"/>
      <c r="N7" s="196"/>
      <c r="O7" s="196"/>
      <c r="P7" s="190"/>
      <c r="Q7" s="190"/>
      <c r="R7" s="190"/>
      <c r="S7" s="190"/>
      <c r="T7" s="190"/>
      <c r="U7" s="190"/>
      <c r="V7" s="191"/>
      <c r="W7" s="191"/>
      <c r="X7" s="191"/>
      <c r="Y7" s="191"/>
      <c r="Z7" s="190"/>
      <c r="AA7" s="190"/>
      <c r="AB7" s="190"/>
    </row>
    <row r="8" spans="1:28" s="57" customFormat="1" ht="11.25" x14ac:dyDescent="0.2">
      <c r="C8" s="149"/>
      <c r="D8" s="215">
        <v>5</v>
      </c>
      <c r="E8" s="215"/>
      <c r="F8" s="215">
        <v>5</v>
      </c>
      <c r="G8" s="215">
        <v>6</v>
      </c>
      <c r="H8" s="215">
        <v>9</v>
      </c>
      <c r="I8" s="215">
        <v>12</v>
      </c>
      <c r="J8" s="215">
        <v>13</v>
      </c>
      <c r="K8" s="215">
        <v>14</v>
      </c>
      <c r="L8" s="215">
        <v>15</v>
      </c>
      <c r="M8" s="215">
        <v>19</v>
      </c>
      <c r="N8" s="215">
        <v>23</v>
      </c>
      <c r="O8" s="215">
        <v>35</v>
      </c>
      <c r="P8" s="216"/>
      <c r="X8" s="139"/>
      <c r="Y8" s="139"/>
    </row>
    <row r="9" spans="1:28" s="43" customFormat="1" ht="53.25" customHeight="1" thickBot="1" x14ac:dyDescent="0.4">
      <c r="A9" s="42"/>
      <c r="C9" s="134" t="s">
        <v>3113</v>
      </c>
      <c r="D9" s="136" t="s">
        <v>965</v>
      </c>
      <c r="E9" s="136" t="s">
        <v>3112</v>
      </c>
      <c r="F9" s="136" t="s">
        <v>3</v>
      </c>
      <c r="G9" s="136" t="s">
        <v>945</v>
      </c>
      <c r="H9" s="136" t="s">
        <v>956</v>
      </c>
      <c r="I9" s="136" t="s">
        <v>957</v>
      </c>
      <c r="J9" s="136" t="s">
        <v>3118</v>
      </c>
      <c r="K9" s="136" t="s">
        <v>4</v>
      </c>
      <c r="L9" s="136" t="s">
        <v>961</v>
      </c>
      <c r="M9" s="136" t="s">
        <v>958</v>
      </c>
      <c r="N9" s="136" t="s">
        <v>951</v>
      </c>
      <c r="O9" s="136" t="s">
        <v>3119</v>
      </c>
      <c r="P9" s="136"/>
      <c r="T9" s="46"/>
      <c r="U9" s="46"/>
      <c r="V9" s="47"/>
      <c r="W9" s="47"/>
      <c r="X9" s="48"/>
      <c r="Y9" s="48"/>
      <c r="Z9" s="46"/>
      <c r="AA9" s="46"/>
      <c r="AB9" s="46"/>
    </row>
    <row r="10" spans="1:28" s="43" customFormat="1" ht="24" customHeight="1" thickBot="1" x14ac:dyDescent="0.4">
      <c r="A10" s="42"/>
      <c r="B10" s="193">
        <v>1</v>
      </c>
      <c r="C10" s="133" t="s">
        <v>26</v>
      </c>
      <c r="D10" s="135">
        <v>19565</v>
      </c>
      <c r="E10" s="142">
        <f>IF(D10="",,D10/$D$31)</f>
        <v>3.6271178271033669E-2</v>
      </c>
      <c r="F10" s="137">
        <f t="shared" ref="F10:O19" si="0">IF($C10="",,IF(VLOOKUP($C10,SA_DATA,F$8,FALSE)=0,"NA",VLOOKUP($C10,SA_DATA,F$8,FALSE)))</f>
        <v>87123</v>
      </c>
      <c r="G10" s="142">
        <f t="shared" si="0"/>
        <v>7.2000000000000008E-2</v>
      </c>
      <c r="H10" s="142">
        <f t="shared" si="0"/>
        <v>5.9885568976478065E-2</v>
      </c>
      <c r="I10" s="142">
        <f t="shared" si="0"/>
        <v>3.8397965670692945E-2</v>
      </c>
      <c r="J10" s="142">
        <f t="shared" si="0"/>
        <v>6.7000000000000004E-2</v>
      </c>
      <c r="K10" s="142">
        <f t="shared" si="0"/>
        <v>0.27699999999999997</v>
      </c>
      <c r="L10" s="142">
        <f t="shared" si="0"/>
        <v>0.34550581115466611</v>
      </c>
      <c r="M10" s="142">
        <f t="shared" si="0"/>
        <v>0.3532164611499034</v>
      </c>
      <c r="N10" s="142">
        <f t="shared" si="0"/>
        <v>3.6032734823500674E-2</v>
      </c>
      <c r="O10" s="143">
        <f t="shared" si="0"/>
        <v>0.2546726001271456</v>
      </c>
      <c r="P10" s="45"/>
      <c r="T10" s="46"/>
      <c r="U10" s="46"/>
      <c r="V10" s="47"/>
      <c r="W10" s="47"/>
      <c r="X10" s="48"/>
      <c r="Y10" s="48"/>
      <c r="Z10" s="46"/>
      <c r="AA10" s="46"/>
      <c r="AB10" s="46"/>
    </row>
    <row r="11" spans="1:28" s="43" customFormat="1" ht="24" customHeight="1" thickBot="1" x14ac:dyDescent="0.4">
      <c r="A11" s="42"/>
      <c r="B11" s="193">
        <f>IF(C11="","",B10+1)</f>
        <v>2</v>
      </c>
      <c r="C11" s="133" t="s">
        <v>33</v>
      </c>
      <c r="D11" s="135">
        <v>67887</v>
      </c>
      <c r="E11" s="142">
        <f t="shared" ref="E11:E29" si="1">IF(D11="",,D11/$D$31)</f>
        <v>0.12585440732357081</v>
      </c>
      <c r="F11" s="137">
        <f t="shared" si="0"/>
        <v>106603</v>
      </c>
      <c r="G11" s="142">
        <f t="shared" si="0"/>
        <v>4.0999999999999995E-2</v>
      </c>
      <c r="H11" s="142">
        <f t="shared" si="0"/>
        <v>3.6445640708543996E-2</v>
      </c>
      <c r="I11" s="142">
        <f t="shared" si="0"/>
        <v>1.553122613028771E-2</v>
      </c>
      <c r="J11" s="142">
        <f t="shared" si="0"/>
        <v>2.2000000000000002E-2</v>
      </c>
      <c r="K11" s="142">
        <f t="shared" si="0"/>
        <v>0.23600000000000002</v>
      </c>
      <c r="L11" s="142">
        <f t="shared" si="0"/>
        <v>0.48933789653810716</v>
      </c>
      <c r="M11" s="142">
        <f t="shared" si="0"/>
        <v>0.18081221890724497</v>
      </c>
      <c r="N11" s="142">
        <f t="shared" si="0"/>
        <v>3.700338935672106E-2</v>
      </c>
      <c r="O11" s="143">
        <f t="shared" si="0"/>
        <v>0.2161641145018732</v>
      </c>
      <c r="P11" s="45"/>
      <c r="T11" s="46"/>
      <c r="U11" s="46"/>
      <c r="V11" s="47"/>
      <c r="W11" s="47"/>
      <c r="X11" s="48"/>
      <c r="Y11" s="48"/>
      <c r="Z11" s="46"/>
      <c r="AA11" s="46"/>
      <c r="AB11" s="46"/>
    </row>
    <row r="12" spans="1:28" s="43" customFormat="1" ht="24" customHeight="1" thickBot="1" x14ac:dyDescent="0.4">
      <c r="A12" s="42"/>
      <c r="B12" s="193">
        <f>IF(C12="","",B11+1)</f>
        <v>3</v>
      </c>
      <c r="C12" s="133" t="s">
        <v>96</v>
      </c>
      <c r="D12" s="135">
        <v>7365</v>
      </c>
      <c r="E12" s="142">
        <f t="shared" si="1"/>
        <v>1.3653832249739994E-2</v>
      </c>
      <c r="F12" s="137">
        <f t="shared" si="0"/>
        <v>128341</v>
      </c>
      <c r="G12" s="142">
        <f t="shared" si="0"/>
        <v>6.2E-2</v>
      </c>
      <c r="H12" s="142">
        <f t="shared" si="0"/>
        <v>2.1590500179920834E-2</v>
      </c>
      <c r="I12" s="142">
        <f t="shared" si="0"/>
        <v>2.5188916876574308E-2</v>
      </c>
      <c r="J12" s="142">
        <f t="shared" si="0"/>
        <v>6.9999999999999993E-3</v>
      </c>
      <c r="K12" s="142">
        <f t="shared" si="0"/>
        <v>0.192</v>
      </c>
      <c r="L12" s="142">
        <f t="shared" si="0"/>
        <v>0.90803108808290156</v>
      </c>
      <c r="M12" s="142">
        <f t="shared" si="0"/>
        <v>0.22214854111405835</v>
      </c>
      <c r="N12" s="142">
        <f t="shared" si="0"/>
        <v>1.9753086419753086E-2</v>
      </c>
      <c r="O12" s="143">
        <f t="shared" si="0"/>
        <v>0.18855703490464196</v>
      </c>
      <c r="P12" s="45"/>
      <c r="T12" s="46"/>
      <c r="U12" s="46"/>
      <c r="V12" s="47"/>
      <c r="W12" s="47"/>
      <c r="X12" s="48"/>
      <c r="Y12" s="48"/>
      <c r="Z12" s="46"/>
      <c r="AA12" s="46"/>
      <c r="AB12" s="46"/>
    </row>
    <row r="13" spans="1:28" s="43" customFormat="1" ht="24" customHeight="1" thickBot="1" x14ac:dyDescent="0.4">
      <c r="A13" s="42"/>
      <c r="B13" s="193">
        <f t="shared" ref="B13:B24" si="2">IF(C13="","",B12+1)</f>
        <v>4</v>
      </c>
      <c r="C13" s="133" t="s">
        <v>167</v>
      </c>
      <c r="D13" s="135">
        <v>18601</v>
      </c>
      <c r="E13" s="142">
        <f t="shared" si="1"/>
        <v>3.4484037159187186E-2</v>
      </c>
      <c r="F13" s="137">
        <f t="shared" si="0"/>
        <v>131082</v>
      </c>
      <c r="G13" s="142">
        <f t="shared" si="0"/>
        <v>4.8000000000000001E-2</v>
      </c>
      <c r="H13" s="142">
        <f t="shared" si="0"/>
        <v>4.8725531615265452E-2</v>
      </c>
      <c r="I13" s="142">
        <f t="shared" si="0"/>
        <v>1.4927475003520631E-2</v>
      </c>
      <c r="J13" s="142">
        <f t="shared" si="0"/>
        <v>3.2000000000000001E-2</v>
      </c>
      <c r="K13" s="142">
        <f t="shared" si="0"/>
        <v>0.27600000000000002</v>
      </c>
      <c r="L13" s="142">
        <f t="shared" si="0"/>
        <v>0.20418204182041821</v>
      </c>
      <c r="M13" s="142">
        <f t="shared" si="0"/>
        <v>0.17093749999999999</v>
      </c>
      <c r="N13" s="142">
        <f t="shared" si="0"/>
        <v>4.7484909456740443E-2</v>
      </c>
      <c r="O13" s="143">
        <f t="shared" si="0"/>
        <v>0.19180397127165189</v>
      </c>
      <c r="P13" s="45"/>
      <c r="T13" s="46"/>
      <c r="U13" s="46"/>
      <c r="V13" s="47"/>
      <c r="W13" s="47"/>
      <c r="X13" s="48"/>
      <c r="Y13" s="48"/>
      <c r="Z13" s="46"/>
      <c r="AA13" s="46"/>
      <c r="AB13" s="46"/>
    </row>
    <row r="14" spans="1:28" s="43" customFormat="1" ht="24" customHeight="1" thickBot="1" x14ac:dyDescent="0.4">
      <c r="A14" s="42"/>
      <c r="B14" s="193">
        <f t="shared" si="2"/>
        <v>5</v>
      </c>
      <c r="C14" s="133" t="s">
        <v>201</v>
      </c>
      <c r="D14" s="135">
        <v>440</v>
      </c>
      <c r="E14" s="142">
        <f t="shared" si="1"/>
        <v>8.1570756142370629E-4</v>
      </c>
      <c r="F14" s="137">
        <f t="shared" si="0"/>
        <v>160357</v>
      </c>
      <c r="G14" s="142">
        <f t="shared" si="0"/>
        <v>2.2000000000000002E-2</v>
      </c>
      <c r="H14" s="142">
        <f t="shared" si="0"/>
        <v>4.1237113402061855E-2</v>
      </c>
      <c r="I14" s="142">
        <f t="shared" si="0"/>
        <v>0.10309278350515463</v>
      </c>
      <c r="J14" s="142">
        <f t="shared" si="0"/>
        <v>9.0000000000000011E-3</v>
      </c>
      <c r="K14" s="142">
        <f t="shared" si="0"/>
        <v>0.23499999999999999</v>
      </c>
      <c r="L14" s="142">
        <f t="shared" si="0"/>
        <v>0.24216524216524216</v>
      </c>
      <c r="M14" s="142">
        <f t="shared" si="0"/>
        <v>0.17426273458445041</v>
      </c>
      <c r="N14" s="142">
        <f t="shared" si="0"/>
        <v>3.3816425120772944E-2</v>
      </c>
      <c r="O14" s="143">
        <f t="shared" si="0"/>
        <v>7.2164948453608241E-2</v>
      </c>
      <c r="P14" s="45"/>
      <c r="T14" s="46"/>
      <c r="U14" s="46"/>
      <c r="V14" s="47"/>
      <c r="W14" s="47"/>
      <c r="X14" s="48"/>
      <c r="Y14" s="48"/>
      <c r="Z14" s="46"/>
      <c r="AA14" s="46"/>
      <c r="AB14" s="46"/>
    </row>
    <row r="15" spans="1:28" s="43" customFormat="1" ht="24" customHeight="1" thickBot="1" x14ac:dyDescent="0.4">
      <c r="A15" s="42"/>
      <c r="B15" s="193">
        <f t="shared" si="2"/>
        <v>6</v>
      </c>
      <c r="C15" s="133" t="s">
        <v>228</v>
      </c>
      <c r="D15" s="135">
        <v>214113</v>
      </c>
      <c r="E15" s="142">
        <f t="shared" si="1"/>
        <v>0.39693998431616823</v>
      </c>
      <c r="F15" s="137">
        <f t="shared" si="0"/>
        <v>63966</v>
      </c>
      <c r="G15" s="142">
        <f t="shared" si="0"/>
        <v>0.14899999999999999</v>
      </c>
      <c r="H15" s="142">
        <f t="shared" si="0"/>
        <v>0.1750679913415108</v>
      </c>
      <c r="I15" s="142">
        <f t="shared" si="0"/>
        <v>4.4813231947605038E-2</v>
      </c>
      <c r="J15" s="142">
        <f t="shared" si="0"/>
        <v>5.7000000000000002E-2</v>
      </c>
      <c r="K15" s="142">
        <f t="shared" si="0"/>
        <v>0.29299999999999998</v>
      </c>
      <c r="L15" s="142">
        <f t="shared" si="0"/>
        <v>5.259716958408911E-2</v>
      </c>
      <c r="M15" s="142">
        <f t="shared" si="0"/>
        <v>0.41872337404146548</v>
      </c>
      <c r="N15" s="142">
        <f t="shared" si="0"/>
        <v>7.0851760263500832E-2</v>
      </c>
      <c r="O15" s="143">
        <f t="shared" si="0"/>
        <v>0.3115058000777044</v>
      </c>
      <c r="P15" s="45"/>
      <c r="T15" s="46"/>
      <c r="U15" s="46"/>
      <c r="V15" s="47"/>
      <c r="W15" s="47"/>
      <c r="X15" s="48"/>
      <c r="Y15" s="48"/>
      <c r="Z15" s="46"/>
      <c r="AA15" s="46"/>
      <c r="AB15" s="46"/>
    </row>
    <row r="16" spans="1:28" s="43" customFormat="1" ht="24" customHeight="1" thickBot="1" x14ac:dyDescent="0.4">
      <c r="A16" s="42"/>
      <c r="B16" s="193">
        <f t="shared" si="2"/>
        <v>7</v>
      </c>
      <c r="C16" s="133" t="s">
        <v>352</v>
      </c>
      <c r="D16" s="135">
        <v>15392</v>
      </c>
      <c r="E16" s="142">
        <f t="shared" si="1"/>
        <v>2.8534933603258383E-2</v>
      </c>
      <c r="F16" s="137">
        <f t="shared" si="0"/>
        <v>104497</v>
      </c>
      <c r="G16" s="142">
        <f t="shared" si="0"/>
        <v>6.8000000000000005E-2</v>
      </c>
      <c r="H16" s="142">
        <f t="shared" si="0"/>
        <v>7.4514919289091805E-2</v>
      </c>
      <c r="I16" s="142">
        <f t="shared" si="0"/>
        <v>4.8915701940322846E-2</v>
      </c>
      <c r="J16" s="142">
        <f t="shared" si="0"/>
        <v>6.3E-2</v>
      </c>
      <c r="K16" s="142">
        <f t="shared" si="0"/>
        <v>0.23600000000000002</v>
      </c>
      <c r="L16" s="142">
        <f t="shared" si="0"/>
        <v>0.86660198884307538</v>
      </c>
      <c r="M16" s="142">
        <f t="shared" si="0"/>
        <v>0.27822460530235327</v>
      </c>
      <c r="N16" s="142">
        <f t="shared" si="0"/>
        <v>1.224029634401675E-2</v>
      </c>
      <c r="O16" s="143">
        <f t="shared" si="0"/>
        <v>0.18555356269362466</v>
      </c>
      <c r="P16" s="45"/>
      <c r="T16" s="46"/>
      <c r="U16" s="46"/>
      <c r="V16" s="47"/>
      <c r="W16" s="47"/>
      <c r="X16" s="48"/>
      <c r="Y16" s="48"/>
      <c r="Z16" s="46"/>
      <c r="AA16" s="46"/>
      <c r="AB16" s="46"/>
    </row>
    <row r="17" spans="1:28" s="43" customFormat="1" ht="24" customHeight="1" thickBot="1" x14ac:dyDescent="0.4">
      <c r="A17" s="42"/>
      <c r="B17" s="193">
        <f t="shared" si="2"/>
        <v>8</v>
      </c>
      <c r="C17" s="133" t="s">
        <v>418</v>
      </c>
      <c r="D17" s="135">
        <v>24064</v>
      </c>
      <c r="E17" s="142">
        <f t="shared" si="1"/>
        <v>4.4611788086591067E-2</v>
      </c>
      <c r="F17" s="137">
        <f t="shared" si="0"/>
        <v>103430</v>
      </c>
      <c r="G17" s="142">
        <f t="shared" si="0"/>
        <v>7.5999999999999998E-2</v>
      </c>
      <c r="H17" s="142">
        <f t="shared" si="0"/>
        <v>4.8994974874371856E-2</v>
      </c>
      <c r="I17" s="142">
        <f t="shared" si="0"/>
        <v>2.5649078726968175E-2</v>
      </c>
      <c r="J17" s="142">
        <f t="shared" si="0"/>
        <v>1.8000000000000002E-2</v>
      </c>
      <c r="K17" s="142">
        <f t="shared" si="0"/>
        <v>0.28699999999999998</v>
      </c>
      <c r="L17" s="142">
        <f t="shared" si="0"/>
        <v>0.39275379094802637</v>
      </c>
      <c r="M17" s="142">
        <f t="shared" si="0"/>
        <v>0.17066020902370635</v>
      </c>
      <c r="N17" s="142">
        <f t="shared" si="0"/>
        <v>3.2022699635184435E-2</v>
      </c>
      <c r="O17" s="143">
        <f t="shared" si="0"/>
        <v>0.22560720268006701</v>
      </c>
      <c r="P17" s="45"/>
      <c r="T17" s="46"/>
      <c r="U17" s="46"/>
      <c r="V17" s="47"/>
      <c r="W17" s="47"/>
      <c r="X17" s="48"/>
      <c r="Y17" s="48"/>
      <c r="Z17" s="46"/>
      <c r="AA17" s="46"/>
      <c r="AB17" s="46"/>
    </row>
    <row r="18" spans="1:28" s="43" customFormat="1" ht="24" customHeight="1" thickBot="1" x14ac:dyDescent="0.4">
      <c r="A18" s="42"/>
      <c r="B18" s="193">
        <f t="shared" si="2"/>
        <v>9</v>
      </c>
      <c r="C18" s="133" t="s">
        <v>623</v>
      </c>
      <c r="D18" s="135">
        <v>12799</v>
      </c>
      <c r="E18" s="142">
        <f t="shared" si="1"/>
        <v>2.3727820633322766E-2</v>
      </c>
      <c r="F18" s="137">
        <f t="shared" si="0"/>
        <v>94583</v>
      </c>
      <c r="G18" s="142">
        <f t="shared" si="0"/>
        <v>3.2000000000000001E-2</v>
      </c>
      <c r="H18" s="142">
        <f t="shared" si="0"/>
        <v>8.6611195158850227E-2</v>
      </c>
      <c r="I18" s="142">
        <f t="shared" si="0"/>
        <v>2.9689863842662631E-2</v>
      </c>
      <c r="J18" s="142">
        <f t="shared" si="0"/>
        <v>2.7000000000000003E-2</v>
      </c>
      <c r="K18" s="142">
        <f t="shared" si="0"/>
        <v>0.25900000000000001</v>
      </c>
      <c r="L18" s="142">
        <f t="shared" si="0"/>
        <v>0.43085522638345447</v>
      </c>
      <c r="M18" s="142">
        <f t="shared" si="0"/>
        <v>0.23339473399068156</v>
      </c>
      <c r="N18" s="142">
        <f t="shared" si="0"/>
        <v>4.5659628225951994E-2</v>
      </c>
      <c r="O18" s="143">
        <f t="shared" si="0"/>
        <v>0.18778366111951589</v>
      </c>
      <c r="P18" s="45"/>
      <c r="T18" s="46"/>
      <c r="U18" s="46"/>
      <c r="V18" s="47"/>
      <c r="W18" s="47"/>
      <c r="X18" s="48"/>
      <c r="Y18" s="48"/>
      <c r="Z18" s="46"/>
      <c r="AA18" s="46"/>
      <c r="AB18" s="46"/>
    </row>
    <row r="19" spans="1:28" s="43" customFormat="1" ht="24" customHeight="1" thickBot="1" x14ac:dyDescent="0.4">
      <c r="A19" s="42"/>
      <c r="B19" s="193">
        <f t="shared" si="2"/>
        <v>10</v>
      </c>
      <c r="C19" s="133" t="s">
        <v>678</v>
      </c>
      <c r="D19" s="135">
        <v>10147</v>
      </c>
      <c r="E19" s="142">
        <f t="shared" si="1"/>
        <v>1.8811328694923517E-2</v>
      </c>
      <c r="F19" s="137">
        <f t="shared" si="0"/>
        <v>86890</v>
      </c>
      <c r="G19" s="142">
        <f t="shared" si="0"/>
        <v>9.9000000000000005E-2</v>
      </c>
      <c r="H19" s="142">
        <f t="shared" si="0"/>
        <v>0.11970260223048328</v>
      </c>
      <c r="I19" s="142">
        <f t="shared" si="0"/>
        <v>2.7261462205700124E-2</v>
      </c>
      <c r="J19" s="142">
        <f t="shared" si="0"/>
        <v>7.4999999999999997E-2</v>
      </c>
      <c r="K19" s="142">
        <f t="shared" si="0"/>
        <v>0.376</v>
      </c>
      <c r="L19" s="142">
        <f t="shared" si="0"/>
        <v>0.15503699487763234</v>
      </c>
      <c r="M19" s="142">
        <f t="shared" si="0"/>
        <v>0.36173145850565208</v>
      </c>
      <c r="N19" s="142">
        <f t="shared" si="0"/>
        <v>5.9953703703703703E-2</v>
      </c>
      <c r="O19" s="143">
        <f t="shared" si="0"/>
        <v>0.26542750929368031</v>
      </c>
      <c r="P19" s="45"/>
      <c r="T19" s="46"/>
      <c r="U19" s="46"/>
      <c r="V19" s="47"/>
      <c r="W19" s="47"/>
      <c r="X19" s="48"/>
      <c r="Y19" s="48"/>
      <c r="Z19" s="46"/>
      <c r="AA19" s="46"/>
      <c r="AB19" s="46"/>
    </row>
    <row r="20" spans="1:28" s="43" customFormat="1" ht="24" customHeight="1" thickBot="1" x14ac:dyDescent="0.4">
      <c r="A20" s="42"/>
      <c r="B20" s="193">
        <f t="shared" si="2"/>
        <v>11</v>
      </c>
      <c r="C20" s="133" t="s">
        <v>685</v>
      </c>
      <c r="D20" s="135">
        <v>5543</v>
      </c>
      <c r="E20" s="142">
        <f t="shared" si="1"/>
        <v>1.0276061393117281E-2</v>
      </c>
      <c r="F20" s="137">
        <f t="shared" ref="F20:O29" si="3">IF($C20="",,IF(VLOOKUP($C20,SA_DATA,F$8,FALSE)=0,"NA",VLOOKUP($C20,SA_DATA,F$8,FALSE)))</f>
        <v>163000</v>
      </c>
      <c r="G20" s="142">
        <f t="shared" si="3"/>
        <v>5.5E-2</v>
      </c>
      <c r="H20" s="142">
        <f t="shared" si="3"/>
        <v>6.3976377952755905E-3</v>
      </c>
      <c r="I20" s="142">
        <f t="shared" si="3"/>
        <v>2.8543307086614175E-2</v>
      </c>
      <c r="J20" s="142">
        <f t="shared" si="3"/>
        <v>0.02</v>
      </c>
      <c r="K20" s="142">
        <f t="shared" si="3"/>
        <v>0.21299999999999999</v>
      </c>
      <c r="L20" s="142">
        <f t="shared" si="3"/>
        <v>0.62170860152135754</v>
      </c>
      <c r="M20" s="142">
        <f t="shared" si="3"/>
        <v>0.19917547023962895</v>
      </c>
      <c r="N20" s="142">
        <f t="shared" si="3"/>
        <v>1.3113161728994658E-2</v>
      </c>
      <c r="O20" s="143">
        <f t="shared" si="3"/>
        <v>0.1673228346456693</v>
      </c>
      <c r="P20" s="45"/>
      <c r="T20" s="46"/>
      <c r="U20" s="46"/>
      <c r="V20" s="47"/>
      <c r="W20" s="47"/>
      <c r="X20" s="48"/>
      <c r="Y20" s="48"/>
      <c r="Z20" s="46"/>
      <c r="AA20" s="46"/>
      <c r="AB20" s="46"/>
    </row>
    <row r="21" spans="1:28" s="43" customFormat="1" ht="24" customHeight="1" thickBot="1" x14ac:dyDescent="0.4">
      <c r="A21" s="42"/>
      <c r="B21" s="193">
        <f t="shared" si="2"/>
        <v>12</v>
      </c>
      <c r="C21" s="133" t="s">
        <v>862</v>
      </c>
      <c r="D21" s="135">
        <v>41287</v>
      </c>
      <c r="E21" s="142">
        <f t="shared" si="1"/>
        <v>7.6541177473864921E-2</v>
      </c>
      <c r="F21" s="137">
        <f t="shared" si="3"/>
        <v>113086</v>
      </c>
      <c r="G21" s="142">
        <f t="shared" si="3"/>
        <v>6.3E-2</v>
      </c>
      <c r="H21" s="142">
        <f t="shared" si="3"/>
        <v>5.5340375586854458E-2</v>
      </c>
      <c r="I21" s="142">
        <f t="shared" si="3"/>
        <v>1.5962441314553991E-2</v>
      </c>
      <c r="J21" s="142">
        <f t="shared" si="3"/>
        <v>2.8999999999999998E-2</v>
      </c>
      <c r="K21" s="142">
        <f t="shared" si="3"/>
        <v>0.28800000000000003</v>
      </c>
      <c r="L21" s="142">
        <f t="shared" si="3"/>
        <v>0.1550059549451385</v>
      </c>
      <c r="M21" s="142">
        <f t="shared" si="3"/>
        <v>0.23075933075933075</v>
      </c>
      <c r="N21" s="142">
        <f t="shared" si="3"/>
        <v>4.4898642988775342E-2</v>
      </c>
      <c r="O21" s="143">
        <f t="shared" si="3"/>
        <v>0.18620892018779342</v>
      </c>
      <c r="P21" s="45"/>
      <c r="T21" s="46"/>
      <c r="U21" s="46"/>
      <c r="V21" s="47"/>
      <c r="W21" s="47"/>
      <c r="X21" s="48"/>
      <c r="Y21" s="48"/>
      <c r="Z21" s="46"/>
      <c r="AA21" s="46"/>
      <c r="AB21" s="46"/>
    </row>
    <row r="22" spans="1:28" s="43" customFormat="1" ht="24" customHeight="1" thickBot="1" x14ac:dyDescent="0.4">
      <c r="A22" s="42"/>
      <c r="B22" s="193">
        <f t="shared" si="2"/>
        <v>13</v>
      </c>
      <c r="C22" s="133" t="s">
        <v>891</v>
      </c>
      <c r="D22" s="135">
        <v>23940</v>
      </c>
      <c r="E22" s="142">
        <f t="shared" si="1"/>
        <v>4.4381906864735296E-2</v>
      </c>
      <c r="F22" s="137">
        <f t="shared" si="3"/>
        <v>106728</v>
      </c>
      <c r="G22" s="142">
        <f t="shared" si="3"/>
        <v>7.2999999999999995E-2</v>
      </c>
      <c r="H22" s="142">
        <f t="shared" si="3"/>
        <v>5.4825384904243338E-2</v>
      </c>
      <c r="I22" s="142">
        <f t="shared" si="3"/>
        <v>1.2110401802478408E-2</v>
      </c>
      <c r="J22" s="142">
        <f t="shared" si="3"/>
        <v>4.0999999999999995E-2</v>
      </c>
      <c r="K22" s="142">
        <f t="shared" si="3"/>
        <v>0.217</v>
      </c>
      <c r="L22" s="142">
        <f t="shared" si="3"/>
        <v>0.73604060913705582</v>
      </c>
      <c r="M22" s="142">
        <f t="shared" si="3"/>
        <v>0.15873747264140076</v>
      </c>
      <c r="N22" s="142">
        <f t="shared" si="3"/>
        <v>3.3656899210741179E-2</v>
      </c>
      <c r="O22" s="143">
        <f t="shared" si="3"/>
        <v>0.24464889222681185</v>
      </c>
      <c r="P22" s="45"/>
      <c r="T22" s="46"/>
      <c r="U22" s="46"/>
      <c r="V22" s="47"/>
      <c r="W22" s="47"/>
      <c r="X22" s="48"/>
      <c r="Y22" s="48"/>
      <c r="Z22" s="46"/>
      <c r="AA22" s="46"/>
      <c r="AB22" s="46"/>
    </row>
    <row r="23" spans="1:28" s="43" customFormat="1" ht="24" customHeight="1" thickBot="1" x14ac:dyDescent="0.4">
      <c r="A23" s="42"/>
      <c r="B23" s="193">
        <f t="shared" si="2"/>
        <v>14</v>
      </c>
      <c r="C23" s="133" t="s">
        <v>907</v>
      </c>
      <c r="D23" s="135">
        <v>68723</v>
      </c>
      <c r="E23" s="142">
        <f t="shared" si="1"/>
        <v>0.12740425169027583</v>
      </c>
      <c r="F23" s="137">
        <f t="shared" si="3"/>
        <v>84925</v>
      </c>
      <c r="G23" s="142">
        <f t="shared" si="3"/>
        <v>7.2999999999999995E-2</v>
      </c>
      <c r="H23" s="142">
        <f t="shared" si="3"/>
        <v>7.7391987431264728E-2</v>
      </c>
      <c r="I23" s="142">
        <f t="shared" si="3"/>
        <v>2.5765907305577377E-2</v>
      </c>
      <c r="J23" s="142">
        <f t="shared" si="3"/>
        <v>2.5000000000000001E-2</v>
      </c>
      <c r="K23" s="142">
        <f t="shared" si="3"/>
        <v>0.26100000000000001</v>
      </c>
      <c r="L23" s="142">
        <f t="shared" si="3"/>
        <v>0.21399424119839602</v>
      </c>
      <c r="M23" s="142">
        <f t="shared" si="3"/>
        <v>0.19856493466783537</v>
      </c>
      <c r="N23" s="142">
        <f t="shared" si="3"/>
        <v>4.612408867728017E-2</v>
      </c>
      <c r="O23" s="143">
        <f t="shared" si="3"/>
        <v>0.2502435192458759</v>
      </c>
      <c r="P23" s="45"/>
      <c r="T23" s="46"/>
      <c r="U23" s="46"/>
      <c r="V23" s="47"/>
      <c r="W23" s="47"/>
      <c r="X23" s="48"/>
      <c r="Y23" s="48"/>
      <c r="Z23" s="46"/>
      <c r="AA23" s="46"/>
      <c r="AB23" s="46"/>
    </row>
    <row r="24" spans="1:28" s="43" customFormat="1" ht="24" customHeight="1" thickBot="1" x14ac:dyDescent="0.4">
      <c r="A24" s="42"/>
      <c r="B24" s="193">
        <f t="shared" si="2"/>
        <v>15</v>
      </c>
      <c r="C24" s="133" t="s">
        <v>927</v>
      </c>
      <c r="D24" s="135">
        <v>9543</v>
      </c>
      <c r="E24" s="142">
        <f t="shared" si="1"/>
        <v>1.7691584678787339E-2</v>
      </c>
      <c r="F24" s="137">
        <f t="shared" si="3"/>
        <v>89083</v>
      </c>
      <c r="G24" s="142">
        <f t="shared" si="3"/>
        <v>6.9000000000000006E-2</v>
      </c>
      <c r="H24" s="142">
        <f t="shared" si="3"/>
        <v>0.13117134559535334</v>
      </c>
      <c r="I24" s="142">
        <f t="shared" si="3"/>
        <v>6.2439496611810259E-2</v>
      </c>
      <c r="J24" s="142">
        <f t="shared" si="3"/>
        <v>1.8000000000000002E-2</v>
      </c>
      <c r="K24" s="142">
        <f t="shared" si="3"/>
        <v>0.35100000000000003</v>
      </c>
      <c r="L24" s="142">
        <f t="shared" si="3"/>
        <v>8.0658436213991769E-2</v>
      </c>
      <c r="M24" s="142">
        <f t="shared" si="3"/>
        <v>0.23885525591634563</v>
      </c>
      <c r="N24" s="142">
        <f t="shared" si="3"/>
        <v>0.11216158143532445</v>
      </c>
      <c r="O24" s="143">
        <f t="shared" si="3"/>
        <v>0.23910939012584706</v>
      </c>
      <c r="P24" s="45"/>
      <c r="T24" s="46"/>
      <c r="U24" s="46"/>
      <c r="V24" s="47"/>
      <c r="W24" s="47"/>
      <c r="X24" s="48"/>
      <c r="Y24" s="48"/>
      <c r="Z24" s="46"/>
      <c r="AA24" s="46"/>
      <c r="AB24" s="46"/>
    </row>
    <row r="25" spans="1:28" s="43" customFormat="1" ht="24" customHeight="1" thickBot="1" x14ac:dyDescent="0.4">
      <c r="A25" s="42"/>
      <c r="B25" s="193" t="str">
        <f t="shared" ref="B25:B29" si="4">IF(C25="","",B24+1)</f>
        <v/>
      </c>
      <c r="C25" s="133"/>
      <c r="D25" s="135"/>
      <c r="E25" s="142">
        <f t="shared" si="1"/>
        <v>0</v>
      </c>
      <c r="F25" s="137">
        <f t="shared" si="3"/>
        <v>0</v>
      </c>
      <c r="G25" s="142">
        <f t="shared" si="3"/>
        <v>0</v>
      </c>
      <c r="H25" s="142">
        <f t="shared" si="3"/>
        <v>0</v>
      </c>
      <c r="I25" s="142">
        <f t="shared" si="3"/>
        <v>0</v>
      </c>
      <c r="J25" s="142">
        <f t="shared" si="3"/>
        <v>0</v>
      </c>
      <c r="K25" s="142">
        <f t="shared" si="3"/>
        <v>0</v>
      </c>
      <c r="L25" s="142">
        <f t="shared" si="3"/>
        <v>0</v>
      </c>
      <c r="M25" s="142">
        <f t="shared" si="3"/>
        <v>0</v>
      </c>
      <c r="N25" s="142">
        <f t="shared" si="3"/>
        <v>0</v>
      </c>
      <c r="O25" s="143">
        <f t="shared" si="3"/>
        <v>0</v>
      </c>
      <c r="P25" s="45"/>
      <c r="T25" s="46"/>
      <c r="U25" s="46"/>
      <c r="V25" s="47"/>
      <c r="W25" s="47"/>
      <c r="X25" s="48"/>
      <c r="Y25" s="48"/>
      <c r="Z25" s="46"/>
      <c r="AA25" s="46"/>
      <c r="AB25" s="46"/>
    </row>
    <row r="26" spans="1:28" s="43" customFormat="1" ht="24" customHeight="1" thickBot="1" x14ac:dyDescent="0.4">
      <c r="A26" s="42"/>
      <c r="B26" s="193" t="str">
        <f t="shared" si="4"/>
        <v/>
      </c>
      <c r="C26" s="133"/>
      <c r="D26" s="135"/>
      <c r="E26" s="142">
        <f t="shared" si="1"/>
        <v>0</v>
      </c>
      <c r="F26" s="137">
        <f t="shared" si="3"/>
        <v>0</v>
      </c>
      <c r="G26" s="142">
        <f t="shared" si="3"/>
        <v>0</v>
      </c>
      <c r="H26" s="142">
        <f t="shared" si="3"/>
        <v>0</v>
      </c>
      <c r="I26" s="142">
        <f t="shared" si="3"/>
        <v>0</v>
      </c>
      <c r="J26" s="142">
        <f t="shared" si="3"/>
        <v>0</v>
      </c>
      <c r="K26" s="142">
        <f t="shared" si="3"/>
        <v>0</v>
      </c>
      <c r="L26" s="142">
        <f t="shared" si="3"/>
        <v>0</v>
      </c>
      <c r="M26" s="142">
        <f t="shared" si="3"/>
        <v>0</v>
      </c>
      <c r="N26" s="142">
        <f t="shared" si="3"/>
        <v>0</v>
      </c>
      <c r="O26" s="143">
        <f t="shared" si="3"/>
        <v>0</v>
      </c>
      <c r="P26" s="45"/>
      <c r="T26" s="46"/>
      <c r="U26" s="46"/>
      <c r="V26" s="47"/>
      <c r="W26" s="47"/>
      <c r="X26" s="48"/>
      <c r="Y26" s="48"/>
      <c r="Z26" s="46"/>
      <c r="AA26" s="46"/>
      <c r="AB26" s="46"/>
    </row>
    <row r="27" spans="1:28" s="43" customFormat="1" ht="24" customHeight="1" thickBot="1" x14ac:dyDescent="0.4">
      <c r="A27" s="42"/>
      <c r="B27" s="193" t="str">
        <f t="shared" si="4"/>
        <v/>
      </c>
      <c r="C27" s="133"/>
      <c r="D27" s="135"/>
      <c r="E27" s="142">
        <f t="shared" si="1"/>
        <v>0</v>
      </c>
      <c r="F27" s="137">
        <f t="shared" si="3"/>
        <v>0</v>
      </c>
      <c r="G27" s="142">
        <f t="shared" si="3"/>
        <v>0</v>
      </c>
      <c r="H27" s="142">
        <f t="shared" si="3"/>
        <v>0</v>
      </c>
      <c r="I27" s="142">
        <f t="shared" si="3"/>
        <v>0</v>
      </c>
      <c r="J27" s="142">
        <f t="shared" si="3"/>
        <v>0</v>
      </c>
      <c r="K27" s="142">
        <f t="shared" si="3"/>
        <v>0</v>
      </c>
      <c r="L27" s="142">
        <f t="shared" si="3"/>
        <v>0</v>
      </c>
      <c r="M27" s="142">
        <f t="shared" si="3"/>
        <v>0</v>
      </c>
      <c r="N27" s="142">
        <f t="shared" si="3"/>
        <v>0</v>
      </c>
      <c r="O27" s="143">
        <f t="shared" si="3"/>
        <v>0</v>
      </c>
      <c r="P27" s="45"/>
      <c r="T27" s="46"/>
      <c r="U27" s="46"/>
      <c r="V27" s="47"/>
      <c r="W27" s="47"/>
      <c r="X27" s="48"/>
      <c r="Y27" s="48"/>
      <c r="Z27" s="46"/>
      <c r="AA27" s="46"/>
      <c r="AB27" s="46"/>
    </row>
    <row r="28" spans="1:28" s="43" customFormat="1" ht="24" customHeight="1" thickBot="1" x14ac:dyDescent="0.4">
      <c r="A28" s="42"/>
      <c r="B28" s="193" t="str">
        <f t="shared" si="4"/>
        <v/>
      </c>
      <c r="C28" s="133"/>
      <c r="D28" s="135"/>
      <c r="E28" s="142">
        <f t="shared" si="1"/>
        <v>0</v>
      </c>
      <c r="F28" s="137">
        <f t="shared" si="3"/>
        <v>0</v>
      </c>
      <c r="G28" s="142">
        <f t="shared" si="3"/>
        <v>0</v>
      </c>
      <c r="H28" s="142">
        <f t="shared" si="3"/>
        <v>0</v>
      </c>
      <c r="I28" s="142">
        <f t="shared" si="3"/>
        <v>0</v>
      </c>
      <c r="J28" s="142">
        <f t="shared" si="3"/>
        <v>0</v>
      </c>
      <c r="K28" s="142">
        <f t="shared" si="3"/>
        <v>0</v>
      </c>
      <c r="L28" s="142">
        <f t="shared" si="3"/>
        <v>0</v>
      </c>
      <c r="M28" s="142">
        <f t="shared" si="3"/>
        <v>0</v>
      </c>
      <c r="N28" s="142">
        <f t="shared" si="3"/>
        <v>0</v>
      </c>
      <c r="O28" s="143">
        <f t="shared" si="3"/>
        <v>0</v>
      </c>
      <c r="P28" s="45"/>
      <c r="T28" s="46"/>
      <c r="U28" s="46"/>
      <c r="V28" s="47"/>
      <c r="W28" s="47"/>
      <c r="X28" s="48"/>
      <c r="Y28" s="48"/>
      <c r="Z28" s="46"/>
      <c r="AA28" s="46"/>
      <c r="AB28" s="46"/>
    </row>
    <row r="29" spans="1:28" s="43" customFormat="1" ht="24" customHeight="1" thickBot="1" x14ac:dyDescent="0.4">
      <c r="A29" s="42"/>
      <c r="B29" s="193" t="str">
        <f t="shared" si="4"/>
        <v/>
      </c>
      <c r="C29" s="133"/>
      <c r="D29" s="135"/>
      <c r="E29" s="142">
        <f t="shared" si="1"/>
        <v>0</v>
      </c>
      <c r="F29" s="137">
        <f t="shared" si="3"/>
        <v>0</v>
      </c>
      <c r="G29" s="142">
        <f t="shared" si="3"/>
        <v>0</v>
      </c>
      <c r="H29" s="142">
        <f t="shared" si="3"/>
        <v>0</v>
      </c>
      <c r="I29" s="142">
        <f t="shared" si="3"/>
        <v>0</v>
      </c>
      <c r="J29" s="142">
        <f t="shared" si="3"/>
        <v>0</v>
      </c>
      <c r="K29" s="142">
        <f t="shared" si="3"/>
        <v>0</v>
      </c>
      <c r="L29" s="142">
        <f t="shared" si="3"/>
        <v>0</v>
      </c>
      <c r="M29" s="142">
        <f t="shared" si="3"/>
        <v>0</v>
      </c>
      <c r="N29" s="142">
        <f t="shared" si="3"/>
        <v>0</v>
      </c>
      <c r="O29" s="143">
        <f t="shared" si="3"/>
        <v>0</v>
      </c>
      <c r="P29" s="45"/>
      <c r="T29" s="46"/>
      <c r="U29" s="46"/>
      <c r="V29" s="47"/>
      <c r="W29" s="47"/>
      <c r="X29" s="48"/>
      <c r="Y29" s="48"/>
      <c r="Z29" s="46"/>
      <c r="AA29" s="46"/>
      <c r="AB29" s="46"/>
    </row>
    <row r="30" spans="1:28" s="51" customFormat="1" ht="12" thickBot="1" x14ac:dyDescent="0.25">
      <c r="A30" s="114"/>
      <c r="B30" s="125"/>
      <c r="C30" s="208"/>
      <c r="D30" s="209"/>
      <c r="E30" s="21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38"/>
      <c r="T30" s="50"/>
      <c r="U30" s="50"/>
      <c r="V30" s="57"/>
      <c r="W30" s="57"/>
      <c r="X30" s="139"/>
      <c r="Y30" s="139"/>
      <c r="Z30" s="50"/>
      <c r="AA30" s="50"/>
      <c r="AB30" s="50"/>
    </row>
    <row r="31" spans="1:28" s="32" customFormat="1" ht="24" customHeight="1" thickBot="1" x14ac:dyDescent="0.25">
      <c r="A31" s="31"/>
      <c r="B31" s="201" t="s">
        <v>3115</v>
      </c>
      <c r="C31" s="202"/>
      <c r="D31" s="211">
        <f>SUM(D10:D29)</f>
        <v>539409</v>
      </c>
      <c r="E31" s="212">
        <f>SUM(E10:E29)</f>
        <v>1</v>
      </c>
      <c r="F31" s="169" cm="1">
        <f t="array" ref="F31">IF(OR($C$10="",$E$31&lt;&gt;1),"",IFERROR(IF((AND(F10="",F12="",F13="",F14="",F15="",F16="",F17="",F18="",F19="",F20="",F21="",F22="",F23="",F24="",F25="",F26="",F27="",F28="",F29="")),"",SUM($E$10:$E$29*F10:F29)),"NA"))</f>
        <v>87308.690025565025</v>
      </c>
      <c r="G31" s="170" cm="1">
        <f t="array" ref="G31">IF(OR($C$10="",$E$31&lt;&gt;1),"",IFERROR(IF((AND(G10="",G12="",G13="",G14="",G15="",G16="",G17="",G18="",G19="",G20="",G21="",G22="",G23="",G24="",G25="",G26="",G27="",G28="",G29="")),"",SUM($E$10:$E$29*G10:G29)),"NA"))</f>
        <v>9.6536199803859399E-2</v>
      </c>
      <c r="H31" s="170" cm="1">
        <f t="array" ref="H31">IF(OR($C$10="",$E$31&lt;&gt;1),"",IFERROR(IF((AND(H10="",H12="",H13="",H14="",H15="",H16="",H17="",H18="",H19="",H20="",H21="",H22="",H23="",H24="",H25="",H26="",H27="",H28="",H29="")),"",SUM($E$10:$E$29*H10:H29)),"NA"))</f>
        <v>0.10579353791088052</v>
      </c>
      <c r="I31" s="170" cm="1">
        <f t="array" ref="I31">IF(OR($C$10="",$E$31&lt;&gt;1),"",IFERROR(IF((AND(I10="",I12="",I13="",I14="",I15="",I16="",I17="",I18="",I19="",I20="",I21="",I22="",I23="",I24="",I25="",I26="",I27="",I28="",I29="")),"",SUM($E$10:$E$29*I10:I29)),"NA"))</f>
        <v>3.2275631712891419E-2</v>
      </c>
      <c r="J31" s="170" cm="1">
        <f t="array" ref="J31">IF(OR($C$10="",$E$31&lt;&gt;1),"",IFERROR(IF((AND(J10="",J12="",J13="",J14="",J15="",J16="",J17="",J18="",J19="",J20="",J21="",J22="",J23="",J24="",J25="",J26="",J27="",J28="",J29="")),"",SUM($E$10:$E$29*J10:J29)),"NA"))</f>
        <v>4.1431594578510929E-2</v>
      </c>
      <c r="K31" s="170" cm="1">
        <f t="array" ref="K31">IF(OR($C$10="",$E$31&lt;&gt;1),"",IFERROR(IF((AND(K10="",K12="",K13="",K14="",K15="",K16="",K17="",K18="",K19="",K20="",K21="",K22="",K23="",K24="",K25="",K26="",K27="",K28="",K29="")),"",SUM($E$10:$E$29*K10:K29)),"NA"))</f>
        <v>0.27446517577571011</v>
      </c>
      <c r="L31" s="170" cm="1">
        <f t="array" ref="L31">IF(OR($C$10="",$E$31&lt;&gt;1),"",IFERROR(IF((AND(L10="",L12="",L13="",L14="",L15="",L16="",L17="",L18="",L19="",L20="",L21="",L22="",L23="",L24="",L25="",L26="",L27="",L28="",L29="")),"",SUM($E$10:$E$29*L10:L29)),"NA"))</f>
        <v>0.24963209283397014</v>
      </c>
      <c r="M31" s="170" cm="1">
        <f t="array" ref="M31">IF(OR($C$10="",$E$31&lt;&gt;1),"",IFERROR(IF((AND(M10="",M12="",M13="",M14="",M15="",M16="",M17="",M18="",M19="",M20="",M21="",M22="",M23="",M24="",M25="",M26="",M27="",M28="",M29="")),"",SUM($E$10:$E$29*M10:M29)),"NA"))</f>
        <v>0.29501890519457696</v>
      </c>
      <c r="N31" s="170" cm="1">
        <f t="array" ref="N31">IF(OR($C$10="",$E$31&lt;&gt;1),"",IFERROR(IF((AND(N10="",N12="",N13="",N14="",N15="",N16="",N17="",N18="",N19="",N20="",N21="",N22="",N23="",N24="",N25="",N26="",N27="",N28="",N29="")),"",SUM($E$10:$E$29*N10:N29)),"NA"))</f>
        <v>5.2937550386934769E-2</v>
      </c>
      <c r="O31" s="171" cm="1">
        <f t="array" ref="O31">IF(OR($C$10="",$E$31&lt;&gt;1),"",IFERROR(IF((AND(O10="",O12="",O13="",O14="",O15="",O16="",O17="",O18="",O19="",O20="",O21="",O22="",O23="",O24="",O25="",O26="",O27="",O28="",O29="")),"",SUM($E$10:$E$29*O10:O29)),"NA"))</f>
        <v>0.25708976295301833</v>
      </c>
      <c r="P31" s="172"/>
      <c r="T31" s="34"/>
      <c r="U31" s="34"/>
      <c r="V31" s="35"/>
      <c r="W31" s="35"/>
      <c r="X31" s="152"/>
      <c r="Y31" s="152"/>
      <c r="Z31" s="34"/>
      <c r="AA31" s="34"/>
      <c r="AB31" s="34"/>
    </row>
    <row r="32" spans="1:28" s="174" customFormat="1" ht="9" thickBot="1" x14ac:dyDescent="0.2">
      <c r="A32" s="173"/>
      <c r="B32" s="181"/>
      <c r="C32" s="181"/>
      <c r="D32" s="213"/>
      <c r="E32" s="214"/>
      <c r="F32" s="183"/>
      <c r="G32" s="182"/>
      <c r="H32" s="182"/>
      <c r="I32" s="182"/>
      <c r="J32" s="182"/>
      <c r="K32" s="182"/>
      <c r="L32" s="182"/>
      <c r="M32" s="182"/>
      <c r="N32" s="182"/>
      <c r="O32" s="182"/>
      <c r="P32" s="184"/>
      <c r="T32" s="178"/>
      <c r="U32" s="178"/>
      <c r="V32" s="179"/>
      <c r="W32" s="179"/>
      <c r="X32" s="180"/>
      <c r="Y32" s="180"/>
      <c r="Z32" s="178"/>
      <c r="AA32" s="178"/>
      <c r="AB32" s="178"/>
    </row>
    <row r="33" spans="1:30" s="32" customFormat="1" ht="24" customHeight="1" thickBot="1" x14ac:dyDescent="0.25">
      <c r="A33" s="31"/>
      <c r="D33" s="150"/>
      <c r="E33" s="141" t="s">
        <v>3116</v>
      </c>
      <c r="F33" s="151">
        <f>IF(OR($C$10="",$E$31&lt;&gt;1),"",IF(AND(F31&gt;=SA_DATA!$H$953,F31&lt;SA_DATA!$H$954),1,IF(F31&lt;SA_DATA!$H$953,2,0)))</f>
        <v>0</v>
      </c>
      <c r="G33" s="151">
        <f>IF(OR($C$10="",$E$31&lt;&gt;1),"",IF(AND(G31&gt;SA_DATA!$I$953,G31&lt;=SA_DATA!$I$954),1,IF(G31&lt;=SA_DATA!$I$953,0,2)))</f>
        <v>1</v>
      </c>
      <c r="H33" s="151">
        <f>IF(OR($C$10="",$E$31&lt;&gt;1),"",IF(AND(H31&gt;SA_DATA!$L$953,H31&lt;=SA_DATA!$L$954),1,IF(H31&lt;=SA_DATA!$L$953,0,2)))</f>
        <v>1</v>
      </c>
      <c r="I33" s="151">
        <f>IF(OR($C$10="",$E$31&lt;&gt;1),"",IF(AND(I31&gt;SA_DATA!$O$953,I31&lt;=SA_DATA!$O$954),1,IF(I31&lt;=SA_DATA!$O$953,0,2)))</f>
        <v>1</v>
      </c>
      <c r="J33" s="151">
        <f>IF(OR($C$10="",$E$31&lt;&gt;1),"",IF(AND(J31&gt;SA_DATA!$P$953,J31&lt;=SA_DATA!$P$954),1,IF(J31&lt;=SA_DATA!$P$953,0,2)))</f>
        <v>2</v>
      </c>
      <c r="K33" s="151">
        <f>IF(OR($C$10="",$E$31&lt;&gt;1),"",IF(AND(K31&gt;SA_DATA!$Q$953,K31&lt;=SA_DATA!$Q$954),1,IF(K31&lt;=SA_DATA!$Q$953,0,2)))</f>
        <v>0</v>
      </c>
      <c r="L33" s="151">
        <f>IF(OR($C$10="",$E$31&lt;&gt;1),"",IF(AND($L31&lt;=0,$L31&gt;=-0.075),1,IF($L31&lt;-0.075,2,0)))</f>
        <v>0</v>
      </c>
      <c r="M33" s="151">
        <f>IF(OR($C$10="",$E$31&lt;&gt;1),"",IF(AND(M31&gt;SA_DATA!$V$953,M31&lt;=SA_DATA!$V$954),1,IF(M31&lt;=SA_DATA!$V$953,0,2)))</f>
        <v>0</v>
      </c>
      <c r="N33" s="151">
        <f>IF(OR($C$10="",$E$31&lt;&gt;1),"",IF(AND(N31&gt;SA_DATA!$Z$953,N31&lt;=SA_DATA!$Z$954),1,IF(N31&lt;=SA_DATA!$Z$953,0,2)))</f>
        <v>0</v>
      </c>
      <c r="O33" s="151">
        <f>IF(OR($C$10="",$E$31&lt;&gt;1),"",IF(AND(O31&gt;SA_DATA!$AL$953,O31&lt;=SA_DATA!$AL$954),1,IF(O31&lt;=SA_DATA!$AL$953,0,2)))</f>
        <v>2</v>
      </c>
      <c r="T33" s="34"/>
      <c r="U33" s="34"/>
      <c r="V33" s="35"/>
      <c r="W33" s="35"/>
      <c r="X33" s="152"/>
      <c r="Y33" s="152"/>
      <c r="Z33" s="34"/>
      <c r="AA33" s="34"/>
      <c r="AB33" s="34"/>
    </row>
    <row r="34" spans="1:30" s="174" customFormat="1" ht="9" thickBot="1" x14ac:dyDescent="0.2">
      <c r="A34" s="173"/>
      <c r="C34" s="175"/>
      <c r="D34" s="176"/>
      <c r="E34" s="176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T34" s="178"/>
      <c r="U34" s="178"/>
      <c r="V34" s="179"/>
      <c r="W34" s="179"/>
      <c r="X34" s="180"/>
      <c r="Y34" s="180"/>
      <c r="Z34" s="178"/>
      <c r="AA34" s="178"/>
      <c r="AB34" s="178"/>
    </row>
    <row r="35" spans="1:30" s="32" customFormat="1" ht="24" customHeight="1" thickBot="1" x14ac:dyDescent="0.25">
      <c r="A35" s="31"/>
      <c r="C35" s="26"/>
      <c r="D35" s="150"/>
      <c r="E35" s="150"/>
      <c r="F35" s="185"/>
      <c r="G35" s="185"/>
      <c r="H35" s="185"/>
      <c r="I35" s="185"/>
      <c r="J35" s="185"/>
      <c r="K35" s="185"/>
      <c r="L35" s="185"/>
      <c r="M35" s="185"/>
      <c r="N35" s="33" t="s">
        <v>3120</v>
      </c>
      <c r="O35" s="151">
        <f>SUM(F33:O33)</f>
        <v>7</v>
      </c>
      <c r="P35" s="185"/>
      <c r="T35" s="34"/>
      <c r="U35" s="34"/>
      <c r="V35" s="35"/>
      <c r="W35" s="35"/>
      <c r="X35" s="152"/>
      <c r="Y35" s="152"/>
      <c r="Z35" s="34"/>
      <c r="AA35" s="34"/>
      <c r="AB35" s="34"/>
    </row>
    <row r="36" spans="1:30" s="93" customFormat="1" ht="23.25" customHeight="1" thickBot="1" x14ac:dyDescent="0.25">
      <c r="A36" s="91"/>
      <c r="B36" s="92" t="s">
        <v>977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154"/>
      <c r="S36" s="155"/>
      <c r="T36" s="156"/>
      <c r="U36" s="155"/>
      <c r="V36" s="155"/>
      <c r="W36" s="155"/>
      <c r="X36" s="155"/>
      <c r="Y36" s="155"/>
      <c r="Z36" s="155"/>
      <c r="AA36" s="155"/>
      <c r="AB36" s="155"/>
    </row>
    <row r="37" spans="1:30" s="51" customFormat="1" ht="34.5" customHeight="1" thickBot="1" x14ac:dyDescent="0.3">
      <c r="A37" s="58"/>
      <c r="B37" s="194"/>
      <c r="C37" s="194"/>
      <c r="E37" s="53" t="s">
        <v>3114</v>
      </c>
      <c r="F37" s="53" t="s">
        <v>946</v>
      </c>
      <c r="G37" s="95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157"/>
      <c r="S37" s="157"/>
      <c r="T37" s="112"/>
      <c r="U37" s="158"/>
      <c r="V37" s="158"/>
      <c r="W37" s="158"/>
      <c r="X37" s="158"/>
      <c r="Y37" s="158"/>
      <c r="Z37" s="158"/>
      <c r="AA37" s="158"/>
      <c r="AB37" s="158"/>
    </row>
    <row r="38" spans="1:30" ht="22.5" customHeight="1" x14ac:dyDescent="0.25">
      <c r="B38" s="165">
        <v>1</v>
      </c>
      <c r="C38" s="203" t="s">
        <v>3</v>
      </c>
      <c r="D38" s="204"/>
      <c r="E38" s="163">
        <f>F31</f>
        <v>87308.690025565025</v>
      </c>
      <c r="F38" s="164">
        <f>VLOOKUP("Iowa",SA_DATA,F$8,FALSE)</f>
        <v>73147</v>
      </c>
      <c r="G38" s="65"/>
      <c r="R38" s="158"/>
      <c r="S38" s="158"/>
      <c r="T38" s="112"/>
      <c r="U38" s="112"/>
      <c r="V38" s="112"/>
      <c r="W38" s="112"/>
      <c r="X38" s="112"/>
      <c r="Y38" s="112"/>
      <c r="Z38" s="112"/>
      <c r="AA38" s="159"/>
      <c r="AB38" s="159"/>
    </row>
    <row r="39" spans="1:30" ht="22.5" customHeight="1" x14ac:dyDescent="0.25">
      <c r="B39" s="166">
        <v>2</v>
      </c>
      <c r="C39" s="197" t="s">
        <v>945</v>
      </c>
      <c r="D39" s="198"/>
      <c r="E39" s="167">
        <f>G31</f>
        <v>9.6536199803859399E-2</v>
      </c>
      <c r="F39" s="168">
        <f>VLOOKUP("Iowa",SA_DATA,G$8,FALSE)</f>
        <v>0.11</v>
      </c>
      <c r="G39" s="73"/>
      <c r="R39" s="158"/>
      <c r="S39" s="158"/>
      <c r="T39" s="112"/>
      <c r="U39" s="112"/>
      <c r="V39" s="112"/>
      <c r="W39" s="112"/>
      <c r="X39" s="112"/>
      <c r="Y39" s="112"/>
      <c r="Z39" s="112"/>
      <c r="AA39" s="112"/>
      <c r="AB39" s="159"/>
    </row>
    <row r="40" spans="1:30" ht="22.5" customHeight="1" x14ac:dyDescent="0.25">
      <c r="B40" s="166">
        <v>3</v>
      </c>
      <c r="C40" s="197" t="s">
        <v>956</v>
      </c>
      <c r="D40" s="198"/>
      <c r="E40" s="167">
        <f>H31</f>
        <v>0.10579353791088052</v>
      </c>
      <c r="F40" s="168">
        <f>VLOOKUP("Iowa",SA_DATA,H$8,FALSE)</f>
        <v>0.10076447943376211</v>
      </c>
      <c r="G40" s="73"/>
      <c r="R40" s="158"/>
      <c r="S40" s="158"/>
      <c r="T40" s="112"/>
      <c r="U40" s="112"/>
      <c r="V40" s="112"/>
      <c r="W40" s="112"/>
      <c r="X40" s="112"/>
      <c r="Y40" s="112"/>
      <c r="Z40" s="112"/>
      <c r="AA40" s="112"/>
      <c r="AB40" s="112"/>
    </row>
    <row r="41" spans="1:30" ht="22.5" customHeight="1" x14ac:dyDescent="0.25">
      <c r="B41" s="166">
        <v>4</v>
      </c>
      <c r="C41" s="197" t="s">
        <v>957</v>
      </c>
      <c r="D41" s="198"/>
      <c r="E41" s="167">
        <f>I31</f>
        <v>3.2275631712891419E-2</v>
      </c>
      <c r="F41" s="168">
        <f>VLOOKUP("Iowa",SA_DATA,I$8,FALSE)</f>
        <v>4.0669201380925828E-2</v>
      </c>
      <c r="G41" s="73"/>
      <c r="R41" s="158"/>
      <c r="S41" s="158"/>
      <c r="T41" s="112"/>
      <c r="U41" s="160"/>
      <c r="V41" s="112"/>
      <c r="W41" s="112"/>
      <c r="X41" s="112"/>
      <c r="Y41" s="112"/>
      <c r="Z41" s="159"/>
      <c r="AA41" s="112"/>
      <c r="AB41" s="112"/>
    </row>
    <row r="42" spans="1:30" ht="22.5" customHeight="1" x14ac:dyDescent="0.25">
      <c r="B42" s="166">
        <v>5</v>
      </c>
      <c r="C42" s="197" t="s">
        <v>3117</v>
      </c>
      <c r="D42" s="198"/>
      <c r="E42" s="167">
        <f>J31</f>
        <v>4.1431594578510929E-2</v>
      </c>
      <c r="F42" s="168">
        <f>VLOOKUP("Iowa",SA_DATA,J$8,FALSE)</f>
        <v>2.983333333333333E-2</v>
      </c>
      <c r="G42" s="73"/>
      <c r="R42" s="158"/>
      <c r="S42" s="158"/>
      <c r="T42" s="23"/>
      <c r="U42" s="23"/>
      <c r="Z42" s="23"/>
      <c r="AA42" s="23"/>
      <c r="AB42" s="23"/>
      <c r="AC42" s="23"/>
      <c r="AD42" s="23"/>
    </row>
    <row r="43" spans="1:30" ht="22.5" customHeight="1" x14ac:dyDescent="0.25">
      <c r="B43" s="166">
        <v>6</v>
      </c>
      <c r="C43" s="197" t="s">
        <v>4</v>
      </c>
      <c r="D43" s="198"/>
      <c r="E43" s="167">
        <f>K31</f>
        <v>0.27446517577571011</v>
      </c>
      <c r="F43" s="168">
        <f>VLOOKUP("Iowa",SA_DATA,K$8,FALSE)</f>
        <v>0.33500000000000002</v>
      </c>
      <c r="G43" s="73"/>
      <c r="R43" s="158"/>
      <c r="S43" s="158"/>
      <c r="T43" s="23"/>
      <c r="U43" s="23"/>
      <c r="V43" s="57" t="s">
        <v>952</v>
      </c>
      <c r="W43" s="57" t="s">
        <v>953</v>
      </c>
      <c r="X43" s="57" t="s">
        <v>954</v>
      </c>
      <c r="Y43" s="57" t="s">
        <v>955</v>
      </c>
      <c r="Z43" s="84"/>
      <c r="AA43" s="23"/>
      <c r="AB43" s="23"/>
      <c r="AC43" s="23"/>
      <c r="AD43" s="23"/>
    </row>
    <row r="44" spans="1:30" ht="22.5" customHeight="1" x14ac:dyDescent="0.25">
      <c r="B44" s="166">
        <v>7</v>
      </c>
      <c r="C44" s="197" t="s">
        <v>961</v>
      </c>
      <c r="D44" s="198"/>
      <c r="E44" s="167">
        <f>L31</f>
        <v>0.24963209283397014</v>
      </c>
      <c r="F44" s="168">
        <f>VLOOKUP("Iowa",SA_DATA,L$8,FALSE)</f>
        <v>4.7274201463716477E-2</v>
      </c>
      <c r="G44" s="73"/>
      <c r="R44" s="158"/>
      <c r="S44" s="158"/>
      <c r="T44" s="23"/>
      <c r="U44" s="23"/>
      <c r="V44" s="66">
        <f>(_xlfn.PERCENTRANK.INC(SA_DATA!$H$6:$H$946,E38))*10</f>
        <v>8.870000000000001</v>
      </c>
      <c r="W44" s="96">
        <v>10</v>
      </c>
      <c r="X44" s="66">
        <f t="shared" ref="X44:X53" si="5">IF(W44-((10-V44)+(Y44))&lt;0,0,W44-((10-V44)+(Y44)))</f>
        <v>8.7200000000000006</v>
      </c>
      <c r="Y44" s="57">
        <v>0.15</v>
      </c>
      <c r="Z44" s="23"/>
      <c r="AA44" s="57"/>
      <c r="AB44" s="23"/>
      <c r="AC44" s="23"/>
      <c r="AD44" s="23"/>
    </row>
    <row r="45" spans="1:30" ht="22.5" customHeight="1" x14ac:dyDescent="0.25">
      <c r="B45" s="166">
        <v>8</v>
      </c>
      <c r="C45" s="197" t="s">
        <v>958</v>
      </c>
      <c r="D45" s="198"/>
      <c r="E45" s="167">
        <f>M31</f>
        <v>0.29501890519457696</v>
      </c>
      <c r="F45" s="168">
        <f>VLOOKUP("Iowa",SA_DATA,M$8,FALSE)</f>
        <v>0.37145382615829375</v>
      </c>
      <c r="G45" s="73"/>
      <c r="R45" s="158"/>
      <c r="S45" s="158"/>
      <c r="T45" s="23"/>
      <c r="U45" s="23"/>
      <c r="V45" s="66">
        <f>(_xlfn.PERCENTRANK.INC(SA_DATA!$I$6:$I$946,E39))*10</f>
        <v>5.0999999999999996</v>
      </c>
      <c r="W45" s="96">
        <v>10</v>
      </c>
      <c r="X45" s="66">
        <f t="shared" si="5"/>
        <v>4.9499999999999993</v>
      </c>
      <c r="Y45" s="57">
        <v>0.15</v>
      </c>
      <c r="Z45" s="23"/>
      <c r="AA45" s="57"/>
      <c r="AB45" s="23"/>
      <c r="AC45" s="23"/>
      <c r="AD45" s="23"/>
    </row>
    <row r="46" spans="1:30" s="22" customFormat="1" ht="22.5" customHeight="1" x14ac:dyDescent="0.25">
      <c r="A46" s="20"/>
      <c r="B46" s="166">
        <v>9</v>
      </c>
      <c r="C46" s="197" t="s">
        <v>951</v>
      </c>
      <c r="D46" s="198"/>
      <c r="E46" s="167">
        <f>N31</f>
        <v>5.2937550386934769E-2</v>
      </c>
      <c r="F46" s="168">
        <f>VLOOKUP("Iowa",SA_DATA,N$8,FALSE)</f>
        <v>6.9887014556729202E-2</v>
      </c>
      <c r="G46" s="73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158"/>
      <c r="S46" s="158"/>
      <c r="T46" s="23"/>
      <c r="U46" s="23"/>
      <c r="V46" s="66">
        <f>(_xlfn.PERCENTRANK.INC(SA_DATA!$L$6:$L$946,E40))*10</f>
        <v>5.5500000000000007</v>
      </c>
      <c r="W46" s="96">
        <v>10</v>
      </c>
      <c r="X46" s="66">
        <f t="shared" si="5"/>
        <v>5.4</v>
      </c>
      <c r="Y46" s="57">
        <v>0.15</v>
      </c>
      <c r="Z46" s="23"/>
      <c r="AA46" s="57"/>
      <c r="AB46" s="23"/>
      <c r="AC46" s="23"/>
      <c r="AD46" s="23"/>
    </row>
    <row r="47" spans="1:30" s="22" customFormat="1" ht="22.5" customHeight="1" thickBot="1" x14ac:dyDescent="0.3">
      <c r="A47" s="20"/>
      <c r="B47" s="74">
        <v>10</v>
      </c>
      <c r="C47" s="199" t="s">
        <v>962</v>
      </c>
      <c r="D47" s="200"/>
      <c r="E47" s="77">
        <f>O31</f>
        <v>0.25708976295301833</v>
      </c>
      <c r="F47" s="162">
        <f>VLOOKUP("Iowa",SA_DATA,O$8,FALSE)</f>
        <v>0.23388606671611328</v>
      </c>
      <c r="G47" s="73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158"/>
      <c r="S47" s="158"/>
      <c r="T47" s="23"/>
      <c r="U47" s="23"/>
      <c r="V47" s="66">
        <f>(_xlfn.PERCENTRANK.INC(SA_DATA!$O$6:$O$946,E41))*10</f>
        <v>4.59</v>
      </c>
      <c r="W47" s="96">
        <v>10</v>
      </c>
      <c r="X47" s="66">
        <f t="shared" si="5"/>
        <v>4.4399999999999995</v>
      </c>
      <c r="Y47" s="57">
        <v>0.15</v>
      </c>
      <c r="Z47" s="23"/>
      <c r="AA47" s="57"/>
      <c r="AB47" s="23"/>
      <c r="AC47" s="23"/>
      <c r="AD47" s="23"/>
    </row>
    <row r="48" spans="1:30" s="22" customFormat="1" x14ac:dyDescent="0.25">
      <c r="A48" s="20"/>
      <c r="B48" s="21"/>
      <c r="C48" s="21"/>
      <c r="D48" s="21"/>
      <c r="E48" s="21"/>
      <c r="F48" s="21"/>
      <c r="G48" s="73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158"/>
      <c r="S48" s="158"/>
      <c r="T48" s="23"/>
      <c r="U48" s="23"/>
      <c r="V48" s="66">
        <f>(_xlfn.PERCENTRANK.INC(SA_DATA!$P$6:$P$946,E42))*10</f>
        <v>6.9499999999999993</v>
      </c>
      <c r="W48" s="96">
        <v>10</v>
      </c>
      <c r="X48" s="66">
        <f t="shared" si="5"/>
        <v>6.7999999999999989</v>
      </c>
      <c r="Y48" s="57">
        <v>0.15</v>
      </c>
      <c r="Z48" s="23"/>
      <c r="AA48" s="57"/>
      <c r="AB48" s="23"/>
      <c r="AC48" s="23"/>
      <c r="AD48" s="23"/>
    </row>
    <row r="49" spans="1:30" s="22" customForma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112"/>
      <c r="S49" s="112"/>
      <c r="T49" s="23"/>
      <c r="U49" s="23"/>
      <c r="V49" s="66">
        <f>(_xlfn.PERCENTRANK.INC(SA_DATA!$Q$6:$Q$946,E43))*10</f>
        <v>1.96</v>
      </c>
      <c r="W49" s="96">
        <v>10</v>
      </c>
      <c r="X49" s="66">
        <f t="shared" si="5"/>
        <v>1.8100000000000005</v>
      </c>
      <c r="Y49" s="57">
        <v>0.15</v>
      </c>
      <c r="Z49" s="57"/>
      <c r="AA49" s="57"/>
      <c r="AB49" s="23"/>
      <c r="AC49" s="23"/>
      <c r="AD49" s="23"/>
    </row>
    <row r="50" spans="1:30" s="22" customForma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161"/>
      <c r="S50" s="112"/>
      <c r="T50" s="23"/>
      <c r="U50" s="23"/>
      <c r="V50" s="66">
        <f>(_xlfn.PERCENTRANK.INC(SA_DATA!$R$6:$R$946,E44))*10</f>
        <v>9.6999999999999993</v>
      </c>
      <c r="W50" s="96">
        <v>10</v>
      </c>
      <c r="X50" s="66">
        <f t="shared" si="5"/>
        <v>9.5499999999999989</v>
      </c>
      <c r="Y50" s="57">
        <v>0.15</v>
      </c>
      <c r="Z50" s="57"/>
      <c r="AA50" s="57"/>
      <c r="AB50" s="23"/>
      <c r="AC50" s="23"/>
      <c r="AD50" s="23"/>
    </row>
    <row r="51" spans="1:30" s="22" customForma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112"/>
      <c r="S51" s="112"/>
      <c r="T51" s="23"/>
      <c r="U51" s="23"/>
      <c r="V51" s="66">
        <f>(_xlfn.PERCENTRANK.INC(SA_DATA!$V$6:$V$946,E45))*10</f>
        <v>0.91999999999999993</v>
      </c>
      <c r="W51" s="96">
        <v>10</v>
      </c>
      <c r="X51" s="66">
        <f t="shared" si="5"/>
        <v>0.76999999999999957</v>
      </c>
      <c r="Y51" s="57">
        <v>0.15</v>
      </c>
      <c r="Z51" s="57"/>
      <c r="AA51" s="57"/>
      <c r="AB51" s="23"/>
      <c r="AC51" s="23"/>
      <c r="AD51" s="23"/>
    </row>
    <row r="52" spans="1:30" s="22" customForma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112"/>
      <c r="S52" s="112"/>
      <c r="T52" s="23"/>
      <c r="U52" s="23"/>
      <c r="V52" s="66">
        <f>(_xlfn.PERCENTRANK.INC(SA_DATA!$Z$6:$Z$946,E46))*10</f>
        <v>3.2600000000000002</v>
      </c>
      <c r="W52" s="96">
        <v>10</v>
      </c>
      <c r="X52" s="66">
        <f t="shared" si="5"/>
        <v>3.1099999999999994</v>
      </c>
      <c r="Y52" s="57">
        <v>0.15</v>
      </c>
      <c r="Z52" s="57"/>
      <c r="AA52" s="57"/>
      <c r="AB52" s="23"/>
      <c r="AC52" s="23"/>
      <c r="AD52" s="23"/>
    </row>
    <row r="53" spans="1:30" s="22" customForma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112"/>
      <c r="S53" s="112"/>
      <c r="T53" s="23"/>
      <c r="U53" s="23"/>
      <c r="V53" s="66">
        <f>(_xlfn.PERCENTRANK.INC(SA_DATA!$AL$6:$AL$946,E47))*10</f>
        <v>8.17</v>
      </c>
      <c r="W53" s="96">
        <v>10</v>
      </c>
      <c r="X53" s="66">
        <f t="shared" si="5"/>
        <v>8.02</v>
      </c>
      <c r="Y53" s="57">
        <v>0.15</v>
      </c>
      <c r="Z53" s="57"/>
      <c r="AA53" s="57"/>
      <c r="AB53" s="23"/>
      <c r="AC53" s="23"/>
      <c r="AD53" s="23"/>
    </row>
    <row r="54" spans="1:30" s="22" customForma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112"/>
      <c r="S54" s="112"/>
      <c r="T54" s="23"/>
      <c r="U54" s="23"/>
      <c r="V54" s="66"/>
      <c r="W54" s="96"/>
      <c r="X54" s="66"/>
      <c r="Y54" s="66"/>
      <c r="Z54" s="57"/>
      <c r="AA54" s="57"/>
      <c r="AB54" s="23"/>
      <c r="AC54" s="23"/>
      <c r="AD54" s="23"/>
    </row>
    <row r="55" spans="1:30" x14ac:dyDescent="0.25">
      <c r="R55" s="112"/>
      <c r="S55" s="112"/>
      <c r="T55" s="23"/>
      <c r="U55" s="23"/>
      <c r="Z55" s="23"/>
      <c r="AA55" s="23"/>
      <c r="AB55" s="23"/>
      <c r="AC55" s="23"/>
      <c r="AD55" s="23"/>
    </row>
    <row r="56" spans="1:30" x14ac:dyDescent="0.25">
      <c r="R56" s="112"/>
      <c r="S56" s="112"/>
      <c r="T56" s="23"/>
      <c r="U56" s="23"/>
      <c r="Z56" s="23"/>
      <c r="AA56" s="23"/>
      <c r="AB56" s="23"/>
      <c r="AC56" s="23"/>
      <c r="AD56" s="23"/>
    </row>
    <row r="57" spans="1:30" s="22" customForma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112"/>
      <c r="S57" s="112"/>
      <c r="T57" s="23"/>
      <c r="U57" s="23"/>
      <c r="V57" s="57" t="s">
        <v>978</v>
      </c>
      <c r="W57" s="57" t="s">
        <v>979</v>
      </c>
      <c r="X57" s="57" t="s">
        <v>980</v>
      </c>
      <c r="Y57" s="57" t="s">
        <v>981</v>
      </c>
      <c r="Z57" s="23"/>
      <c r="AA57" s="23"/>
      <c r="AB57" s="23"/>
      <c r="AC57" s="23"/>
      <c r="AD57" s="23"/>
    </row>
    <row r="58" spans="1:30" s="22" customForma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112"/>
      <c r="S58" s="112"/>
      <c r="T58" s="23"/>
      <c r="U58" s="23"/>
      <c r="V58" s="66">
        <f>(_xlfn.PERCENTRANK.INC(SA_DATA!$H$6:$H$946,F38))*10</f>
        <v>7.01</v>
      </c>
      <c r="W58" s="96">
        <v>10</v>
      </c>
      <c r="X58" s="66">
        <f>IF(W44-((10-V58)+(Y44))&lt;0,0,W44-((10-V58)+(Y44)))</f>
        <v>6.8599999999999994</v>
      </c>
      <c r="Y58" s="57">
        <v>0.15</v>
      </c>
      <c r="Z58" s="23"/>
      <c r="AA58" s="23"/>
      <c r="AB58" s="23"/>
      <c r="AC58" s="23"/>
      <c r="AD58" s="23"/>
    </row>
    <row r="59" spans="1:30" s="22" customForma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112"/>
      <c r="S59" s="112"/>
      <c r="T59" s="23"/>
      <c r="U59" s="23"/>
      <c r="V59" s="66">
        <f>(_xlfn.PERCENTRANK.INC(SA_DATA!$I$6:$I$946,F39))*10</f>
        <v>5.8</v>
      </c>
      <c r="W59" s="96">
        <v>10</v>
      </c>
      <c r="X59" s="66">
        <f>IF(W45-((10-V59)+(Y45))&lt;0,0,W45-((10-V59)+(Y45)))</f>
        <v>5.6499999999999995</v>
      </c>
      <c r="Y59" s="57">
        <v>0.15</v>
      </c>
      <c r="Z59" s="23"/>
      <c r="AA59" s="23"/>
      <c r="AB59" s="23"/>
      <c r="AC59" s="23"/>
      <c r="AD59" s="23"/>
    </row>
    <row r="60" spans="1:30" s="22" customForma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112"/>
      <c r="S60" s="112"/>
      <c r="T60" s="23"/>
      <c r="U60" s="23"/>
      <c r="V60" s="66">
        <f>(_xlfn.PERCENTRANK.INC(SA_DATA!$L$6:$L$946,F40))*10</f>
        <v>5.28</v>
      </c>
      <c r="W60" s="96">
        <v>10</v>
      </c>
      <c r="X60" s="66">
        <f>IF(W46-((10-V60)+(Y46))&lt;0,0,W46-((10-V60)+(Y46)))</f>
        <v>5.13</v>
      </c>
      <c r="Y60" s="57">
        <v>0.15</v>
      </c>
      <c r="Z60" s="23"/>
      <c r="AA60" s="23"/>
      <c r="AB60" s="23"/>
      <c r="AC60" s="23"/>
      <c r="AD60" s="23"/>
    </row>
    <row r="61" spans="1:30" s="22" customForma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112"/>
      <c r="S61" s="112"/>
      <c r="T61" s="23"/>
      <c r="U61" s="23"/>
      <c r="V61" s="66">
        <f>(_xlfn.PERCENTRANK.INC(SA_DATA!$O$6:$O$946,F41))*10</f>
        <v>5.61</v>
      </c>
      <c r="W61" s="96">
        <v>10</v>
      </c>
      <c r="X61" s="66">
        <f>IF(W47-((10-V61)+(Y47))&lt;0,0,W47-((10-V61)+(Y47)))</f>
        <v>5.46</v>
      </c>
      <c r="Y61" s="57">
        <v>0.15</v>
      </c>
      <c r="Z61" s="23"/>
      <c r="AA61" s="23"/>
      <c r="AB61" s="23"/>
      <c r="AC61" s="23"/>
      <c r="AD61" s="23"/>
    </row>
    <row r="62" spans="1:30" s="22" customForma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112"/>
      <c r="S62" s="112"/>
      <c r="T62" s="23"/>
      <c r="U62" s="23"/>
      <c r="V62" s="66">
        <f>(_xlfn.PERCENTRANK.INC(SA_DATA!$P$6:$P$946,F42))*10</f>
        <v>5.58</v>
      </c>
      <c r="W62" s="96">
        <v>10</v>
      </c>
      <c r="X62" s="66">
        <f t="shared" ref="X62:X67" si="6">IF(W48-((10-V62)+(Y48))&lt;0,0,W48-((10-V62)+(Y48)))</f>
        <v>5.43</v>
      </c>
      <c r="Y62" s="57">
        <v>0.15</v>
      </c>
      <c r="Z62" s="23"/>
      <c r="AA62" s="23"/>
      <c r="AB62" s="23"/>
      <c r="AC62" s="23"/>
      <c r="AD62" s="23"/>
    </row>
    <row r="63" spans="1:30" s="22" customForma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112"/>
      <c r="S63" s="112"/>
      <c r="T63" s="23"/>
      <c r="U63" s="23"/>
      <c r="V63" s="66">
        <f>(_xlfn.PERCENTRANK.INC(SA_DATA!$Q$6:$Q$946,F43))*10</f>
        <v>4.25</v>
      </c>
      <c r="W63" s="96">
        <v>10</v>
      </c>
      <c r="X63" s="66">
        <f t="shared" si="6"/>
        <v>4.0999999999999996</v>
      </c>
      <c r="Y63" s="57">
        <v>0.15</v>
      </c>
      <c r="Z63" s="23"/>
      <c r="AA63" s="23"/>
      <c r="AB63" s="23"/>
      <c r="AC63" s="23"/>
      <c r="AD63" s="23"/>
    </row>
    <row r="64" spans="1:30" s="22" customForma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112"/>
      <c r="S64" s="112"/>
      <c r="T64" s="23"/>
      <c r="U64" s="23"/>
      <c r="V64" s="66">
        <f>(_xlfn.PERCENTRANK.INC(SA_DATA!$R$6:$R$946,F44))*10</f>
        <v>8.1000000000000014</v>
      </c>
      <c r="W64" s="96">
        <v>10</v>
      </c>
      <c r="X64" s="66">
        <f t="shared" si="6"/>
        <v>7.9500000000000011</v>
      </c>
      <c r="Y64" s="57">
        <v>0.15</v>
      </c>
      <c r="Z64" s="23"/>
      <c r="AA64" s="23"/>
      <c r="AB64" s="23"/>
      <c r="AC64" s="23"/>
      <c r="AD64" s="23"/>
    </row>
    <row r="65" spans="1:30" s="22" customForma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112"/>
      <c r="S65" s="112"/>
      <c r="T65" s="23"/>
      <c r="U65" s="23"/>
      <c r="V65" s="66">
        <f>(_xlfn.PERCENTRANK.INC(SA_DATA!$V$6:$V$946,F45))*10</f>
        <v>1.98</v>
      </c>
      <c r="W65" s="96">
        <v>10</v>
      </c>
      <c r="X65" s="66">
        <f t="shared" si="6"/>
        <v>1.83</v>
      </c>
      <c r="Y65" s="57">
        <v>0.15</v>
      </c>
      <c r="Z65" s="23"/>
      <c r="AA65" s="23"/>
      <c r="AB65" s="23"/>
      <c r="AC65" s="23"/>
      <c r="AD65" s="23"/>
    </row>
    <row r="66" spans="1:30" s="22" customForma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112"/>
      <c r="S66" s="112"/>
      <c r="T66" s="23"/>
      <c r="U66" s="23"/>
      <c r="V66" s="66">
        <f>(_xlfn.PERCENTRANK.INC(SA_DATA!$Z$6:$Z$946,F46))*10</f>
        <v>4.3499999999999996</v>
      </c>
      <c r="W66" s="96">
        <v>10</v>
      </c>
      <c r="X66" s="66">
        <f t="shared" si="6"/>
        <v>4.1999999999999993</v>
      </c>
      <c r="Y66" s="57">
        <v>0.15</v>
      </c>
      <c r="Z66" s="23"/>
      <c r="AA66" s="23"/>
      <c r="AB66" s="23"/>
      <c r="AC66" s="23"/>
      <c r="AD66" s="23"/>
    </row>
    <row r="67" spans="1:30" s="22" customForma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112"/>
      <c r="S67" s="112"/>
      <c r="T67" s="23"/>
      <c r="U67" s="23"/>
      <c r="V67" s="66">
        <f>(_xlfn.PERCENTRANK.INC(SA_DATA!$AL$6:$AL$946,F47))*10</f>
        <v>7.38</v>
      </c>
      <c r="W67" s="96">
        <v>10</v>
      </c>
      <c r="X67" s="66">
        <f t="shared" si="6"/>
        <v>7.23</v>
      </c>
      <c r="Y67" s="57">
        <v>0.15</v>
      </c>
      <c r="Z67" s="23"/>
      <c r="AA67" s="23"/>
      <c r="AB67" s="23"/>
      <c r="AC67" s="23"/>
      <c r="AD67" s="23"/>
    </row>
    <row r="68" spans="1:30" x14ac:dyDescent="0.25">
      <c r="R68" s="112"/>
      <c r="S68" s="112"/>
      <c r="T68" s="23"/>
      <c r="U68" s="23"/>
      <c r="Z68" s="23"/>
      <c r="AA68" s="23"/>
      <c r="AB68" s="23"/>
      <c r="AC68" s="23"/>
      <c r="AD68" s="23"/>
    </row>
    <row r="69" spans="1:30" x14ac:dyDescent="0.25">
      <c r="T69" s="23"/>
      <c r="U69" s="23"/>
      <c r="Z69" s="23"/>
      <c r="AA69" s="23"/>
      <c r="AB69" s="23"/>
      <c r="AC69" s="23"/>
      <c r="AD69" s="23"/>
    </row>
    <row r="70" spans="1:30" x14ac:dyDescent="0.25">
      <c r="T70" s="23"/>
      <c r="U70" s="23"/>
      <c r="Z70" s="23"/>
      <c r="AA70" s="23"/>
      <c r="AB70" s="23"/>
      <c r="AC70" s="23"/>
      <c r="AD70" s="23"/>
    </row>
    <row r="71" spans="1:30" x14ac:dyDescent="0.25">
      <c r="T71" s="23"/>
      <c r="U71" s="23"/>
      <c r="Z71" s="23"/>
      <c r="AA71" s="23"/>
      <c r="AB71" s="23"/>
      <c r="AC71" s="23"/>
      <c r="AD71" s="23"/>
    </row>
    <row r="72" spans="1:30" x14ac:dyDescent="0.25">
      <c r="T72" s="23"/>
      <c r="U72" s="23"/>
      <c r="Z72" s="23"/>
      <c r="AA72" s="23"/>
      <c r="AB72" s="23"/>
      <c r="AC72" s="23"/>
      <c r="AD72" s="23"/>
    </row>
  </sheetData>
  <sheetProtection sheet="1" objects="1" scenarios="1" selectLockedCells="1"/>
  <mergeCells count="14">
    <mergeCell ref="C46:D46"/>
    <mergeCell ref="C47:D47"/>
    <mergeCell ref="B31:C31"/>
    <mergeCell ref="B37:C37"/>
    <mergeCell ref="C38:D38"/>
    <mergeCell ref="C39:D39"/>
    <mergeCell ref="C40:D40"/>
    <mergeCell ref="C41:D41"/>
    <mergeCell ref="C42:D42"/>
    <mergeCell ref="K5:O5"/>
    <mergeCell ref="K7:O7"/>
    <mergeCell ref="C43:D43"/>
    <mergeCell ref="C44:D44"/>
    <mergeCell ref="C45:D45"/>
  </mergeCells>
  <conditionalFormatting sqref="E10:E29">
    <cfRule type="expression" dxfId="5" priority="16">
      <formula>$C10=""</formula>
    </cfRule>
  </conditionalFormatting>
  <conditionalFormatting sqref="F10:O30">
    <cfRule type="expression" dxfId="4" priority="17">
      <formula>$C10=""</formula>
    </cfRule>
  </conditionalFormatting>
  <conditionalFormatting sqref="F31:O32">
    <cfRule type="expression" dxfId="3" priority="19">
      <formula>$B31=""</formula>
    </cfRule>
  </conditionalFormatting>
  <conditionalFormatting sqref="F33:O33">
    <cfRule type="cellIs" dxfId="2" priority="1" operator="equal">
      <formula>0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25" right="0.25" top="0.5" bottom="0.25" header="0.25" footer="0.25"/>
  <pageSetup paperSize="5" fitToHeight="0" orientation="landscape" r:id="rId1"/>
  <headerFooter differentFirst="1">
    <oddFooter>&amp;R&amp;"+,Regular"&amp;8Page &amp;P of &amp;N</oddFooter>
  </headerFooter>
  <ignoredErrors>
    <ignoredError sqref="E3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48EFDC7E-957B-4337-BB9C-4D21D9605182}">
          <x14:formula1>
            <xm:f>dim!$A$1:$A$942</xm:f>
          </x14:formula1>
          <xm:sqref>C10:C30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B598-CE01-417D-82F3-13B72B98E7DE}">
  <dimension ref="A1:BG955"/>
  <sheetViews>
    <sheetView topLeftCell="D1" zoomScaleNormal="100" workbookViewId="0">
      <pane ySplit="5" topLeftCell="A6" activePane="bottomLeft" state="frozen"/>
      <selection activeCell="C7" sqref="C7"/>
      <selection pane="bottomLeft" activeCell="D6" sqref="D6"/>
    </sheetView>
  </sheetViews>
  <sheetFormatPr defaultRowHeight="12" x14ac:dyDescent="0.2"/>
  <cols>
    <col min="1" max="1" width="8.7109375" style="98" bestFit="1" customWidth="1"/>
    <col min="2" max="2" width="17.28515625" style="98" bestFit="1" customWidth="1"/>
    <col min="3" max="3" width="18.140625" style="98" bestFit="1" customWidth="1"/>
    <col min="4" max="4" width="21.7109375" style="98" bestFit="1" customWidth="1"/>
    <col min="5" max="5" width="20" style="98" bestFit="1" customWidth="1"/>
    <col min="6" max="6" width="13.42578125" style="98" bestFit="1" customWidth="1"/>
    <col min="7" max="7" width="25.140625" style="98" bestFit="1" customWidth="1"/>
    <col min="8" max="38" width="23.7109375" style="98" customWidth="1"/>
    <col min="39" max="59" width="23.7109375" style="101" customWidth="1"/>
    <col min="60" max="16384" width="9.140625" style="98"/>
  </cols>
  <sheetData>
    <row r="1" spans="1:59" x14ac:dyDescent="0.2">
      <c r="C1" s="99"/>
      <c r="D1" s="99">
        <v>1</v>
      </c>
      <c r="E1" s="99">
        <f t="shared" ref="E1:BG1" si="0">D1+1</f>
        <v>2</v>
      </c>
      <c r="F1" s="99">
        <f t="shared" si="0"/>
        <v>3</v>
      </c>
      <c r="G1" s="99">
        <f t="shared" si="0"/>
        <v>4</v>
      </c>
      <c r="H1" s="99">
        <f t="shared" si="0"/>
        <v>5</v>
      </c>
      <c r="I1" s="99">
        <f t="shared" si="0"/>
        <v>6</v>
      </c>
      <c r="J1" s="99">
        <f t="shared" si="0"/>
        <v>7</v>
      </c>
      <c r="K1" s="99">
        <f t="shared" si="0"/>
        <v>8</v>
      </c>
      <c r="L1" s="99">
        <f t="shared" si="0"/>
        <v>9</v>
      </c>
      <c r="M1" s="99">
        <f t="shared" si="0"/>
        <v>10</v>
      </c>
      <c r="N1" s="99">
        <f t="shared" si="0"/>
        <v>11</v>
      </c>
      <c r="O1" s="99">
        <f t="shared" si="0"/>
        <v>12</v>
      </c>
      <c r="P1" s="99">
        <f t="shared" si="0"/>
        <v>13</v>
      </c>
      <c r="Q1" s="99">
        <f t="shared" si="0"/>
        <v>14</v>
      </c>
      <c r="R1" s="99">
        <f t="shared" si="0"/>
        <v>15</v>
      </c>
      <c r="S1" s="99">
        <f t="shared" si="0"/>
        <v>16</v>
      </c>
      <c r="T1" s="99">
        <f t="shared" si="0"/>
        <v>17</v>
      </c>
      <c r="U1" s="99">
        <f t="shared" si="0"/>
        <v>18</v>
      </c>
      <c r="V1" s="99">
        <f t="shared" si="0"/>
        <v>19</v>
      </c>
      <c r="W1" s="99">
        <f t="shared" si="0"/>
        <v>20</v>
      </c>
      <c r="X1" s="99">
        <f t="shared" si="0"/>
        <v>21</v>
      </c>
      <c r="Y1" s="99">
        <f t="shared" si="0"/>
        <v>22</v>
      </c>
      <c r="Z1" s="99">
        <f t="shared" si="0"/>
        <v>23</v>
      </c>
      <c r="AA1" s="99">
        <f t="shared" si="0"/>
        <v>24</v>
      </c>
      <c r="AB1" s="99">
        <f t="shared" si="0"/>
        <v>25</v>
      </c>
      <c r="AC1" s="99">
        <f t="shared" si="0"/>
        <v>26</v>
      </c>
      <c r="AD1" s="99">
        <f t="shared" si="0"/>
        <v>27</v>
      </c>
      <c r="AE1" s="99">
        <f t="shared" si="0"/>
        <v>28</v>
      </c>
      <c r="AF1" s="99">
        <f t="shared" si="0"/>
        <v>29</v>
      </c>
      <c r="AG1" s="99">
        <f t="shared" si="0"/>
        <v>30</v>
      </c>
      <c r="AH1" s="99">
        <f t="shared" si="0"/>
        <v>31</v>
      </c>
      <c r="AI1" s="99">
        <f t="shared" si="0"/>
        <v>32</v>
      </c>
      <c r="AJ1" s="99">
        <f t="shared" si="0"/>
        <v>33</v>
      </c>
      <c r="AK1" s="99">
        <f t="shared" si="0"/>
        <v>34</v>
      </c>
      <c r="AL1" s="99">
        <f t="shared" si="0"/>
        <v>35</v>
      </c>
      <c r="AM1" s="100">
        <f t="shared" si="0"/>
        <v>36</v>
      </c>
      <c r="AN1" s="100">
        <f t="shared" si="0"/>
        <v>37</v>
      </c>
      <c r="AO1" s="100">
        <f t="shared" si="0"/>
        <v>38</v>
      </c>
      <c r="AP1" s="100">
        <f t="shared" si="0"/>
        <v>39</v>
      </c>
      <c r="AQ1" s="100">
        <f t="shared" si="0"/>
        <v>40</v>
      </c>
      <c r="AR1" s="100">
        <f t="shared" si="0"/>
        <v>41</v>
      </c>
      <c r="AS1" s="100">
        <f t="shared" si="0"/>
        <v>42</v>
      </c>
      <c r="AT1" s="100">
        <f t="shared" si="0"/>
        <v>43</v>
      </c>
      <c r="AU1" s="100">
        <f t="shared" si="0"/>
        <v>44</v>
      </c>
      <c r="AV1" s="100">
        <f t="shared" si="0"/>
        <v>45</v>
      </c>
      <c r="AW1" s="100">
        <f t="shared" si="0"/>
        <v>46</v>
      </c>
      <c r="AX1" s="100">
        <f t="shared" si="0"/>
        <v>47</v>
      </c>
      <c r="AY1" s="100">
        <f t="shared" si="0"/>
        <v>48</v>
      </c>
      <c r="AZ1" s="100">
        <f t="shared" si="0"/>
        <v>49</v>
      </c>
      <c r="BA1" s="100">
        <f t="shared" si="0"/>
        <v>50</v>
      </c>
      <c r="BB1" s="100">
        <f t="shared" si="0"/>
        <v>51</v>
      </c>
      <c r="BC1" s="100">
        <f t="shared" si="0"/>
        <v>52</v>
      </c>
      <c r="BD1" s="100">
        <f t="shared" si="0"/>
        <v>53</v>
      </c>
      <c r="BE1" s="100">
        <f t="shared" si="0"/>
        <v>54</v>
      </c>
      <c r="BF1" s="100">
        <f t="shared" si="0"/>
        <v>55</v>
      </c>
      <c r="BG1" s="100">
        <f t="shared" si="0"/>
        <v>56</v>
      </c>
    </row>
    <row r="2" spans="1:59" x14ac:dyDescent="0.2">
      <c r="H2" s="98" t="s">
        <v>982</v>
      </c>
      <c r="AM2" s="101" t="s">
        <v>983</v>
      </c>
      <c r="AW2" s="101" t="s">
        <v>984</v>
      </c>
    </row>
    <row r="3" spans="1:59" s="102" customFormat="1" ht="24" x14ac:dyDescent="0.2">
      <c r="A3" s="102" t="s">
        <v>985</v>
      </c>
      <c r="B3" s="102" t="s">
        <v>986</v>
      </c>
      <c r="C3" s="102" t="s">
        <v>987</v>
      </c>
      <c r="D3" s="102" t="s">
        <v>988</v>
      </c>
      <c r="E3" s="102" t="s">
        <v>989</v>
      </c>
      <c r="F3" s="102" t="s">
        <v>990</v>
      </c>
      <c r="G3" s="102" t="s">
        <v>991</v>
      </c>
      <c r="H3" s="102" t="s">
        <v>3</v>
      </c>
      <c r="I3" s="102" t="s">
        <v>945</v>
      </c>
      <c r="L3" s="102" t="s">
        <v>956</v>
      </c>
      <c r="O3" s="102" t="s">
        <v>957</v>
      </c>
      <c r="P3" s="102" t="s">
        <v>3117</v>
      </c>
      <c r="Q3" s="102" t="s">
        <v>4</v>
      </c>
      <c r="R3" s="102" t="s">
        <v>949</v>
      </c>
      <c r="V3" s="102" t="s">
        <v>950</v>
      </c>
      <c r="Z3" s="102" t="s">
        <v>993</v>
      </c>
      <c r="AL3" s="102" t="s">
        <v>994</v>
      </c>
      <c r="AM3" s="103" t="s">
        <v>3</v>
      </c>
      <c r="AN3" s="103" t="s">
        <v>945</v>
      </c>
      <c r="AO3" s="103" t="s">
        <v>956</v>
      </c>
      <c r="AP3" s="103" t="s">
        <v>957</v>
      </c>
      <c r="AQ3" s="103" t="s">
        <v>992</v>
      </c>
      <c r="AR3" s="103" t="s">
        <v>4</v>
      </c>
      <c r="AS3" s="103" t="s">
        <v>949</v>
      </c>
      <c r="AT3" s="103" t="s">
        <v>950</v>
      </c>
      <c r="AU3" s="103" t="s">
        <v>993</v>
      </c>
      <c r="AV3" s="103" t="s">
        <v>994</v>
      </c>
      <c r="AW3" s="103" t="s">
        <v>3</v>
      </c>
      <c r="AX3" s="103" t="s">
        <v>945</v>
      </c>
      <c r="AY3" s="103" t="s">
        <v>956</v>
      </c>
      <c r="AZ3" s="103" t="s">
        <v>957</v>
      </c>
      <c r="BA3" s="103" t="s">
        <v>992</v>
      </c>
      <c r="BB3" s="103" t="s">
        <v>4</v>
      </c>
      <c r="BC3" s="103" t="s">
        <v>949</v>
      </c>
      <c r="BD3" s="103" t="s">
        <v>950</v>
      </c>
      <c r="BE3" s="103" t="s">
        <v>993</v>
      </c>
      <c r="BF3" s="103" t="s">
        <v>994</v>
      </c>
      <c r="BG3" s="103"/>
    </row>
    <row r="4" spans="1:59" s="102" customFormat="1" ht="24" x14ac:dyDescent="0.2">
      <c r="A4" s="102" t="s">
        <v>985</v>
      </c>
      <c r="B4" s="102" t="s">
        <v>986</v>
      </c>
      <c r="C4" s="102" t="s">
        <v>987</v>
      </c>
      <c r="D4" s="102" t="s">
        <v>988</v>
      </c>
      <c r="E4" s="102" t="s">
        <v>989</v>
      </c>
      <c r="F4" s="104" t="s">
        <v>990</v>
      </c>
      <c r="G4" s="105" t="s">
        <v>991</v>
      </c>
      <c r="H4" s="105" t="s">
        <v>995</v>
      </c>
      <c r="I4" s="105" t="s">
        <v>996</v>
      </c>
      <c r="J4" s="105" t="s">
        <v>997</v>
      </c>
      <c r="K4" s="105" t="s">
        <v>998</v>
      </c>
      <c r="L4" s="105" t="s">
        <v>999</v>
      </c>
      <c r="M4" s="105" t="s">
        <v>1000</v>
      </c>
      <c r="N4" s="105" t="s">
        <v>1001</v>
      </c>
      <c r="O4" s="105" t="s">
        <v>1002</v>
      </c>
      <c r="P4" s="105" t="s">
        <v>1003</v>
      </c>
      <c r="Q4" s="104" t="s">
        <v>1004</v>
      </c>
      <c r="R4" s="102" t="s">
        <v>1005</v>
      </c>
      <c r="S4" s="102" t="s">
        <v>1006</v>
      </c>
      <c r="T4" s="102" t="s">
        <v>1007</v>
      </c>
      <c r="U4" s="102" t="s">
        <v>1008</v>
      </c>
      <c r="V4" s="102" t="s">
        <v>1009</v>
      </c>
      <c r="W4" s="102" t="s">
        <v>1010</v>
      </c>
      <c r="X4" s="102" t="s">
        <v>1011</v>
      </c>
      <c r="Y4" s="102" t="s">
        <v>1012</v>
      </c>
      <c r="Z4" s="102" t="s">
        <v>1013</v>
      </c>
      <c r="AA4" s="102" t="s">
        <v>1014</v>
      </c>
      <c r="AB4" s="102" t="s">
        <v>1015</v>
      </c>
      <c r="AC4" s="102" t="s">
        <v>1016</v>
      </c>
      <c r="AD4" s="105" t="s">
        <v>1017</v>
      </c>
      <c r="AE4" s="102" t="s">
        <v>1018</v>
      </c>
      <c r="AF4" s="102" t="s">
        <v>1019</v>
      </c>
      <c r="AG4" s="102" t="s">
        <v>1020</v>
      </c>
      <c r="AH4" s="102" t="s">
        <v>1021</v>
      </c>
      <c r="AI4" s="102" t="s">
        <v>1022</v>
      </c>
      <c r="AJ4" s="102" t="s">
        <v>1023</v>
      </c>
      <c r="AK4" s="102" t="s">
        <v>1024</v>
      </c>
      <c r="AL4" s="102" t="s">
        <v>1025</v>
      </c>
      <c r="AM4" s="103" t="s">
        <v>3</v>
      </c>
      <c r="AN4" s="103" t="s">
        <v>945</v>
      </c>
      <c r="AO4" s="103" t="s">
        <v>956</v>
      </c>
      <c r="AP4" s="103" t="s">
        <v>957</v>
      </c>
      <c r="AQ4" s="103" t="s">
        <v>992</v>
      </c>
      <c r="AR4" s="103" t="s">
        <v>4</v>
      </c>
      <c r="AS4" s="103" t="s">
        <v>949</v>
      </c>
      <c r="AT4" s="103" t="s">
        <v>950</v>
      </c>
      <c r="AU4" s="103" t="s">
        <v>993</v>
      </c>
      <c r="AV4" s="103" t="s">
        <v>994</v>
      </c>
      <c r="AW4" s="103" t="s">
        <v>3</v>
      </c>
      <c r="AX4" s="103" t="s">
        <v>945</v>
      </c>
      <c r="AY4" s="103" t="s">
        <v>956</v>
      </c>
      <c r="AZ4" s="103" t="s">
        <v>957</v>
      </c>
      <c r="BA4" s="103" t="s">
        <v>992</v>
      </c>
      <c r="BB4" s="103" t="s">
        <v>4</v>
      </c>
      <c r="BC4" s="103" t="s">
        <v>949</v>
      </c>
      <c r="BD4" s="103" t="s">
        <v>950</v>
      </c>
      <c r="BE4" s="103" t="s">
        <v>993</v>
      </c>
      <c r="BF4" s="103" t="s">
        <v>994</v>
      </c>
      <c r="BG4" s="103"/>
    </row>
    <row r="5" spans="1:59" s="102" customFormat="1" ht="48" x14ac:dyDescent="0.2">
      <c r="A5" s="102" t="s">
        <v>985</v>
      </c>
      <c r="B5" s="102" t="s">
        <v>986</v>
      </c>
      <c r="C5" s="102" t="s">
        <v>987</v>
      </c>
      <c r="D5" s="102" t="s">
        <v>988</v>
      </c>
      <c r="E5" s="102" t="s">
        <v>989</v>
      </c>
      <c r="F5" s="104" t="s">
        <v>990</v>
      </c>
      <c r="G5" s="105" t="s">
        <v>991</v>
      </c>
      <c r="H5" s="105" t="s">
        <v>1026</v>
      </c>
      <c r="I5" s="105" t="s">
        <v>1027</v>
      </c>
      <c r="J5" s="105" t="s">
        <v>1028</v>
      </c>
      <c r="K5" s="105" t="s">
        <v>1029</v>
      </c>
      <c r="L5" s="105" t="s">
        <v>999</v>
      </c>
      <c r="M5" s="105" t="s">
        <v>1030</v>
      </c>
      <c r="N5" s="105" t="s">
        <v>1029</v>
      </c>
      <c r="O5" s="105" t="s">
        <v>1002</v>
      </c>
      <c r="P5" s="105" t="s">
        <v>1003</v>
      </c>
      <c r="Q5" s="104" t="s">
        <v>1031</v>
      </c>
      <c r="R5" s="102" t="s">
        <v>1005</v>
      </c>
      <c r="S5" s="102" t="s">
        <v>1032</v>
      </c>
      <c r="T5" s="102" t="s">
        <v>1033</v>
      </c>
      <c r="U5" s="102" t="s">
        <v>1029</v>
      </c>
      <c r="V5" s="102" t="s">
        <v>1009</v>
      </c>
      <c r="W5" s="102" t="s">
        <v>1034</v>
      </c>
      <c r="X5" s="102" t="s">
        <v>1035</v>
      </c>
      <c r="Y5" s="102" t="s">
        <v>1029</v>
      </c>
      <c r="Z5" s="102" t="s">
        <v>1013</v>
      </c>
      <c r="AA5" s="102" t="s">
        <v>1036</v>
      </c>
      <c r="AB5" s="102" t="s">
        <v>1037</v>
      </c>
      <c r="AC5" s="102" t="s">
        <v>1038</v>
      </c>
      <c r="AD5" s="105" t="s">
        <v>1039</v>
      </c>
      <c r="AE5" s="102" t="s">
        <v>1040</v>
      </c>
      <c r="AF5" s="102" t="s">
        <v>1041</v>
      </c>
      <c r="AG5" s="102" t="s">
        <v>1042</v>
      </c>
      <c r="AH5" s="102" t="s">
        <v>1043</v>
      </c>
      <c r="AI5" s="102" t="s">
        <v>1044</v>
      </c>
      <c r="AJ5" s="102" t="s">
        <v>1045</v>
      </c>
      <c r="AK5" s="102" t="s">
        <v>1029</v>
      </c>
      <c r="AL5" s="102" t="s">
        <v>1025</v>
      </c>
      <c r="AM5" s="103" t="s">
        <v>3</v>
      </c>
      <c r="AN5" s="103" t="s">
        <v>945</v>
      </c>
      <c r="AO5" s="103" t="s">
        <v>956</v>
      </c>
      <c r="AP5" s="103" t="s">
        <v>957</v>
      </c>
      <c r="AQ5" s="103" t="s">
        <v>992</v>
      </c>
      <c r="AR5" s="103" t="s">
        <v>4</v>
      </c>
      <c r="AS5" s="103" t="s">
        <v>949</v>
      </c>
      <c r="AT5" s="103" t="s">
        <v>950</v>
      </c>
      <c r="AU5" s="103" t="s">
        <v>993</v>
      </c>
      <c r="AV5" s="103" t="s">
        <v>994</v>
      </c>
      <c r="AW5" s="103" t="s">
        <v>3</v>
      </c>
      <c r="AX5" s="103" t="s">
        <v>945</v>
      </c>
      <c r="AY5" s="103" t="s">
        <v>956</v>
      </c>
      <c r="AZ5" s="103" t="s">
        <v>957</v>
      </c>
      <c r="BA5" s="103" t="s">
        <v>992</v>
      </c>
      <c r="BB5" s="103" t="s">
        <v>4</v>
      </c>
      <c r="BC5" s="103" t="s">
        <v>949</v>
      </c>
      <c r="BD5" s="103" t="s">
        <v>950</v>
      </c>
      <c r="BE5" s="103" t="s">
        <v>993</v>
      </c>
      <c r="BF5" s="103" t="s">
        <v>994</v>
      </c>
      <c r="BG5" s="103" t="s">
        <v>964</v>
      </c>
    </row>
    <row r="6" spans="1:59" x14ac:dyDescent="0.2">
      <c r="A6" s="98">
        <v>1900190</v>
      </c>
      <c r="B6" s="98" t="s">
        <v>1460</v>
      </c>
      <c r="C6" s="98" t="s">
        <v>2148</v>
      </c>
      <c r="D6" s="98" t="s">
        <v>5</v>
      </c>
      <c r="E6" s="106">
        <v>1599</v>
      </c>
      <c r="F6" s="107" t="s">
        <v>1110</v>
      </c>
      <c r="G6" s="108" t="s">
        <v>1111</v>
      </c>
      <c r="H6" s="109">
        <v>61667</v>
      </c>
      <c r="I6" s="108">
        <v>0.10800000000000001</v>
      </c>
      <c r="J6" s="110">
        <v>82</v>
      </c>
      <c r="K6" s="110">
        <v>652</v>
      </c>
      <c r="L6" s="108">
        <v>0.12576687116564417</v>
      </c>
      <c r="M6" s="110">
        <v>38</v>
      </c>
      <c r="N6" s="110">
        <v>652</v>
      </c>
      <c r="O6" s="108">
        <v>5.8282208588957052E-2</v>
      </c>
      <c r="P6" s="108">
        <v>1.9E-2</v>
      </c>
      <c r="Q6" s="108">
        <v>0.40899999999999997</v>
      </c>
      <c r="R6" s="108">
        <v>6.2932662051604785E-3</v>
      </c>
      <c r="S6" s="110">
        <v>73</v>
      </c>
      <c r="T6" s="110">
        <v>383</v>
      </c>
      <c r="U6" s="110">
        <v>1095</v>
      </c>
      <c r="V6" s="108">
        <v>0.41643835616438357</v>
      </c>
      <c r="W6" s="110">
        <v>100</v>
      </c>
      <c r="X6" s="110">
        <v>0</v>
      </c>
      <c r="Y6" s="110">
        <v>752</v>
      </c>
      <c r="Z6" s="108">
        <v>0.13297872340425532</v>
      </c>
      <c r="AA6" s="110">
        <v>22</v>
      </c>
      <c r="AB6" s="110">
        <v>27</v>
      </c>
      <c r="AC6" s="110">
        <v>12</v>
      </c>
      <c r="AD6" s="110">
        <v>0</v>
      </c>
      <c r="AE6" s="110">
        <v>0</v>
      </c>
      <c r="AF6" s="110">
        <v>28</v>
      </c>
      <c r="AG6" s="110">
        <v>20</v>
      </c>
      <c r="AH6" s="110">
        <v>4</v>
      </c>
      <c r="AI6" s="110">
        <v>0</v>
      </c>
      <c r="AJ6" s="110">
        <v>0</v>
      </c>
      <c r="AK6" s="110">
        <v>652</v>
      </c>
      <c r="AL6" s="108">
        <v>0.17331288343558282</v>
      </c>
      <c r="AM6" s="111">
        <f>IFERROR(_xlfn.PERCENTRANK.INC(H$6:H$945,H6),0)</f>
        <v>0.432</v>
      </c>
      <c r="AN6" s="111">
        <f t="shared" ref="AN6:AN69" si="1">_xlfn.PERCENTRANK.INC(I$6:I$945,I6)</f>
        <v>0.56599999999999995</v>
      </c>
      <c r="AO6" s="111">
        <f>_xlfn.PERCENTRANK.INC(L$6:L$945,L6)</f>
        <v>0.66100000000000003</v>
      </c>
      <c r="AP6" s="111">
        <f>_xlfn.PERCENTRANK.INC(O$6:O$945,O6)</f>
        <v>0.72199999999999998</v>
      </c>
      <c r="AQ6" s="111">
        <f>_xlfn.PERCENTRANK.INC(P$6:P$945,P6)</f>
        <v>0.41</v>
      </c>
      <c r="AR6" s="111">
        <f>_xlfn.PERCENTRANK.INC(Q$6:Q$945,Q6)</f>
        <v>0.73799999999999999</v>
      </c>
      <c r="AS6" s="111">
        <f>_xlfn.PERCENTRANK.INC(V$6:V$945,V6)</f>
        <v>0.34599999999999997</v>
      </c>
      <c r="AT6" s="111">
        <f>_xlfn.PERCENTRANK.INC(V$6:V$945,V6)</f>
        <v>0.34599999999999997</v>
      </c>
      <c r="AU6" s="111">
        <f>_xlfn.PERCENTRANK.INC(Z$6:Z$945,Z6)</f>
        <v>0.75900000000000001</v>
      </c>
      <c r="AV6" s="111">
        <f>_xlfn.PERCENTRANK.INC(AL$6:AL$945,AL6)</f>
        <v>0.46400000000000002</v>
      </c>
      <c r="AW6" s="101">
        <f>IFERROR(IF(AM6&gt;=0.667,0,IF(AND(AM6&gt;=0.334,AM6&lt;0.667),1,2)),2)</f>
        <v>1</v>
      </c>
      <c r="AX6" s="101">
        <f>IF(AN6&gt;=0.667,2,IF(AND(AN6&gt;=0.334,AN6&lt;0.667),1,0))</f>
        <v>1</v>
      </c>
      <c r="AY6" s="101">
        <f>IF(AO6&gt;=0.667,2,IF(AND(AO6&gt;=0.334,AO6&lt;0.667),1,0))</f>
        <v>1</v>
      </c>
      <c r="AZ6" s="101">
        <f>IF(AP6&gt;=0.667,2,IF(AND(AP6&gt;=0.334,AP6&lt;0.667),1,0))</f>
        <v>2</v>
      </c>
      <c r="BA6" s="101">
        <f>IF(AQ6&gt;=0.667,2,IF(AND(AQ6&gt;=0.334,AQ6&lt;0.667),1,0))</f>
        <v>1</v>
      </c>
      <c r="BB6" s="101">
        <f>IF(AR6&gt;=0.667,2,IF(AND(AR6&gt;=0.334,AR6&lt;0.667),1,0))</f>
        <v>2</v>
      </c>
      <c r="BC6" s="101">
        <f>IF(R6&lt;-0.075,2,IF(AND(R6&lt;=0,R6&gt;=-0.075),1,0))</f>
        <v>0</v>
      </c>
      <c r="BD6" s="101">
        <f>IF(AT6&gt;=0.667,2,IF(AND(AT6&gt;=0.334,AT6&lt;0.667),1,0))</f>
        <v>1</v>
      </c>
      <c r="BE6" s="101">
        <f>IF(AU6&gt;=0.667,2,IF(AND(AU6&gt;=0.334,AU6&lt;0.667),1,0))</f>
        <v>2</v>
      </c>
      <c r="BF6" s="101">
        <f>IF(AV6&gt;=0.667,2,IF(AND(AV6&gt;=0.334,AV6&lt;0.667),1,0))</f>
        <v>1</v>
      </c>
      <c r="BG6" s="101">
        <f>SUM(AW6:BF6)</f>
        <v>12</v>
      </c>
    </row>
    <row r="7" spans="1:59" x14ac:dyDescent="0.2">
      <c r="A7" s="98">
        <v>1900235</v>
      </c>
      <c r="B7" s="98" t="s">
        <v>2002</v>
      </c>
      <c r="C7" s="98" t="s">
        <v>2149</v>
      </c>
      <c r="D7" s="98" t="s">
        <v>6</v>
      </c>
      <c r="E7" s="106">
        <v>115</v>
      </c>
      <c r="F7" s="107" t="s">
        <v>1444</v>
      </c>
      <c r="G7" s="108" t="s">
        <v>1445</v>
      </c>
      <c r="H7" s="109">
        <v>115625</v>
      </c>
      <c r="I7" s="108">
        <v>0.19600000000000001</v>
      </c>
      <c r="J7" s="110">
        <v>5</v>
      </c>
      <c r="K7" s="110">
        <v>33</v>
      </c>
      <c r="L7" s="108">
        <v>0.15151515151515152</v>
      </c>
      <c r="M7" s="110">
        <v>0</v>
      </c>
      <c r="N7" s="110">
        <v>33</v>
      </c>
      <c r="O7" s="108">
        <v>0</v>
      </c>
      <c r="P7" s="108">
        <v>0</v>
      </c>
      <c r="Q7" s="108">
        <v>0.28999999999999998</v>
      </c>
      <c r="R7" s="108">
        <v>0.38554216867469882</v>
      </c>
      <c r="S7" s="110">
        <v>1</v>
      </c>
      <c r="T7" s="110">
        <v>15</v>
      </c>
      <c r="U7" s="110">
        <v>62</v>
      </c>
      <c r="V7" s="108">
        <v>0.25806451612903225</v>
      </c>
      <c r="W7" s="110">
        <v>7</v>
      </c>
      <c r="X7" s="110">
        <v>0</v>
      </c>
      <c r="Y7" s="110">
        <v>40</v>
      </c>
      <c r="Z7" s="108">
        <v>0.17499999999999999</v>
      </c>
      <c r="AA7" s="110">
        <v>1</v>
      </c>
      <c r="AB7" s="110">
        <v>0</v>
      </c>
      <c r="AC7" s="110">
        <v>0</v>
      </c>
      <c r="AD7" s="110">
        <v>0</v>
      </c>
      <c r="AE7" s="110">
        <v>4</v>
      </c>
      <c r="AF7" s="110">
        <v>0</v>
      </c>
      <c r="AG7" s="110">
        <v>0</v>
      </c>
      <c r="AH7" s="110">
        <v>1</v>
      </c>
      <c r="AI7" s="110">
        <v>0</v>
      </c>
      <c r="AJ7" s="110">
        <v>0</v>
      </c>
      <c r="AK7" s="110">
        <v>33</v>
      </c>
      <c r="AL7" s="108">
        <v>0.18181818181818182</v>
      </c>
      <c r="AM7" s="111">
        <f t="shared" ref="AM7:AM70" si="2">IFERROR(_xlfn.PERCENTRANK.INC(H$6:H$945,H7),0)</f>
        <v>0.97599999999999998</v>
      </c>
      <c r="AN7" s="111">
        <f t="shared" si="1"/>
        <v>0.876</v>
      </c>
      <c r="AO7" s="111">
        <f t="shared" ref="AO7:AO70" si="3">_xlfn.PERCENTRANK.INC(L$6:L$945,L7)</f>
        <v>0.76800000000000002</v>
      </c>
      <c r="AP7" s="111">
        <f t="shared" ref="AP7:AP70" si="4">_xlfn.PERCENTRANK.INC(O$6:O$945,O7)</f>
        <v>0</v>
      </c>
      <c r="AQ7" s="111">
        <f t="shared" ref="AQ7:AQ70" si="5">_xlfn.PERCENTRANK.INC(P$6:P$945,P7)</f>
        <v>0</v>
      </c>
      <c r="AR7" s="111">
        <f t="shared" ref="AR7:AR70" si="6">_xlfn.PERCENTRANK.INC(Q$6:Q$945,Q7)</f>
        <v>0.24299999999999999</v>
      </c>
      <c r="AS7" s="111">
        <f t="shared" ref="AS7:AS70" si="7">_xlfn.PERCENTRANK.INC(V$6:V$945,V7)</f>
        <v>5.5E-2</v>
      </c>
      <c r="AT7" s="111">
        <f t="shared" ref="AT7:AT70" si="8">_xlfn.PERCENTRANK.INC(V$6:V$945,V7)</f>
        <v>5.5E-2</v>
      </c>
      <c r="AU7" s="111">
        <f t="shared" ref="AU7:AU70" si="9">_xlfn.PERCENTRANK.INC(Z$6:Z$945,Z7)</f>
        <v>0.85399999999999998</v>
      </c>
      <c r="AV7" s="111">
        <f t="shared" ref="AV7:AV70" si="10">_xlfn.PERCENTRANK.INC(AL$6:AL$945,AL7)</f>
        <v>0.51400000000000001</v>
      </c>
      <c r="AW7" s="101">
        <f t="shared" ref="AW7:AW70" si="11">IFERROR(IF(AM7&gt;=0.667,0,IF(AND(AM7&gt;=0.334,AM7&lt;0.667),1,2)),2)</f>
        <v>0</v>
      </c>
      <c r="AX7" s="101">
        <f t="shared" ref="AX7:AX70" si="12">IF(AN7&gt;=0.667,2,IF(AND(AN7&gt;=0.334,AN7&lt;0.667),1,0))</f>
        <v>2</v>
      </c>
      <c r="AY7" s="101">
        <f t="shared" ref="AY7:AY70" si="13">IF(AO7&gt;=0.667,2,IF(AND(AO7&gt;=0.334,AO7&lt;0.667),1,0))</f>
        <v>2</v>
      </c>
      <c r="AZ7" s="101">
        <f t="shared" ref="AZ7:AZ70" si="14">IF(AP7&gt;=0.667,2,IF(AND(AP7&gt;=0.334,AP7&lt;0.667),1,0))</f>
        <v>0</v>
      </c>
      <c r="BA7" s="101">
        <f t="shared" ref="BA7:BA70" si="15">IF(AQ7&gt;=0.667,2,IF(AND(AQ7&gt;=0.334,AQ7&lt;0.667),1,0))</f>
        <v>0</v>
      </c>
      <c r="BB7" s="101">
        <f t="shared" ref="BB7:BB70" si="16">IF(AR7&gt;=0.667,2,IF(AND(AR7&gt;=0.334,AR7&lt;0.667),1,0))</f>
        <v>0</v>
      </c>
      <c r="BC7" s="101">
        <f t="shared" ref="BC7:BC70" si="17">IF(R7&lt;-0.075,2,IF(AND(R7&lt;=0,R7&gt;=-0.075),1,0))</f>
        <v>0</v>
      </c>
      <c r="BD7" s="101">
        <f t="shared" ref="BD7:BD70" si="18">IF(AT7&gt;=0.667,2,IF(AND(AT7&gt;=0.334,AT7&lt;0.667),1,0))</f>
        <v>0</v>
      </c>
      <c r="BE7" s="101">
        <f t="shared" ref="BE7:BE70" si="19">IF(AU7&gt;=0.667,2,IF(AND(AU7&gt;=0.334,AU7&lt;0.667),1,0))</f>
        <v>2</v>
      </c>
      <c r="BF7" s="101">
        <f t="shared" ref="BF7:BF70" si="20">IF(AV7&gt;=0.667,2,IF(AND(AV7&gt;=0.334,AV7&lt;0.667),1,0))</f>
        <v>1</v>
      </c>
      <c r="BG7" s="101">
        <f t="shared" ref="BG7:BG70" si="21">SUM(AW7:BF7)</f>
        <v>7</v>
      </c>
    </row>
    <row r="8" spans="1:59" x14ac:dyDescent="0.2">
      <c r="A8" s="98">
        <v>1900370</v>
      </c>
      <c r="B8" s="98" t="s">
        <v>1710</v>
      </c>
      <c r="C8" s="98" t="s">
        <v>2150</v>
      </c>
      <c r="D8" s="98" t="s">
        <v>7</v>
      </c>
      <c r="E8" s="106">
        <v>791</v>
      </c>
      <c r="F8" s="107" t="s">
        <v>7</v>
      </c>
      <c r="G8" s="108" t="s">
        <v>1317</v>
      </c>
      <c r="H8" s="109">
        <v>57250</v>
      </c>
      <c r="I8" s="108">
        <v>4.4999999999999998E-2</v>
      </c>
      <c r="J8" s="110">
        <v>53</v>
      </c>
      <c r="K8" s="110">
        <v>369</v>
      </c>
      <c r="L8" s="108">
        <v>0.14363143631436315</v>
      </c>
      <c r="M8" s="110">
        <v>12</v>
      </c>
      <c r="N8" s="110">
        <v>369</v>
      </c>
      <c r="O8" s="108">
        <v>3.2520325203252036E-2</v>
      </c>
      <c r="P8" s="108">
        <v>6.9000000000000006E-2</v>
      </c>
      <c r="Q8" s="108">
        <v>0.27899999999999997</v>
      </c>
      <c r="R8" s="108">
        <v>1.2804097311139564E-2</v>
      </c>
      <c r="S8" s="110">
        <v>12</v>
      </c>
      <c r="T8" s="110">
        <v>232</v>
      </c>
      <c r="U8" s="110">
        <v>572</v>
      </c>
      <c r="V8" s="108">
        <v>0.42657342657342656</v>
      </c>
      <c r="W8" s="110">
        <v>43</v>
      </c>
      <c r="X8" s="110">
        <v>0</v>
      </c>
      <c r="Y8" s="110">
        <v>412</v>
      </c>
      <c r="Z8" s="108">
        <v>0.10436893203883495</v>
      </c>
      <c r="AA8" s="110">
        <v>0</v>
      </c>
      <c r="AB8" s="110">
        <v>16</v>
      </c>
      <c r="AC8" s="110">
        <v>11</v>
      </c>
      <c r="AD8" s="110">
        <v>0</v>
      </c>
      <c r="AE8" s="110">
        <v>0</v>
      </c>
      <c r="AF8" s="110">
        <v>18</v>
      </c>
      <c r="AG8" s="110">
        <v>16</v>
      </c>
      <c r="AH8" s="110">
        <v>14</v>
      </c>
      <c r="AI8" s="110">
        <v>1</v>
      </c>
      <c r="AJ8" s="110">
        <v>0</v>
      </c>
      <c r="AK8" s="110">
        <v>369</v>
      </c>
      <c r="AL8" s="108">
        <v>0.20596205962059622</v>
      </c>
      <c r="AM8" s="111">
        <f t="shared" si="2"/>
        <v>0.32100000000000001</v>
      </c>
      <c r="AN8" s="111">
        <f t="shared" si="1"/>
        <v>0.18099999999999999</v>
      </c>
      <c r="AO8" s="111">
        <f t="shared" si="3"/>
        <v>0.74</v>
      </c>
      <c r="AP8" s="111">
        <f t="shared" si="4"/>
        <v>0.46200000000000002</v>
      </c>
      <c r="AQ8" s="111">
        <f t="shared" si="5"/>
        <v>0.873</v>
      </c>
      <c r="AR8" s="111">
        <f t="shared" si="6"/>
        <v>0.21099999999999999</v>
      </c>
      <c r="AS8" s="111">
        <f t="shared" si="7"/>
        <v>0.38400000000000001</v>
      </c>
      <c r="AT8" s="111">
        <f t="shared" si="8"/>
        <v>0.38400000000000001</v>
      </c>
      <c r="AU8" s="111">
        <f t="shared" si="9"/>
        <v>0.624</v>
      </c>
      <c r="AV8" s="111">
        <f t="shared" si="10"/>
        <v>0.63100000000000001</v>
      </c>
      <c r="AW8" s="101">
        <f t="shared" si="11"/>
        <v>2</v>
      </c>
      <c r="AX8" s="101">
        <f t="shared" si="12"/>
        <v>0</v>
      </c>
      <c r="AY8" s="101">
        <f t="shared" si="13"/>
        <v>2</v>
      </c>
      <c r="AZ8" s="101">
        <f t="shared" si="14"/>
        <v>1</v>
      </c>
      <c r="BA8" s="101">
        <f t="shared" si="15"/>
        <v>2</v>
      </c>
      <c r="BB8" s="101">
        <f t="shared" si="16"/>
        <v>0</v>
      </c>
      <c r="BC8" s="101">
        <f t="shared" si="17"/>
        <v>0</v>
      </c>
      <c r="BD8" s="101">
        <f t="shared" si="18"/>
        <v>1</v>
      </c>
      <c r="BE8" s="101">
        <f t="shared" si="19"/>
        <v>1</v>
      </c>
      <c r="BF8" s="101">
        <f t="shared" si="20"/>
        <v>1</v>
      </c>
      <c r="BG8" s="101">
        <f t="shared" si="21"/>
        <v>10</v>
      </c>
    </row>
    <row r="9" spans="1:59" x14ac:dyDescent="0.2">
      <c r="A9" s="98">
        <v>1900505</v>
      </c>
      <c r="B9" s="98" t="s">
        <v>1944</v>
      </c>
      <c r="C9" s="98" t="s">
        <v>2151</v>
      </c>
      <c r="D9" s="98" t="s">
        <v>8</v>
      </c>
      <c r="E9" s="106">
        <v>6153</v>
      </c>
      <c r="F9" s="107" t="s">
        <v>1441</v>
      </c>
      <c r="G9" s="108" t="s">
        <v>1442</v>
      </c>
      <c r="H9" s="109">
        <v>96905</v>
      </c>
      <c r="I9" s="108">
        <v>9.0999999999999998E-2</v>
      </c>
      <c r="J9" s="110">
        <v>244</v>
      </c>
      <c r="K9" s="110">
        <v>2306</v>
      </c>
      <c r="L9" s="108">
        <v>0.10581092801387684</v>
      </c>
      <c r="M9" s="110">
        <v>118</v>
      </c>
      <c r="N9" s="110">
        <v>2306</v>
      </c>
      <c r="O9" s="108">
        <v>5.1170858629661753E-2</v>
      </c>
      <c r="P9" s="108">
        <v>3.4000000000000002E-2</v>
      </c>
      <c r="Q9" s="108">
        <v>0.26700000000000002</v>
      </c>
      <c r="R9" s="108">
        <v>0.67110266159695819</v>
      </c>
      <c r="S9" s="110">
        <v>272</v>
      </c>
      <c r="T9" s="110">
        <v>879</v>
      </c>
      <c r="U9" s="110">
        <v>4008</v>
      </c>
      <c r="V9" s="108">
        <v>0.28717564870259482</v>
      </c>
      <c r="W9" s="110">
        <v>70</v>
      </c>
      <c r="X9" s="110">
        <v>0</v>
      </c>
      <c r="Y9" s="110">
        <v>2376</v>
      </c>
      <c r="Z9" s="108">
        <v>2.9461279461279462E-2</v>
      </c>
      <c r="AA9" s="110">
        <v>37</v>
      </c>
      <c r="AB9" s="110">
        <v>14</v>
      </c>
      <c r="AC9" s="110">
        <v>40</v>
      </c>
      <c r="AD9" s="110">
        <v>82</v>
      </c>
      <c r="AE9" s="110">
        <v>23</v>
      </c>
      <c r="AF9" s="110">
        <v>130</v>
      </c>
      <c r="AG9" s="110">
        <v>85</v>
      </c>
      <c r="AH9" s="110">
        <v>76</v>
      </c>
      <c r="AI9" s="110">
        <v>16</v>
      </c>
      <c r="AJ9" s="110">
        <v>0</v>
      </c>
      <c r="AK9" s="110">
        <v>2306</v>
      </c>
      <c r="AL9" s="108">
        <v>0.2181266261925412</v>
      </c>
      <c r="AM9" s="111">
        <f t="shared" si="2"/>
        <v>0.93500000000000005</v>
      </c>
      <c r="AN9" s="111">
        <f t="shared" si="1"/>
        <v>0.48</v>
      </c>
      <c r="AO9" s="111">
        <f t="shared" si="3"/>
        <v>0.55500000000000005</v>
      </c>
      <c r="AP9" s="111">
        <f t="shared" si="4"/>
        <v>0.66400000000000003</v>
      </c>
      <c r="AQ9" s="111">
        <f t="shared" si="5"/>
        <v>0.60499999999999998</v>
      </c>
      <c r="AR9" s="111">
        <f t="shared" si="6"/>
        <v>0.18099999999999999</v>
      </c>
      <c r="AS9" s="111">
        <f t="shared" si="7"/>
        <v>8.5999999999999993E-2</v>
      </c>
      <c r="AT9" s="111">
        <f t="shared" si="8"/>
        <v>8.5999999999999993E-2</v>
      </c>
      <c r="AU9" s="111">
        <f t="shared" si="9"/>
        <v>0.19900000000000001</v>
      </c>
      <c r="AV9" s="111">
        <f t="shared" si="10"/>
        <v>0.68</v>
      </c>
      <c r="AW9" s="101">
        <f t="shared" si="11"/>
        <v>0</v>
      </c>
      <c r="AX9" s="101">
        <f t="shared" si="12"/>
        <v>1</v>
      </c>
      <c r="AY9" s="101">
        <f t="shared" si="13"/>
        <v>1</v>
      </c>
      <c r="AZ9" s="101">
        <f t="shared" si="14"/>
        <v>1</v>
      </c>
      <c r="BA9" s="101">
        <f t="shared" si="15"/>
        <v>1</v>
      </c>
      <c r="BB9" s="101">
        <f t="shared" si="16"/>
        <v>0</v>
      </c>
      <c r="BC9" s="101">
        <f t="shared" si="17"/>
        <v>0</v>
      </c>
      <c r="BD9" s="101">
        <f t="shared" si="18"/>
        <v>0</v>
      </c>
      <c r="BE9" s="101">
        <f t="shared" si="19"/>
        <v>0</v>
      </c>
      <c r="BF9" s="101">
        <f t="shared" si="20"/>
        <v>2</v>
      </c>
      <c r="BG9" s="101">
        <f t="shared" si="21"/>
        <v>6</v>
      </c>
    </row>
    <row r="10" spans="1:59" x14ac:dyDescent="0.2">
      <c r="A10" s="98">
        <v>1900595</v>
      </c>
      <c r="B10" s="98" t="s">
        <v>1713</v>
      </c>
      <c r="C10" s="98" t="s">
        <v>2152</v>
      </c>
      <c r="D10" s="98" t="s">
        <v>9</v>
      </c>
      <c r="E10" s="106">
        <v>874</v>
      </c>
      <c r="F10" s="107" t="s">
        <v>857</v>
      </c>
      <c r="G10" s="108" t="s">
        <v>1163</v>
      </c>
      <c r="H10" s="109">
        <v>57232</v>
      </c>
      <c r="I10" s="108">
        <v>0.13500000000000001</v>
      </c>
      <c r="J10" s="110">
        <v>76</v>
      </c>
      <c r="K10" s="110">
        <v>371</v>
      </c>
      <c r="L10" s="108">
        <v>0.20485175202156333</v>
      </c>
      <c r="M10" s="110">
        <v>27</v>
      </c>
      <c r="N10" s="110">
        <v>371</v>
      </c>
      <c r="O10" s="108">
        <v>7.277628032345014E-2</v>
      </c>
      <c r="P10" s="108">
        <v>2.1000000000000001E-2</v>
      </c>
      <c r="Q10" s="108">
        <v>0.38900000000000001</v>
      </c>
      <c r="R10" s="108">
        <v>3.4319526627218933E-2</v>
      </c>
      <c r="S10" s="110">
        <v>40</v>
      </c>
      <c r="T10" s="110">
        <v>248</v>
      </c>
      <c r="U10" s="110">
        <v>693</v>
      </c>
      <c r="V10" s="108">
        <v>0.41558441558441561</v>
      </c>
      <c r="W10" s="110">
        <v>25</v>
      </c>
      <c r="X10" s="110">
        <v>5</v>
      </c>
      <c r="Y10" s="110">
        <v>396</v>
      </c>
      <c r="Z10" s="108">
        <v>5.0505050505050504E-2</v>
      </c>
      <c r="AA10" s="110">
        <v>23</v>
      </c>
      <c r="AB10" s="110">
        <v>4</v>
      </c>
      <c r="AC10" s="110">
        <v>4</v>
      </c>
      <c r="AD10" s="110">
        <v>0</v>
      </c>
      <c r="AE10" s="110">
        <v>0</v>
      </c>
      <c r="AF10" s="110">
        <v>12</v>
      </c>
      <c r="AG10" s="110">
        <v>3</v>
      </c>
      <c r="AH10" s="110">
        <v>5</v>
      </c>
      <c r="AI10" s="110">
        <v>0</v>
      </c>
      <c r="AJ10" s="110">
        <v>0</v>
      </c>
      <c r="AK10" s="110">
        <v>371</v>
      </c>
      <c r="AL10" s="108">
        <v>0.13746630727762804</v>
      </c>
      <c r="AM10" s="111">
        <f t="shared" si="2"/>
        <v>0.32</v>
      </c>
      <c r="AN10" s="111">
        <f t="shared" si="1"/>
        <v>0.70199999999999996</v>
      </c>
      <c r="AO10" s="111">
        <f t="shared" si="3"/>
        <v>0.89800000000000002</v>
      </c>
      <c r="AP10" s="111">
        <f t="shared" si="4"/>
        <v>0.81499999999999995</v>
      </c>
      <c r="AQ10" s="111">
        <f t="shared" si="5"/>
        <v>0.435</v>
      </c>
      <c r="AR10" s="111">
        <f t="shared" si="6"/>
        <v>0.65100000000000002</v>
      </c>
      <c r="AS10" s="111">
        <f t="shared" si="7"/>
        <v>0.34200000000000003</v>
      </c>
      <c r="AT10" s="111">
        <f t="shared" si="8"/>
        <v>0.34200000000000003</v>
      </c>
      <c r="AU10" s="111">
        <f t="shared" si="9"/>
        <v>0.312</v>
      </c>
      <c r="AV10" s="111">
        <f t="shared" si="10"/>
        <v>0.29099999999999998</v>
      </c>
      <c r="AW10" s="101">
        <f t="shared" si="11"/>
        <v>2</v>
      </c>
      <c r="AX10" s="101">
        <f t="shared" si="12"/>
        <v>2</v>
      </c>
      <c r="AY10" s="101">
        <f t="shared" si="13"/>
        <v>2</v>
      </c>
      <c r="AZ10" s="101">
        <f t="shared" si="14"/>
        <v>2</v>
      </c>
      <c r="BA10" s="101">
        <f t="shared" si="15"/>
        <v>1</v>
      </c>
      <c r="BB10" s="101">
        <f t="shared" si="16"/>
        <v>1</v>
      </c>
      <c r="BC10" s="101">
        <f t="shared" si="17"/>
        <v>0</v>
      </c>
      <c r="BD10" s="101">
        <f t="shared" si="18"/>
        <v>1</v>
      </c>
      <c r="BE10" s="101">
        <f t="shared" si="19"/>
        <v>0</v>
      </c>
      <c r="BF10" s="101">
        <f t="shared" si="20"/>
        <v>0</v>
      </c>
      <c r="BG10" s="101">
        <f t="shared" si="21"/>
        <v>11</v>
      </c>
    </row>
    <row r="11" spans="1:59" x14ac:dyDescent="0.2">
      <c r="A11" s="98">
        <v>1900640</v>
      </c>
      <c r="B11" s="98" t="s">
        <v>1207</v>
      </c>
      <c r="C11" s="98" t="s">
        <v>2153</v>
      </c>
      <c r="D11" s="98" t="s">
        <v>10</v>
      </c>
      <c r="E11" s="106">
        <v>620</v>
      </c>
      <c r="F11" s="107" t="s">
        <v>885</v>
      </c>
      <c r="G11" s="108" t="s">
        <v>1052</v>
      </c>
      <c r="H11" s="109">
        <v>59028</v>
      </c>
      <c r="I11" s="108">
        <v>0.11599999999999999</v>
      </c>
      <c r="J11" s="110">
        <v>36</v>
      </c>
      <c r="K11" s="110">
        <v>237</v>
      </c>
      <c r="L11" s="108">
        <v>0.15189873417721519</v>
      </c>
      <c r="M11" s="110">
        <v>13</v>
      </c>
      <c r="N11" s="110">
        <v>237</v>
      </c>
      <c r="O11" s="108">
        <v>5.4852320675105488E-2</v>
      </c>
      <c r="P11" s="108">
        <v>2.7000000000000003E-2</v>
      </c>
      <c r="Q11" s="108">
        <v>0.40899999999999997</v>
      </c>
      <c r="R11" s="108">
        <v>-2.8213166144200628E-2</v>
      </c>
      <c r="S11" s="110">
        <v>29</v>
      </c>
      <c r="T11" s="110">
        <v>151</v>
      </c>
      <c r="U11" s="110">
        <v>370</v>
      </c>
      <c r="V11" s="108">
        <v>0.48648648648648651</v>
      </c>
      <c r="W11" s="110">
        <v>31</v>
      </c>
      <c r="X11" s="110">
        <v>0</v>
      </c>
      <c r="Y11" s="110">
        <v>268</v>
      </c>
      <c r="Z11" s="108">
        <v>0.11567164179104478</v>
      </c>
      <c r="AA11" s="110">
        <v>8</v>
      </c>
      <c r="AB11" s="110">
        <v>5</v>
      </c>
      <c r="AC11" s="110">
        <v>4</v>
      </c>
      <c r="AD11" s="110">
        <v>3</v>
      </c>
      <c r="AE11" s="110">
        <v>0</v>
      </c>
      <c r="AF11" s="110">
        <v>15</v>
      </c>
      <c r="AG11" s="110">
        <v>5</v>
      </c>
      <c r="AH11" s="110">
        <v>0</v>
      </c>
      <c r="AI11" s="110">
        <v>0</v>
      </c>
      <c r="AJ11" s="110">
        <v>0</v>
      </c>
      <c r="AK11" s="110">
        <v>237</v>
      </c>
      <c r="AL11" s="108">
        <v>0.16877637130801687</v>
      </c>
      <c r="AM11" s="111">
        <f t="shared" si="2"/>
        <v>0.37</v>
      </c>
      <c r="AN11" s="111">
        <f t="shared" si="1"/>
        <v>0.61799999999999999</v>
      </c>
      <c r="AO11" s="111">
        <f t="shared" si="3"/>
        <v>0.77100000000000002</v>
      </c>
      <c r="AP11" s="111">
        <f t="shared" si="4"/>
        <v>0.69099999999999995</v>
      </c>
      <c r="AQ11" s="111">
        <f t="shared" si="5"/>
        <v>0.51400000000000001</v>
      </c>
      <c r="AR11" s="111">
        <f t="shared" si="6"/>
        <v>0.73799999999999999</v>
      </c>
      <c r="AS11" s="111">
        <f t="shared" si="7"/>
        <v>0.6</v>
      </c>
      <c r="AT11" s="111">
        <f t="shared" si="8"/>
        <v>0.6</v>
      </c>
      <c r="AU11" s="111">
        <f t="shared" si="9"/>
        <v>0.68200000000000005</v>
      </c>
      <c r="AV11" s="111">
        <f t="shared" si="10"/>
        <v>0.44400000000000001</v>
      </c>
      <c r="AW11" s="101">
        <f t="shared" si="11"/>
        <v>1</v>
      </c>
      <c r="AX11" s="101">
        <f t="shared" si="12"/>
        <v>1</v>
      </c>
      <c r="AY11" s="101">
        <f t="shared" si="13"/>
        <v>2</v>
      </c>
      <c r="AZ11" s="101">
        <f t="shared" si="14"/>
        <v>2</v>
      </c>
      <c r="BA11" s="101">
        <f t="shared" si="15"/>
        <v>1</v>
      </c>
      <c r="BB11" s="101">
        <f t="shared" si="16"/>
        <v>2</v>
      </c>
      <c r="BC11" s="101">
        <f t="shared" si="17"/>
        <v>1</v>
      </c>
      <c r="BD11" s="101">
        <f t="shared" si="18"/>
        <v>1</v>
      </c>
      <c r="BE11" s="101">
        <f t="shared" si="19"/>
        <v>2</v>
      </c>
      <c r="BF11" s="101">
        <f t="shared" si="20"/>
        <v>1</v>
      </c>
      <c r="BG11" s="101">
        <f t="shared" si="21"/>
        <v>14</v>
      </c>
    </row>
    <row r="12" spans="1:59" x14ac:dyDescent="0.2">
      <c r="A12" s="98">
        <v>1900730</v>
      </c>
      <c r="B12" s="98" t="s">
        <v>1923</v>
      </c>
      <c r="C12" s="98" t="s">
        <v>2154</v>
      </c>
      <c r="D12" s="98" t="s">
        <v>11</v>
      </c>
      <c r="E12" s="106">
        <v>511</v>
      </c>
      <c r="F12" s="107" t="s">
        <v>886</v>
      </c>
      <c r="G12" s="108" t="s">
        <v>1367</v>
      </c>
      <c r="H12" s="109">
        <v>67115</v>
      </c>
      <c r="I12" s="108">
        <v>1.9E-2</v>
      </c>
      <c r="J12" s="110">
        <v>44</v>
      </c>
      <c r="K12" s="110">
        <v>216</v>
      </c>
      <c r="L12" s="108">
        <v>0.20370370370370369</v>
      </c>
      <c r="M12" s="110">
        <v>5</v>
      </c>
      <c r="N12" s="110">
        <v>216</v>
      </c>
      <c r="O12" s="108">
        <v>2.3148148148148147E-2</v>
      </c>
      <c r="P12" s="108">
        <v>0.01</v>
      </c>
      <c r="Q12" s="108">
        <v>0.25900000000000001</v>
      </c>
      <c r="R12" s="108">
        <v>-9.8765432098765427E-2</v>
      </c>
      <c r="S12" s="110">
        <v>60</v>
      </c>
      <c r="T12" s="110">
        <v>180</v>
      </c>
      <c r="U12" s="110">
        <v>408</v>
      </c>
      <c r="V12" s="108">
        <v>0.58823529411764708</v>
      </c>
      <c r="W12" s="110">
        <v>9</v>
      </c>
      <c r="X12" s="110">
        <v>0</v>
      </c>
      <c r="Y12" s="110">
        <v>225</v>
      </c>
      <c r="Z12" s="108">
        <v>0.04</v>
      </c>
      <c r="AA12" s="110">
        <v>3</v>
      </c>
      <c r="AB12" s="110">
        <v>7</v>
      </c>
      <c r="AC12" s="110">
        <v>6</v>
      </c>
      <c r="AD12" s="110">
        <v>2</v>
      </c>
      <c r="AE12" s="110">
        <v>0</v>
      </c>
      <c r="AF12" s="110">
        <v>5</v>
      </c>
      <c r="AG12" s="110">
        <v>4</v>
      </c>
      <c r="AH12" s="110">
        <v>0</v>
      </c>
      <c r="AI12" s="110">
        <v>0</v>
      </c>
      <c r="AJ12" s="110">
        <v>0</v>
      </c>
      <c r="AK12" s="110">
        <v>216</v>
      </c>
      <c r="AL12" s="108">
        <v>0.125</v>
      </c>
      <c r="AM12" s="111">
        <f t="shared" si="2"/>
        <v>0.57399999999999995</v>
      </c>
      <c r="AN12" s="111">
        <f t="shared" si="1"/>
        <v>0.06</v>
      </c>
      <c r="AO12" s="111">
        <f t="shared" si="3"/>
        <v>0.89700000000000002</v>
      </c>
      <c r="AP12" s="111">
        <f t="shared" si="4"/>
        <v>0.33800000000000002</v>
      </c>
      <c r="AQ12" s="111">
        <f t="shared" si="5"/>
        <v>0.26900000000000002</v>
      </c>
      <c r="AR12" s="111">
        <f t="shared" si="6"/>
        <v>0.152</v>
      </c>
      <c r="AS12" s="111">
        <f t="shared" si="7"/>
        <v>0.85599999999999998</v>
      </c>
      <c r="AT12" s="111">
        <f t="shared" si="8"/>
        <v>0.85599999999999998</v>
      </c>
      <c r="AU12" s="111">
        <f t="shared" si="9"/>
        <v>0.25800000000000001</v>
      </c>
      <c r="AV12" s="111">
        <f t="shared" si="10"/>
        <v>0.223</v>
      </c>
      <c r="AW12" s="101">
        <f t="shared" si="11"/>
        <v>1</v>
      </c>
      <c r="AX12" s="101">
        <f t="shared" si="12"/>
        <v>0</v>
      </c>
      <c r="AY12" s="101">
        <f t="shared" si="13"/>
        <v>2</v>
      </c>
      <c r="AZ12" s="101">
        <f t="shared" si="14"/>
        <v>1</v>
      </c>
      <c r="BA12" s="101">
        <f t="shared" si="15"/>
        <v>0</v>
      </c>
      <c r="BB12" s="101">
        <f t="shared" si="16"/>
        <v>0</v>
      </c>
      <c r="BC12" s="101">
        <f t="shared" si="17"/>
        <v>2</v>
      </c>
      <c r="BD12" s="101">
        <f t="shared" si="18"/>
        <v>2</v>
      </c>
      <c r="BE12" s="101">
        <f t="shared" si="19"/>
        <v>0</v>
      </c>
      <c r="BF12" s="101">
        <f t="shared" si="20"/>
        <v>0</v>
      </c>
      <c r="BG12" s="101">
        <f t="shared" si="21"/>
        <v>8</v>
      </c>
    </row>
    <row r="13" spans="1:59" x14ac:dyDescent="0.2">
      <c r="A13" s="98">
        <v>1900775</v>
      </c>
      <c r="B13" s="98" t="s">
        <v>1818</v>
      </c>
      <c r="C13" s="98" t="s">
        <v>2155</v>
      </c>
      <c r="D13" s="98" t="s">
        <v>12</v>
      </c>
      <c r="E13" s="106">
        <v>1558</v>
      </c>
      <c r="F13" s="107" t="s">
        <v>683</v>
      </c>
      <c r="G13" s="108" t="s">
        <v>1536</v>
      </c>
      <c r="H13" s="109">
        <v>59706</v>
      </c>
      <c r="I13" s="108">
        <v>9.1999999999999998E-2</v>
      </c>
      <c r="J13" s="110">
        <v>60</v>
      </c>
      <c r="K13" s="110">
        <v>748</v>
      </c>
      <c r="L13" s="108">
        <v>8.0213903743315509E-2</v>
      </c>
      <c r="M13" s="110">
        <v>25</v>
      </c>
      <c r="N13" s="110">
        <v>748</v>
      </c>
      <c r="O13" s="108">
        <v>3.342245989304813E-2</v>
      </c>
      <c r="P13" s="108">
        <v>0.01</v>
      </c>
      <c r="Q13" s="108">
        <v>0.39899999999999997</v>
      </c>
      <c r="R13" s="108">
        <v>4.8452220726783311E-2</v>
      </c>
      <c r="S13" s="110">
        <v>64</v>
      </c>
      <c r="T13" s="110">
        <v>481</v>
      </c>
      <c r="U13" s="110">
        <v>1168</v>
      </c>
      <c r="V13" s="108">
        <v>0.4666095890410959</v>
      </c>
      <c r="W13" s="110">
        <v>54</v>
      </c>
      <c r="X13" s="110">
        <v>0</v>
      </c>
      <c r="Y13" s="110">
        <v>802</v>
      </c>
      <c r="Z13" s="108">
        <v>6.7331670822942641E-2</v>
      </c>
      <c r="AA13" s="110">
        <v>27</v>
      </c>
      <c r="AB13" s="110">
        <v>7</v>
      </c>
      <c r="AC13" s="110">
        <v>32</v>
      </c>
      <c r="AD13" s="110">
        <v>0</v>
      </c>
      <c r="AE13" s="110">
        <v>11</v>
      </c>
      <c r="AF13" s="110">
        <v>48</v>
      </c>
      <c r="AG13" s="110">
        <v>15</v>
      </c>
      <c r="AH13" s="110">
        <v>0</v>
      </c>
      <c r="AI13" s="110">
        <v>3</v>
      </c>
      <c r="AJ13" s="110">
        <v>0</v>
      </c>
      <c r="AK13" s="110">
        <v>748</v>
      </c>
      <c r="AL13" s="108">
        <v>0.19117647058823528</v>
      </c>
      <c r="AM13" s="111">
        <f t="shared" si="2"/>
        <v>0.39200000000000002</v>
      </c>
      <c r="AN13" s="111">
        <f t="shared" si="1"/>
        <v>0.48499999999999999</v>
      </c>
      <c r="AO13" s="111">
        <f t="shared" si="3"/>
        <v>0.41299999999999998</v>
      </c>
      <c r="AP13" s="111">
        <f t="shared" si="4"/>
        <v>0.47399999999999998</v>
      </c>
      <c r="AQ13" s="111">
        <f t="shared" si="5"/>
        <v>0.26900000000000002</v>
      </c>
      <c r="AR13" s="111">
        <f t="shared" si="6"/>
        <v>0.69499999999999995</v>
      </c>
      <c r="AS13" s="111">
        <f t="shared" si="7"/>
        <v>0.53600000000000003</v>
      </c>
      <c r="AT13" s="111">
        <f t="shared" si="8"/>
        <v>0.53600000000000003</v>
      </c>
      <c r="AU13" s="111">
        <f t="shared" si="9"/>
        <v>0.42</v>
      </c>
      <c r="AV13" s="111">
        <f t="shared" si="10"/>
        <v>0.56599999999999995</v>
      </c>
      <c r="AW13" s="101">
        <f t="shared" si="11"/>
        <v>1</v>
      </c>
      <c r="AX13" s="101">
        <f t="shared" si="12"/>
        <v>1</v>
      </c>
      <c r="AY13" s="101">
        <f t="shared" si="13"/>
        <v>1</v>
      </c>
      <c r="AZ13" s="101">
        <f t="shared" si="14"/>
        <v>1</v>
      </c>
      <c r="BA13" s="101">
        <f t="shared" si="15"/>
        <v>0</v>
      </c>
      <c r="BB13" s="101">
        <f t="shared" si="16"/>
        <v>2</v>
      </c>
      <c r="BC13" s="101">
        <f t="shared" si="17"/>
        <v>0</v>
      </c>
      <c r="BD13" s="101">
        <f t="shared" si="18"/>
        <v>1</v>
      </c>
      <c r="BE13" s="101">
        <f t="shared" si="19"/>
        <v>1</v>
      </c>
      <c r="BF13" s="101">
        <f t="shared" si="20"/>
        <v>1</v>
      </c>
      <c r="BG13" s="101">
        <f t="shared" si="21"/>
        <v>9</v>
      </c>
    </row>
    <row r="14" spans="1:59" x14ac:dyDescent="0.2">
      <c r="A14" s="98">
        <v>1900865</v>
      </c>
      <c r="B14" s="98" t="s">
        <v>1914</v>
      </c>
      <c r="C14" s="98" t="s">
        <v>2156</v>
      </c>
      <c r="D14" s="98" t="s">
        <v>13</v>
      </c>
      <c r="E14" s="106">
        <v>677</v>
      </c>
      <c r="F14" s="107" t="s">
        <v>1327</v>
      </c>
      <c r="G14" s="108" t="s">
        <v>1328</v>
      </c>
      <c r="H14" s="109">
        <v>76094</v>
      </c>
      <c r="I14" s="108">
        <v>0.13200000000000001</v>
      </c>
      <c r="J14" s="110">
        <v>25</v>
      </c>
      <c r="K14" s="110">
        <v>261</v>
      </c>
      <c r="L14" s="108">
        <v>9.5785440613026823E-2</v>
      </c>
      <c r="M14" s="110">
        <v>12</v>
      </c>
      <c r="N14" s="110">
        <v>261</v>
      </c>
      <c r="O14" s="108">
        <v>4.5977011494252873E-2</v>
      </c>
      <c r="P14" s="108">
        <v>4.0999999999999995E-2</v>
      </c>
      <c r="Q14" s="108">
        <v>0.42100000000000004</v>
      </c>
      <c r="R14" s="108">
        <v>-3.1473533619456366E-2</v>
      </c>
      <c r="S14" s="110">
        <v>53</v>
      </c>
      <c r="T14" s="110">
        <v>151</v>
      </c>
      <c r="U14" s="110">
        <v>467</v>
      </c>
      <c r="V14" s="108">
        <v>0.43683083511777304</v>
      </c>
      <c r="W14" s="110">
        <v>37</v>
      </c>
      <c r="X14" s="110">
        <v>0</v>
      </c>
      <c r="Y14" s="110">
        <v>298</v>
      </c>
      <c r="Z14" s="108">
        <v>0.12416107382550336</v>
      </c>
      <c r="AA14" s="110">
        <v>14</v>
      </c>
      <c r="AB14" s="110">
        <v>10</v>
      </c>
      <c r="AC14" s="110">
        <v>0</v>
      </c>
      <c r="AD14" s="110">
        <v>0</v>
      </c>
      <c r="AE14" s="110">
        <v>0</v>
      </c>
      <c r="AF14" s="110">
        <v>1</v>
      </c>
      <c r="AG14" s="110">
        <v>0</v>
      </c>
      <c r="AH14" s="110">
        <v>2</v>
      </c>
      <c r="AI14" s="110">
        <v>0</v>
      </c>
      <c r="AJ14" s="110">
        <v>0</v>
      </c>
      <c r="AK14" s="110">
        <v>261</v>
      </c>
      <c r="AL14" s="108">
        <v>0.10344827586206896</v>
      </c>
      <c r="AM14" s="111">
        <f t="shared" si="2"/>
        <v>0.754</v>
      </c>
      <c r="AN14" s="111">
        <f t="shared" si="1"/>
        <v>0.69</v>
      </c>
      <c r="AO14" s="111">
        <f t="shared" si="3"/>
        <v>0.495</v>
      </c>
      <c r="AP14" s="111">
        <f t="shared" si="4"/>
        <v>0.60799999999999998</v>
      </c>
      <c r="AQ14" s="111">
        <f t="shared" si="5"/>
        <v>0.68400000000000005</v>
      </c>
      <c r="AR14" s="111">
        <f t="shared" si="6"/>
        <v>0.77600000000000002</v>
      </c>
      <c r="AS14" s="111">
        <f t="shared" si="7"/>
        <v>0.42099999999999999</v>
      </c>
      <c r="AT14" s="111">
        <f t="shared" si="8"/>
        <v>0.42099999999999999</v>
      </c>
      <c r="AU14" s="111">
        <f t="shared" si="9"/>
        <v>0.72499999999999998</v>
      </c>
      <c r="AV14" s="111">
        <f t="shared" si="10"/>
        <v>0.15</v>
      </c>
      <c r="AW14" s="101">
        <f t="shared" si="11"/>
        <v>0</v>
      </c>
      <c r="AX14" s="101">
        <f t="shared" si="12"/>
        <v>2</v>
      </c>
      <c r="AY14" s="101">
        <f t="shared" si="13"/>
        <v>1</v>
      </c>
      <c r="AZ14" s="101">
        <f t="shared" si="14"/>
        <v>1</v>
      </c>
      <c r="BA14" s="101">
        <f t="shared" si="15"/>
        <v>2</v>
      </c>
      <c r="BB14" s="101">
        <f t="shared" si="16"/>
        <v>2</v>
      </c>
      <c r="BC14" s="101">
        <f t="shared" si="17"/>
        <v>1</v>
      </c>
      <c r="BD14" s="101">
        <f t="shared" si="18"/>
        <v>1</v>
      </c>
      <c r="BE14" s="101">
        <f t="shared" si="19"/>
        <v>2</v>
      </c>
      <c r="BF14" s="101">
        <f t="shared" si="20"/>
        <v>0</v>
      </c>
      <c r="BG14" s="101">
        <f t="shared" si="21"/>
        <v>12</v>
      </c>
    </row>
    <row r="15" spans="1:59" x14ac:dyDescent="0.2">
      <c r="A15" s="98">
        <v>1900910</v>
      </c>
      <c r="B15" s="98" t="s">
        <v>1239</v>
      </c>
      <c r="C15" s="98" t="s">
        <v>2157</v>
      </c>
      <c r="D15" s="98" t="s">
        <v>14</v>
      </c>
      <c r="E15" s="106">
        <v>3721</v>
      </c>
      <c r="F15" s="107" t="s">
        <v>577</v>
      </c>
      <c r="G15" s="108" t="s">
        <v>1240</v>
      </c>
      <c r="H15" s="109">
        <v>67791</v>
      </c>
      <c r="I15" s="108">
        <v>0.109</v>
      </c>
      <c r="J15" s="110">
        <v>164</v>
      </c>
      <c r="K15" s="110">
        <v>1565</v>
      </c>
      <c r="L15" s="108">
        <v>0.10479233226837061</v>
      </c>
      <c r="M15" s="110">
        <v>109</v>
      </c>
      <c r="N15" s="110">
        <v>1565</v>
      </c>
      <c r="O15" s="108">
        <v>6.9648562300319489E-2</v>
      </c>
      <c r="P15" s="108">
        <v>3.4000000000000002E-2</v>
      </c>
      <c r="Q15" s="108">
        <v>0.40700000000000003</v>
      </c>
      <c r="R15" s="108">
        <v>-1.1949017525225704E-2</v>
      </c>
      <c r="S15" s="110">
        <v>123</v>
      </c>
      <c r="T15" s="110">
        <v>994</v>
      </c>
      <c r="U15" s="110">
        <v>2531</v>
      </c>
      <c r="V15" s="108">
        <v>0.4413275385223232</v>
      </c>
      <c r="W15" s="110">
        <v>330</v>
      </c>
      <c r="X15" s="110">
        <v>0</v>
      </c>
      <c r="Y15" s="110">
        <v>1895</v>
      </c>
      <c r="Z15" s="108">
        <v>0.17414248021108181</v>
      </c>
      <c r="AA15" s="110">
        <v>60</v>
      </c>
      <c r="AB15" s="110">
        <v>52</v>
      </c>
      <c r="AC15" s="110">
        <v>28</v>
      </c>
      <c r="AD15" s="110">
        <v>11</v>
      </c>
      <c r="AE15" s="110">
        <v>31</v>
      </c>
      <c r="AF15" s="110">
        <v>110</v>
      </c>
      <c r="AG15" s="110">
        <v>49</v>
      </c>
      <c r="AH15" s="110">
        <v>11</v>
      </c>
      <c r="AI15" s="110">
        <v>45</v>
      </c>
      <c r="AJ15" s="110">
        <v>14</v>
      </c>
      <c r="AK15" s="110">
        <v>1565</v>
      </c>
      <c r="AL15" s="108">
        <v>0.26261980830670928</v>
      </c>
      <c r="AM15" s="111">
        <f t="shared" si="2"/>
        <v>0.59399999999999997</v>
      </c>
      <c r="AN15" s="111">
        <f t="shared" si="1"/>
        <v>0.57199999999999995</v>
      </c>
      <c r="AO15" s="111">
        <f t="shared" si="3"/>
        <v>0.55000000000000004</v>
      </c>
      <c r="AP15" s="111">
        <f t="shared" si="4"/>
        <v>0.8</v>
      </c>
      <c r="AQ15" s="111">
        <f t="shared" si="5"/>
        <v>0.60499999999999998</v>
      </c>
      <c r="AR15" s="111">
        <f t="shared" si="6"/>
        <v>0.72799999999999998</v>
      </c>
      <c r="AS15" s="111">
        <f t="shared" si="7"/>
        <v>0.441</v>
      </c>
      <c r="AT15" s="111">
        <f t="shared" si="8"/>
        <v>0.441</v>
      </c>
      <c r="AU15" s="111">
        <f t="shared" si="9"/>
        <v>0.85099999999999998</v>
      </c>
      <c r="AV15" s="111">
        <f t="shared" si="10"/>
        <v>0.83399999999999996</v>
      </c>
      <c r="AW15" s="101">
        <f t="shared" si="11"/>
        <v>1</v>
      </c>
      <c r="AX15" s="101">
        <f t="shared" si="12"/>
        <v>1</v>
      </c>
      <c r="AY15" s="101">
        <f t="shared" si="13"/>
        <v>1</v>
      </c>
      <c r="AZ15" s="101">
        <f t="shared" si="14"/>
        <v>2</v>
      </c>
      <c r="BA15" s="101">
        <f t="shared" si="15"/>
        <v>1</v>
      </c>
      <c r="BB15" s="101">
        <f t="shared" si="16"/>
        <v>2</v>
      </c>
      <c r="BC15" s="101">
        <f t="shared" si="17"/>
        <v>1</v>
      </c>
      <c r="BD15" s="101">
        <f t="shared" si="18"/>
        <v>1</v>
      </c>
      <c r="BE15" s="101">
        <f t="shared" si="19"/>
        <v>2</v>
      </c>
      <c r="BF15" s="101">
        <f t="shared" si="20"/>
        <v>2</v>
      </c>
      <c r="BG15" s="101">
        <f t="shared" si="21"/>
        <v>14</v>
      </c>
    </row>
    <row r="16" spans="1:59" x14ac:dyDescent="0.2">
      <c r="A16" s="98">
        <v>1900955</v>
      </c>
      <c r="B16" s="98" t="s">
        <v>1784</v>
      </c>
      <c r="C16" s="98" t="s">
        <v>2158</v>
      </c>
      <c r="D16" s="98" t="s">
        <v>15</v>
      </c>
      <c r="E16" s="106">
        <v>448</v>
      </c>
      <c r="F16" s="107" t="s">
        <v>1054</v>
      </c>
      <c r="G16" s="108" t="s">
        <v>1055</v>
      </c>
      <c r="H16" s="109">
        <v>73750</v>
      </c>
      <c r="I16" s="108">
        <v>6.2E-2</v>
      </c>
      <c r="J16" s="110">
        <v>20</v>
      </c>
      <c r="K16" s="110">
        <v>255</v>
      </c>
      <c r="L16" s="108">
        <v>7.8431372549019607E-2</v>
      </c>
      <c r="M16" s="110">
        <v>6</v>
      </c>
      <c r="N16" s="110">
        <v>255</v>
      </c>
      <c r="O16" s="108">
        <v>2.3529411764705882E-2</v>
      </c>
      <c r="P16" s="108">
        <v>2.4E-2</v>
      </c>
      <c r="Q16" s="108">
        <v>0.19899999999999998</v>
      </c>
      <c r="R16" s="108">
        <v>-0.11287128712871287</v>
      </c>
      <c r="S16" s="110">
        <v>25</v>
      </c>
      <c r="T16" s="110">
        <v>314</v>
      </c>
      <c r="U16" s="110">
        <v>496</v>
      </c>
      <c r="V16" s="108">
        <v>0.68346774193548387</v>
      </c>
      <c r="W16" s="110">
        <v>49</v>
      </c>
      <c r="X16" s="110">
        <v>23</v>
      </c>
      <c r="Y16" s="110">
        <v>304</v>
      </c>
      <c r="Z16" s="108">
        <v>8.5526315789473686E-2</v>
      </c>
      <c r="AA16" s="110">
        <v>6</v>
      </c>
      <c r="AB16" s="110">
        <v>15</v>
      </c>
      <c r="AC16" s="110">
        <v>3</v>
      </c>
      <c r="AD16" s="110">
        <v>0</v>
      </c>
      <c r="AE16" s="110">
        <v>0</v>
      </c>
      <c r="AF16" s="110">
        <v>10</v>
      </c>
      <c r="AG16" s="110">
        <v>0</v>
      </c>
      <c r="AH16" s="110">
        <v>0</v>
      </c>
      <c r="AI16" s="110">
        <v>0</v>
      </c>
      <c r="AJ16" s="110">
        <v>0</v>
      </c>
      <c r="AK16" s="110">
        <v>255</v>
      </c>
      <c r="AL16" s="108">
        <v>0.13333333333333333</v>
      </c>
      <c r="AM16" s="111">
        <f t="shared" si="2"/>
        <v>0.71399999999999997</v>
      </c>
      <c r="AN16" s="111">
        <f t="shared" si="1"/>
        <v>0.28100000000000003</v>
      </c>
      <c r="AO16" s="111">
        <f t="shared" si="3"/>
        <v>0.40400000000000003</v>
      </c>
      <c r="AP16" s="111">
        <f t="shared" si="4"/>
        <v>0.34300000000000003</v>
      </c>
      <c r="AQ16" s="111">
        <f t="shared" si="5"/>
        <v>0.47399999999999998</v>
      </c>
      <c r="AR16" s="111">
        <f t="shared" si="6"/>
        <v>2.7E-2</v>
      </c>
      <c r="AS16" s="111">
        <f t="shared" si="7"/>
        <v>0.94899999999999995</v>
      </c>
      <c r="AT16" s="111">
        <f t="shared" si="8"/>
        <v>0.94899999999999995</v>
      </c>
      <c r="AU16" s="111">
        <f t="shared" si="9"/>
        <v>0.53100000000000003</v>
      </c>
      <c r="AV16" s="111">
        <f t="shared" si="10"/>
        <v>0.27100000000000002</v>
      </c>
      <c r="AW16" s="101">
        <f t="shared" si="11"/>
        <v>0</v>
      </c>
      <c r="AX16" s="101">
        <f t="shared" si="12"/>
        <v>0</v>
      </c>
      <c r="AY16" s="101">
        <f t="shared" si="13"/>
        <v>1</v>
      </c>
      <c r="AZ16" s="101">
        <f t="shared" si="14"/>
        <v>1</v>
      </c>
      <c r="BA16" s="101">
        <f t="shared" si="15"/>
        <v>1</v>
      </c>
      <c r="BB16" s="101">
        <f t="shared" si="16"/>
        <v>0</v>
      </c>
      <c r="BC16" s="101">
        <f t="shared" si="17"/>
        <v>2</v>
      </c>
      <c r="BD16" s="101">
        <f t="shared" si="18"/>
        <v>2</v>
      </c>
      <c r="BE16" s="101">
        <f t="shared" si="19"/>
        <v>1</v>
      </c>
      <c r="BF16" s="101">
        <f t="shared" si="20"/>
        <v>0</v>
      </c>
      <c r="BG16" s="101">
        <f t="shared" si="21"/>
        <v>8</v>
      </c>
    </row>
    <row r="17" spans="1:59" x14ac:dyDescent="0.2">
      <c r="A17" s="98">
        <v>1901000</v>
      </c>
      <c r="B17" s="98" t="s">
        <v>2070</v>
      </c>
      <c r="C17" s="98" t="s">
        <v>2159</v>
      </c>
      <c r="D17" s="98" t="s">
        <v>16</v>
      </c>
      <c r="E17" s="106">
        <v>675</v>
      </c>
      <c r="F17" s="107" t="s">
        <v>1230</v>
      </c>
      <c r="G17" s="108" t="s">
        <v>1231</v>
      </c>
      <c r="H17" s="109">
        <v>90417</v>
      </c>
      <c r="I17" s="108">
        <v>2.2000000000000002E-2</v>
      </c>
      <c r="J17" s="110">
        <v>29</v>
      </c>
      <c r="K17" s="110">
        <v>301</v>
      </c>
      <c r="L17" s="108">
        <v>9.634551495016612E-2</v>
      </c>
      <c r="M17" s="110">
        <v>12</v>
      </c>
      <c r="N17" s="110">
        <v>301</v>
      </c>
      <c r="O17" s="108">
        <v>3.9867109634551492E-2</v>
      </c>
      <c r="P17" s="108">
        <v>5.0000000000000001E-3</v>
      </c>
      <c r="Q17" s="108">
        <v>0.28399999999999997</v>
      </c>
      <c r="R17" s="108">
        <v>2.9717682020802376E-3</v>
      </c>
      <c r="S17" s="110">
        <v>7</v>
      </c>
      <c r="T17" s="110">
        <v>172</v>
      </c>
      <c r="U17" s="110">
        <v>521</v>
      </c>
      <c r="V17" s="108">
        <v>0.34357005758157388</v>
      </c>
      <c r="W17" s="110">
        <v>1</v>
      </c>
      <c r="X17" s="110">
        <v>0</v>
      </c>
      <c r="Y17" s="110">
        <v>302</v>
      </c>
      <c r="Z17" s="108">
        <v>3.3112582781456954E-3</v>
      </c>
      <c r="AA17" s="110">
        <v>2</v>
      </c>
      <c r="AB17" s="110">
        <v>4</v>
      </c>
      <c r="AC17" s="110">
        <v>0</v>
      </c>
      <c r="AD17" s="110">
        <v>1</v>
      </c>
      <c r="AE17" s="110">
        <v>6</v>
      </c>
      <c r="AF17" s="110">
        <v>6</v>
      </c>
      <c r="AG17" s="110">
        <v>0</v>
      </c>
      <c r="AH17" s="110">
        <v>0</v>
      </c>
      <c r="AI17" s="110">
        <v>0</v>
      </c>
      <c r="AJ17" s="110">
        <v>0</v>
      </c>
      <c r="AK17" s="110">
        <v>301</v>
      </c>
      <c r="AL17" s="108">
        <v>6.3122923588039864E-2</v>
      </c>
      <c r="AM17" s="111">
        <f t="shared" si="2"/>
        <v>0.90600000000000003</v>
      </c>
      <c r="AN17" s="111">
        <f t="shared" si="1"/>
        <v>6.8000000000000005E-2</v>
      </c>
      <c r="AO17" s="111">
        <f t="shared" si="3"/>
        <v>0.498</v>
      </c>
      <c r="AP17" s="111">
        <f t="shared" si="4"/>
        <v>0.55200000000000005</v>
      </c>
      <c r="AQ17" s="111">
        <f t="shared" si="5"/>
        <v>0.20899999999999999</v>
      </c>
      <c r="AR17" s="111">
        <f t="shared" si="6"/>
        <v>0.22600000000000001</v>
      </c>
      <c r="AS17" s="111">
        <f t="shared" si="7"/>
        <v>0.14299999999999999</v>
      </c>
      <c r="AT17" s="111">
        <f t="shared" si="8"/>
        <v>0.14299999999999999</v>
      </c>
      <c r="AU17" s="111">
        <f t="shared" si="9"/>
        <v>0.104</v>
      </c>
      <c r="AV17" s="111">
        <f t="shared" si="10"/>
        <v>6.6000000000000003E-2</v>
      </c>
      <c r="AW17" s="101">
        <f t="shared" si="11"/>
        <v>0</v>
      </c>
      <c r="AX17" s="101">
        <f t="shared" si="12"/>
        <v>0</v>
      </c>
      <c r="AY17" s="101">
        <f t="shared" si="13"/>
        <v>1</v>
      </c>
      <c r="AZ17" s="101">
        <f t="shared" si="14"/>
        <v>1</v>
      </c>
      <c r="BA17" s="101">
        <f t="shared" si="15"/>
        <v>0</v>
      </c>
      <c r="BB17" s="101">
        <f t="shared" si="16"/>
        <v>0</v>
      </c>
      <c r="BC17" s="101">
        <f t="shared" si="17"/>
        <v>0</v>
      </c>
      <c r="BD17" s="101">
        <f t="shared" si="18"/>
        <v>0</v>
      </c>
      <c r="BE17" s="101">
        <f t="shared" si="19"/>
        <v>0</v>
      </c>
      <c r="BF17" s="101">
        <f t="shared" si="20"/>
        <v>0</v>
      </c>
      <c r="BG17" s="101">
        <f t="shared" si="21"/>
        <v>2</v>
      </c>
    </row>
    <row r="18" spans="1:59" x14ac:dyDescent="0.2">
      <c r="A18" s="98">
        <v>1901045</v>
      </c>
      <c r="B18" s="98" t="s">
        <v>1651</v>
      </c>
      <c r="C18" s="98" t="s">
        <v>2160</v>
      </c>
      <c r="D18" s="98" t="s">
        <v>17</v>
      </c>
      <c r="E18" s="106">
        <v>763</v>
      </c>
      <c r="F18" s="107" t="s">
        <v>1110</v>
      </c>
      <c r="G18" s="108" t="s">
        <v>1111</v>
      </c>
      <c r="H18" s="109">
        <v>55625</v>
      </c>
      <c r="I18" s="108">
        <v>0.18100000000000002</v>
      </c>
      <c r="J18" s="110">
        <v>20</v>
      </c>
      <c r="K18" s="110">
        <v>364</v>
      </c>
      <c r="L18" s="108">
        <v>5.4945054945054944E-2</v>
      </c>
      <c r="M18" s="110">
        <v>16</v>
      </c>
      <c r="N18" s="110">
        <v>364</v>
      </c>
      <c r="O18" s="108">
        <v>4.3956043956043959E-2</v>
      </c>
      <c r="P18" s="108">
        <v>4.0999999999999995E-2</v>
      </c>
      <c r="Q18" s="108">
        <v>0.34200000000000003</v>
      </c>
      <c r="R18" s="108">
        <v>-3.0495552731893267E-2</v>
      </c>
      <c r="S18" s="110">
        <v>54</v>
      </c>
      <c r="T18" s="110">
        <v>250</v>
      </c>
      <c r="U18" s="110">
        <v>597</v>
      </c>
      <c r="V18" s="108">
        <v>0.50921273031825798</v>
      </c>
      <c r="W18" s="110">
        <v>24</v>
      </c>
      <c r="X18" s="110">
        <v>0</v>
      </c>
      <c r="Y18" s="110">
        <v>388</v>
      </c>
      <c r="Z18" s="108">
        <v>6.1855670103092786E-2</v>
      </c>
      <c r="AA18" s="110">
        <v>16</v>
      </c>
      <c r="AB18" s="110">
        <v>23</v>
      </c>
      <c r="AC18" s="110">
        <v>0</v>
      </c>
      <c r="AD18" s="110">
        <v>8</v>
      </c>
      <c r="AE18" s="110">
        <v>1</v>
      </c>
      <c r="AF18" s="110">
        <v>27</v>
      </c>
      <c r="AG18" s="110">
        <v>6</v>
      </c>
      <c r="AH18" s="110">
        <v>0</v>
      </c>
      <c r="AI18" s="110">
        <v>0</v>
      </c>
      <c r="AJ18" s="110">
        <v>0</v>
      </c>
      <c r="AK18" s="110">
        <v>364</v>
      </c>
      <c r="AL18" s="108">
        <v>0.22252747252747251</v>
      </c>
      <c r="AM18" s="111">
        <f t="shared" si="2"/>
        <v>0.26800000000000002</v>
      </c>
      <c r="AN18" s="111">
        <f t="shared" si="1"/>
        <v>0.85499999999999998</v>
      </c>
      <c r="AO18" s="111">
        <f t="shared" si="3"/>
        <v>0.26600000000000001</v>
      </c>
      <c r="AP18" s="111">
        <f t="shared" si="4"/>
        <v>0.58799999999999997</v>
      </c>
      <c r="AQ18" s="111">
        <f t="shared" si="5"/>
        <v>0.68400000000000005</v>
      </c>
      <c r="AR18" s="111">
        <f t="shared" si="6"/>
        <v>0.44700000000000001</v>
      </c>
      <c r="AS18" s="111">
        <f t="shared" si="7"/>
        <v>0.66400000000000003</v>
      </c>
      <c r="AT18" s="111">
        <f t="shared" si="8"/>
        <v>0.66400000000000003</v>
      </c>
      <c r="AU18" s="111">
        <f t="shared" si="9"/>
        <v>0.38</v>
      </c>
      <c r="AV18" s="111">
        <f t="shared" si="10"/>
        <v>0.70299999999999996</v>
      </c>
      <c r="AW18" s="101">
        <f t="shared" si="11"/>
        <v>2</v>
      </c>
      <c r="AX18" s="101">
        <f t="shared" si="12"/>
        <v>2</v>
      </c>
      <c r="AY18" s="101">
        <f t="shared" si="13"/>
        <v>0</v>
      </c>
      <c r="AZ18" s="101">
        <f t="shared" si="14"/>
        <v>1</v>
      </c>
      <c r="BA18" s="101">
        <f t="shared" si="15"/>
        <v>2</v>
      </c>
      <c r="BB18" s="101">
        <f t="shared" si="16"/>
        <v>1</v>
      </c>
      <c r="BC18" s="101">
        <f t="shared" si="17"/>
        <v>1</v>
      </c>
      <c r="BD18" s="101">
        <f t="shared" si="18"/>
        <v>1</v>
      </c>
      <c r="BE18" s="101">
        <f t="shared" si="19"/>
        <v>1</v>
      </c>
      <c r="BF18" s="101">
        <f t="shared" si="20"/>
        <v>2</v>
      </c>
      <c r="BG18" s="101">
        <f t="shared" si="21"/>
        <v>13</v>
      </c>
    </row>
    <row r="19" spans="1:59" x14ac:dyDescent="0.2">
      <c r="A19" s="98">
        <v>1901090</v>
      </c>
      <c r="B19" s="98" t="s">
        <v>1302</v>
      </c>
      <c r="C19" s="98" t="s">
        <v>2161</v>
      </c>
      <c r="D19" s="98" t="s">
        <v>18</v>
      </c>
      <c r="E19" s="106">
        <v>164</v>
      </c>
      <c r="F19" s="107" t="s">
        <v>306</v>
      </c>
      <c r="G19" s="108" t="s">
        <v>1248</v>
      </c>
      <c r="H19" s="109">
        <v>78750</v>
      </c>
      <c r="I19" s="108">
        <v>0.30399999999999999</v>
      </c>
      <c r="J19" s="110">
        <v>17</v>
      </c>
      <c r="K19" s="110">
        <v>74</v>
      </c>
      <c r="L19" s="108">
        <v>0.22972972972972974</v>
      </c>
      <c r="M19" s="110">
        <v>4</v>
      </c>
      <c r="N19" s="110">
        <v>74</v>
      </c>
      <c r="O19" s="108">
        <v>5.4054054054054057E-2</v>
      </c>
      <c r="P19" s="108">
        <v>3.1E-2</v>
      </c>
      <c r="Q19" s="108">
        <v>0.376</v>
      </c>
      <c r="R19" s="108">
        <v>-6.2857142857142861E-2</v>
      </c>
      <c r="S19" s="110">
        <v>44</v>
      </c>
      <c r="T19" s="110">
        <v>46</v>
      </c>
      <c r="U19" s="110">
        <v>126</v>
      </c>
      <c r="V19" s="108">
        <v>0.7142857142857143</v>
      </c>
      <c r="W19" s="110">
        <v>18</v>
      </c>
      <c r="X19" s="110">
        <v>0</v>
      </c>
      <c r="Y19" s="110">
        <v>92</v>
      </c>
      <c r="Z19" s="108">
        <v>0.19565217391304349</v>
      </c>
      <c r="AA19" s="110">
        <v>1</v>
      </c>
      <c r="AB19" s="110">
        <v>3</v>
      </c>
      <c r="AC19" s="110">
        <v>1</v>
      </c>
      <c r="AD19" s="110">
        <v>0</v>
      </c>
      <c r="AE19" s="110">
        <v>0</v>
      </c>
      <c r="AF19" s="110">
        <v>1</v>
      </c>
      <c r="AG19" s="110">
        <v>0</v>
      </c>
      <c r="AH19" s="110">
        <v>0</v>
      </c>
      <c r="AI19" s="110">
        <v>0</v>
      </c>
      <c r="AJ19" s="110">
        <v>0</v>
      </c>
      <c r="AK19" s="110">
        <v>74</v>
      </c>
      <c r="AL19" s="108">
        <v>8.1081081081081086E-2</v>
      </c>
      <c r="AM19" s="111">
        <f t="shared" si="2"/>
        <v>0.78500000000000003</v>
      </c>
      <c r="AN19" s="111">
        <f t="shared" si="1"/>
        <v>0.97199999999999998</v>
      </c>
      <c r="AO19" s="111">
        <f t="shared" si="3"/>
        <v>0.93700000000000006</v>
      </c>
      <c r="AP19" s="111">
        <f t="shared" si="4"/>
        <v>0.67900000000000005</v>
      </c>
      <c r="AQ19" s="111">
        <f t="shared" si="5"/>
        <v>0.56699999999999995</v>
      </c>
      <c r="AR19" s="111">
        <f t="shared" si="6"/>
        <v>0.60099999999999998</v>
      </c>
      <c r="AS19" s="111">
        <f t="shared" si="7"/>
        <v>0.96499999999999997</v>
      </c>
      <c r="AT19" s="111">
        <f t="shared" si="8"/>
        <v>0.96499999999999997</v>
      </c>
      <c r="AU19" s="111">
        <f t="shared" si="9"/>
        <v>0.89600000000000002</v>
      </c>
      <c r="AV19" s="111">
        <f t="shared" si="10"/>
        <v>9.4E-2</v>
      </c>
      <c r="AW19" s="101">
        <f t="shared" si="11"/>
        <v>0</v>
      </c>
      <c r="AX19" s="101">
        <f t="shared" si="12"/>
        <v>2</v>
      </c>
      <c r="AY19" s="101">
        <f t="shared" si="13"/>
        <v>2</v>
      </c>
      <c r="AZ19" s="101">
        <f t="shared" si="14"/>
        <v>2</v>
      </c>
      <c r="BA19" s="101">
        <f t="shared" si="15"/>
        <v>1</v>
      </c>
      <c r="BB19" s="101">
        <f t="shared" si="16"/>
        <v>1</v>
      </c>
      <c r="BC19" s="101">
        <f t="shared" si="17"/>
        <v>1</v>
      </c>
      <c r="BD19" s="101">
        <f t="shared" si="18"/>
        <v>2</v>
      </c>
      <c r="BE19" s="101">
        <f t="shared" si="19"/>
        <v>2</v>
      </c>
      <c r="BF19" s="101">
        <f t="shared" si="20"/>
        <v>0</v>
      </c>
      <c r="BG19" s="101">
        <f t="shared" si="21"/>
        <v>13</v>
      </c>
    </row>
    <row r="20" spans="1:59" x14ac:dyDescent="0.2">
      <c r="A20" s="98">
        <v>1901135</v>
      </c>
      <c r="B20" s="98" t="s">
        <v>1633</v>
      </c>
      <c r="C20" s="98" t="s">
        <v>2162</v>
      </c>
      <c r="D20" s="98" t="s">
        <v>19</v>
      </c>
      <c r="E20" s="106">
        <v>5487</v>
      </c>
      <c r="F20" s="107" t="s">
        <v>1382</v>
      </c>
      <c r="G20" s="108" t="s">
        <v>1383</v>
      </c>
      <c r="H20" s="109">
        <v>52542</v>
      </c>
      <c r="I20" s="108">
        <v>7.5999999999999998E-2</v>
      </c>
      <c r="J20" s="110">
        <v>206</v>
      </c>
      <c r="K20" s="110">
        <v>2537</v>
      </c>
      <c r="L20" s="108">
        <v>8.1198265668111946E-2</v>
      </c>
      <c r="M20" s="110">
        <v>50</v>
      </c>
      <c r="N20" s="110">
        <v>2537</v>
      </c>
      <c r="O20" s="108">
        <v>1.9708316909735908E-2</v>
      </c>
      <c r="P20" s="108">
        <v>1.9E-2</v>
      </c>
      <c r="Q20" s="108">
        <v>0.39100000000000001</v>
      </c>
      <c r="R20" s="108">
        <v>-1.3129496402877697E-2</v>
      </c>
      <c r="S20" s="110">
        <v>232</v>
      </c>
      <c r="T20" s="110">
        <v>1324</v>
      </c>
      <c r="U20" s="110">
        <v>3927</v>
      </c>
      <c r="V20" s="108">
        <v>0.39623121976063153</v>
      </c>
      <c r="W20" s="110">
        <v>173</v>
      </c>
      <c r="X20" s="110">
        <v>32</v>
      </c>
      <c r="Y20" s="110">
        <v>2710</v>
      </c>
      <c r="Z20" s="108">
        <v>5.2029520295202955E-2</v>
      </c>
      <c r="AA20" s="110">
        <v>65</v>
      </c>
      <c r="AB20" s="110">
        <v>28</v>
      </c>
      <c r="AC20" s="110">
        <v>32</v>
      </c>
      <c r="AD20" s="110">
        <v>30</v>
      </c>
      <c r="AE20" s="110">
        <v>42</v>
      </c>
      <c r="AF20" s="110">
        <v>211</v>
      </c>
      <c r="AG20" s="110">
        <v>101</v>
      </c>
      <c r="AH20" s="110">
        <v>9</v>
      </c>
      <c r="AI20" s="110">
        <v>16</v>
      </c>
      <c r="AJ20" s="110">
        <v>0</v>
      </c>
      <c r="AK20" s="110">
        <v>2537</v>
      </c>
      <c r="AL20" s="108">
        <v>0.2104848245959795</v>
      </c>
      <c r="AM20" s="111">
        <f t="shared" si="2"/>
        <v>0.21</v>
      </c>
      <c r="AN20" s="111">
        <f t="shared" si="1"/>
        <v>0.38800000000000001</v>
      </c>
      <c r="AO20" s="111">
        <f t="shared" si="3"/>
        <v>0.41899999999999998</v>
      </c>
      <c r="AP20" s="111">
        <f t="shared" si="4"/>
        <v>0.28999999999999998</v>
      </c>
      <c r="AQ20" s="111">
        <f t="shared" si="5"/>
        <v>0.41</v>
      </c>
      <c r="AR20" s="111">
        <f t="shared" si="6"/>
        <v>0.66</v>
      </c>
      <c r="AS20" s="111">
        <f t="shared" si="7"/>
        <v>0.26700000000000002</v>
      </c>
      <c r="AT20" s="111">
        <f t="shared" si="8"/>
        <v>0.26700000000000002</v>
      </c>
      <c r="AU20" s="111">
        <f t="shared" si="9"/>
        <v>0.32</v>
      </c>
      <c r="AV20" s="111">
        <f t="shared" si="10"/>
        <v>0.64700000000000002</v>
      </c>
      <c r="AW20" s="101">
        <f t="shared" si="11"/>
        <v>2</v>
      </c>
      <c r="AX20" s="101">
        <f t="shared" si="12"/>
        <v>1</v>
      </c>
      <c r="AY20" s="101">
        <f t="shared" si="13"/>
        <v>1</v>
      </c>
      <c r="AZ20" s="101">
        <f t="shared" si="14"/>
        <v>0</v>
      </c>
      <c r="BA20" s="101">
        <f t="shared" si="15"/>
        <v>1</v>
      </c>
      <c r="BB20" s="101">
        <f t="shared" si="16"/>
        <v>1</v>
      </c>
      <c r="BC20" s="101">
        <f t="shared" si="17"/>
        <v>1</v>
      </c>
      <c r="BD20" s="101">
        <f t="shared" si="18"/>
        <v>0</v>
      </c>
      <c r="BE20" s="101">
        <f t="shared" si="19"/>
        <v>0</v>
      </c>
      <c r="BF20" s="101">
        <f t="shared" si="20"/>
        <v>1</v>
      </c>
      <c r="BG20" s="101">
        <f t="shared" si="21"/>
        <v>8</v>
      </c>
    </row>
    <row r="21" spans="1:59" x14ac:dyDescent="0.2">
      <c r="A21" s="98">
        <v>1901180</v>
      </c>
      <c r="B21" s="98" t="s">
        <v>2110</v>
      </c>
      <c r="C21" s="98" t="s">
        <v>2163</v>
      </c>
      <c r="D21" s="98" t="s">
        <v>20</v>
      </c>
      <c r="E21" s="106">
        <v>423</v>
      </c>
      <c r="F21" s="107" t="s">
        <v>1588</v>
      </c>
      <c r="G21" s="108" t="s">
        <v>1589</v>
      </c>
      <c r="H21" s="109">
        <v>120833</v>
      </c>
      <c r="I21" s="108">
        <v>3.0000000000000001E-3</v>
      </c>
      <c r="J21" s="110">
        <v>0</v>
      </c>
      <c r="K21" s="110">
        <v>160</v>
      </c>
      <c r="L21" s="108">
        <v>0</v>
      </c>
      <c r="M21" s="110">
        <v>1</v>
      </c>
      <c r="N21" s="110">
        <v>160</v>
      </c>
      <c r="O21" s="108">
        <v>6.2500000000000003E-3</v>
      </c>
      <c r="P21" s="108">
        <v>2.1000000000000001E-2</v>
      </c>
      <c r="Q21" s="108">
        <v>0.26700000000000002</v>
      </c>
      <c r="R21" s="108">
        <v>-2.0833333333333332E-2</v>
      </c>
      <c r="S21" s="110">
        <v>5</v>
      </c>
      <c r="T21" s="110">
        <v>50</v>
      </c>
      <c r="U21" s="110">
        <v>301</v>
      </c>
      <c r="V21" s="108">
        <v>0.18272425249169436</v>
      </c>
      <c r="W21" s="110">
        <v>1</v>
      </c>
      <c r="X21" s="110">
        <v>0</v>
      </c>
      <c r="Y21" s="110">
        <v>161</v>
      </c>
      <c r="Z21" s="108">
        <v>6.2111801242236021E-3</v>
      </c>
      <c r="AA21" s="110">
        <v>0</v>
      </c>
      <c r="AB21" s="110">
        <v>0</v>
      </c>
      <c r="AC21" s="110">
        <v>4</v>
      </c>
      <c r="AD21" s="110">
        <v>2</v>
      </c>
      <c r="AE21" s="110">
        <v>5</v>
      </c>
      <c r="AF21" s="110">
        <v>0</v>
      </c>
      <c r="AG21" s="110">
        <v>0</v>
      </c>
      <c r="AH21" s="110">
        <v>0</v>
      </c>
      <c r="AI21" s="110">
        <v>0</v>
      </c>
      <c r="AJ21" s="110">
        <v>0</v>
      </c>
      <c r="AK21" s="110">
        <v>160</v>
      </c>
      <c r="AL21" s="108">
        <v>6.8750000000000006E-2</v>
      </c>
      <c r="AM21" s="111">
        <f t="shared" si="2"/>
        <v>0.98499999999999999</v>
      </c>
      <c r="AN21" s="111">
        <f t="shared" si="1"/>
        <v>0.03</v>
      </c>
      <c r="AO21" s="111">
        <f t="shared" si="3"/>
        <v>0</v>
      </c>
      <c r="AP21" s="111">
        <f t="shared" si="4"/>
        <v>0.14299999999999999</v>
      </c>
      <c r="AQ21" s="111">
        <f t="shared" si="5"/>
        <v>0.435</v>
      </c>
      <c r="AR21" s="111">
        <f t="shared" si="6"/>
        <v>0.18099999999999999</v>
      </c>
      <c r="AS21" s="111">
        <f t="shared" si="7"/>
        <v>1.4999999999999999E-2</v>
      </c>
      <c r="AT21" s="111">
        <f t="shared" si="8"/>
        <v>1.4999999999999999E-2</v>
      </c>
      <c r="AU21" s="111">
        <f t="shared" si="9"/>
        <v>0.11</v>
      </c>
      <c r="AV21" s="111">
        <f t="shared" si="10"/>
        <v>7.1999999999999995E-2</v>
      </c>
      <c r="AW21" s="101">
        <f t="shared" si="11"/>
        <v>0</v>
      </c>
      <c r="AX21" s="101">
        <f t="shared" si="12"/>
        <v>0</v>
      </c>
      <c r="AY21" s="101">
        <f t="shared" si="13"/>
        <v>0</v>
      </c>
      <c r="AZ21" s="101">
        <f t="shared" si="14"/>
        <v>0</v>
      </c>
      <c r="BA21" s="101">
        <f t="shared" si="15"/>
        <v>1</v>
      </c>
      <c r="BB21" s="101">
        <f t="shared" si="16"/>
        <v>0</v>
      </c>
      <c r="BC21" s="101">
        <f t="shared" si="17"/>
        <v>1</v>
      </c>
      <c r="BD21" s="101">
        <f t="shared" si="18"/>
        <v>0</v>
      </c>
      <c r="BE21" s="101">
        <f t="shared" si="19"/>
        <v>0</v>
      </c>
      <c r="BF21" s="101">
        <f t="shared" si="20"/>
        <v>0</v>
      </c>
      <c r="BG21" s="101">
        <f t="shared" si="21"/>
        <v>2</v>
      </c>
    </row>
    <row r="22" spans="1:59" x14ac:dyDescent="0.2">
      <c r="A22" s="98">
        <v>1901270</v>
      </c>
      <c r="B22" s="98" t="s">
        <v>1368</v>
      </c>
      <c r="C22" s="98" t="s">
        <v>2164</v>
      </c>
      <c r="D22" s="98" t="s">
        <v>21</v>
      </c>
      <c r="E22" s="106">
        <v>430</v>
      </c>
      <c r="F22" s="107" t="s">
        <v>1118</v>
      </c>
      <c r="G22" s="108" t="s">
        <v>1119</v>
      </c>
      <c r="H22" s="109">
        <v>45417</v>
      </c>
      <c r="I22" s="108">
        <v>0.252</v>
      </c>
      <c r="J22" s="110">
        <v>26</v>
      </c>
      <c r="K22" s="110">
        <v>169</v>
      </c>
      <c r="L22" s="108">
        <v>0.15384615384615385</v>
      </c>
      <c r="M22" s="110">
        <v>3</v>
      </c>
      <c r="N22" s="110">
        <v>169</v>
      </c>
      <c r="O22" s="108">
        <v>1.7751479289940829E-2</v>
      </c>
      <c r="P22" s="108">
        <v>3.7999999999999999E-2</v>
      </c>
      <c r="Q22" s="108">
        <v>0.25600000000000001</v>
      </c>
      <c r="R22" s="108">
        <v>-0.14171656686626746</v>
      </c>
      <c r="S22" s="110">
        <v>2</v>
      </c>
      <c r="T22" s="110">
        <v>72</v>
      </c>
      <c r="U22" s="110">
        <v>265</v>
      </c>
      <c r="V22" s="108">
        <v>0.27924528301886792</v>
      </c>
      <c r="W22" s="110">
        <v>38</v>
      </c>
      <c r="X22" s="110">
        <v>0</v>
      </c>
      <c r="Y22" s="110">
        <v>207</v>
      </c>
      <c r="Z22" s="108">
        <v>0.18357487922705315</v>
      </c>
      <c r="AA22" s="110">
        <v>2</v>
      </c>
      <c r="AB22" s="110">
        <v>7</v>
      </c>
      <c r="AC22" s="110">
        <v>9</v>
      </c>
      <c r="AD22" s="110">
        <v>0</v>
      </c>
      <c r="AE22" s="110">
        <v>0</v>
      </c>
      <c r="AF22" s="110">
        <v>0</v>
      </c>
      <c r="AG22" s="110">
        <v>3</v>
      </c>
      <c r="AH22" s="110">
        <v>0</v>
      </c>
      <c r="AI22" s="110">
        <v>0</v>
      </c>
      <c r="AJ22" s="110">
        <v>0</v>
      </c>
      <c r="AK22" s="110">
        <v>169</v>
      </c>
      <c r="AL22" s="108">
        <v>0.1242603550295858</v>
      </c>
      <c r="AM22" s="111">
        <f t="shared" si="2"/>
        <v>8.1000000000000003E-2</v>
      </c>
      <c r="AN22" s="111">
        <f t="shared" si="1"/>
        <v>0.94</v>
      </c>
      <c r="AO22" s="111">
        <f t="shared" si="3"/>
        <v>0.77500000000000002</v>
      </c>
      <c r="AP22" s="111">
        <f t="shared" si="4"/>
        <v>0.26800000000000002</v>
      </c>
      <c r="AQ22" s="111">
        <f t="shared" si="5"/>
        <v>0.65600000000000003</v>
      </c>
      <c r="AR22" s="111">
        <f t="shared" si="6"/>
        <v>0.14199999999999999</v>
      </c>
      <c r="AS22" s="111">
        <f t="shared" si="7"/>
        <v>7.4999999999999997E-2</v>
      </c>
      <c r="AT22" s="111">
        <f t="shared" si="8"/>
        <v>7.4999999999999997E-2</v>
      </c>
      <c r="AU22" s="111">
        <f t="shared" si="9"/>
        <v>0.86899999999999999</v>
      </c>
      <c r="AV22" s="111">
        <f t="shared" si="10"/>
        <v>0.22</v>
      </c>
      <c r="AW22" s="101">
        <f t="shared" si="11"/>
        <v>2</v>
      </c>
      <c r="AX22" s="101">
        <f t="shared" si="12"/>
        <v>2</v>
      </c>
      <c r="AY22" s="101">
        <f t="shared" si="13"/>
        <v>2</v>
      </c>
      <c r="AZ22" s="101">
        <f t="shared" si="14"/>
        <v>0</v>
      </c>
      <c r="BA22" s="101">
        <f t="shared" si="15"/>
        <v>1</v>
      </c>
      <c r="BB22" s="101">
        <f t="shared" si="16"/>
        <v>0</v>
      </c>
      <c r="BC22" s="101">
        <f t="shared" si="17"/>
        <v>2</v>
      </c>
      <c r="BD22" s="101">
        <f t="shared" si="18"/>
        <v>0</v>
      </c>
      <c r="BE22" s="101">
        <f t="shared" si="19"/>
        <v>2</v>
      </c>
      <c r="BF22" s="101">
        <f t="shared" si="20"/>
        <v>0</v>
      </c>
      <c r="BG22" s="101">
        <f t="shared" si="21"/>
        <v>11</v>
      </c>
    </row>
    <row r="23" spans="1:59" x14ac:dyDescent="0.2">
      <c r="A23" s="98">
        <v>1901315</v>
      </c>
      <c r="B23" s="98" t="s">
        <v>1332</v>
      </c>
      <c r="C23" s="98" t="s">
        <v>2165</v>
      </c>
      <c r="D23" s="98" t="s">
        <v>22</v>
      </c>
      <c r="E23" s="106">
        <v>966</v>
      </c>
      <c r="F23" s="107" t="s">
        <v>1081</v>
      </c>
      <c r="G23" s="108" t="s">
        <v>1082</v>
      </c>
      <c r="H23" s="109">
        <v>64306</v>
      </c>
      <c r="I23" s="108">
        <v>9.5000000000000001E-2</v>
      </c>
      <c r="J23" s="110">
        <v>70</v>
      </c>
      <c r="K23" s="110">
        <v>460</v>
      </c>
      <c r="L23" s="108">
        <v>0.15217391304347827</v>
      </c>
      <c r="M23" s="110">
        <v>10</v>
      </c>
      <c r="N23" s="110">
        <v>460</v>
      </c>
      <c r="O23" s="108">
        <v>2.1739130434782608E-2</v>
      </c>
      <c r="P23" s="108">
        <v>5.0000000000000001E-3</v>
      </c>
      <c r="Q23" s="108">
        <v>0.36200000000000004</v>
      </c>
      <c r="R23" s="108">
        <v>-6.1224489795918366E-2</v>
      </c>
      <c r="S23" s="110">
        <v>63</v>
      </c>
      <c r="T23" s="110">
        <v>309</v>
      </c>
      <c r="U23" s="110">
        <v>773</v>
      </c>
      <c r="V23" s="108">
        <v>0.48124191461837001</v>
      </c>
      <c r="W23" s="110">
        <v>59</v>
      </c>
      <c r="X23" s="110">
        <v>19</v>
      </c>
      <c r="Y23" s="110">
        <v>519</v>
      </c>
      <c r="Z23" s="108">
        <v>7.7071290944123308E-2</v>
      </c>
      <c r="AA23" s="110">
        <v>14</v>
      </c>
      <c r="AB23" s="110">
        <v>14</v>
      </c>
      <c r="AC23" s="110">
        <v>5</v>
      </c>
      <c r="AD23" s="110">
        <v>2</v>
      </c>
      <c r="AE23" s="110">
        <v>4</v>
      </c>
      <c r="AF23" s="110">
        <v>35</v>
      </c>
      <c r="AG23" s="110">
        <v>2</v>
      </c>
      <c r="AH23" s="110">
        <v>0</v>
      </c>
      <c r="AI23" s="110">
        <v>0</v>
      </c>
      <c r="AJ23" s="110">
        <v>0</v>
      </c>
      <c r="AK23" s="110">
        <v>460</v>
      </c>
      <c r="AL23" s="108">
        <v>0.16521739130434782</v>
      </c>
      <c r="AM23" s="111">
        <f t="shared" si="2"/>
        <v>0.5</v>
      </c>
      <c r="AN23" s="111">
        <f t="shared" si="1"/>
        <v>0.501</v>
      </c>
      <c r="AO23" s="111">
        <f t="shared" si="3"/>
        <v>0.77200000000000002</v>
      </c>
      <c r="AP23" s="111">
        <f t="shared" si="4"/>
        <v>0.316</v>
      </c>
      <c r="AQ23" s="111">
        <f t="shared" si="5"/>
        <v>0.20899999999999999</v>
      </c>
      <c r="AR23" s="111">
        <f t="shared" si="6"/>
        <v>0.54200000000000004</v>
      </c>
      <c r="AS23" s="111">
        <f t="shared" si="7"/>
        <v>0.58499999999999996</v>
      </c>
      <c r="AT23" s="111">
        <f t="shared" si="8"/>
        <v>0.58499999999999996</v>
      </c>
      <c r="AU23" s="111">
        <f t="shared" si="9"/>
        <v>0.48399999999999999</v>
      </c>
      <c r="AV23" s="111">
        <f t="shared" si="10"/>
        <v>0.42099999999999999</v>
      </c>
      <c r="AW23" s="101">
        <f t="shared" si="11"/>
        <v>1</v>
      </c>
      <c r="AX23" s="101">
        <f t="shared" si="12"/>
        <v>1</v>
      </c>
      <c r="AY23" s="101">
        <f t="shared" si="13"/>
        <v>2</v>
      </c>
      <c r="AZ23" s="101">
        <f t="shared" si="14"/>
        <v>0</v>
      </c>
      <c r="BA23" s="101">
        <f t="shared" si="15"/>
        <v>0</v>
      </c>
      <c r="BB23" s="101">
        <f t="shared" si="16"/>
        <v>1</v>
      </c>
      <c r="BC23" s="101">
        <f t="shared" si="17"/>
        <v>1</v>
      </c>
      <c r="BD23" s="101">
        <f t="shared" si="18"/>
        <v>1</v>
      </c>
      <c r="BE23" s="101">
        <f t="shared" si="19"/>
        <v>1</v>
      </c>
      <c r="BF23" s="101">
        <f t="shared" si="20"/>
        <v>1</v>
      </c>
      <c r="BG23" s="101">
        <f t="shared" si="21"/>
        <v>9</v>
      </c>
    </row>
    <row r="24" spans="1:59" x14ac:dyDescent="0.2">
      <c r="A24" s="98">
        <v>1901495</v>
      </c>
      <c r="B24" s="98" t="s">
        <v>2003</v>
      </c>
      <c r="C24" s="98" t="s">
        <v>2166</v>
      </c>
      <c r="D24" s="98" t="s">
        <v>23</v>
      </c>
      <c r="E24" s="106">
        <v>2087</v>
      </c>
      <c r="F24" s="107" t="s">
        <v>1327</v>
      </c>
      <c r="G24" s="108" t="s">
        <v>1328</v>
      </c>
      <c r="H24" s="109">
        <v>66118</v>
      </c>
      <c r="I24" s="108">
        <v>7.400000000000001E-2</v>
      </c>
      <c r="J24" s="110">
        <v>174</v>
      </c>
      <c r="K24" s="110">
        <v>793</v>
      </c>
      <c r="L24" s="108">
        <v>0.21941992433795712</v>
      </c>
      <c r="M24" s="110">
        <v>28</v>
      </c>
      <c r="N24" s="110">
        <v>793</v>
      </c>
      <c r="O24" s="108">
        <v>3.530895334174023E-2</v>
      </c>
      <c r="P24" s="108">
        <v>0.17800000000000002</v>
      </c>
      <c r="Q24" s="108">
        <v>0.248</v>
      </c>
      <c r="R24" s="108">
        <v>0.10833775889537971</v>
      </c>
      <c r="S24" s="110">
        <v>174</v>
      </c>
      <c r="T24" s="110">
        <v>627</v>
      </c>
      <c r="U24" s="110">
        <v>1509</v>
      </c>
      <c r="V24" s="108">
        <v>0.53081510934393639</v>
      </c>
      <c r="W24" s="110">
        <v>88</v>
      </c>
      <c r="X24" s="110">
        <v>11</v>
      </c>
      <c r="Y24" s="110">
        <v>881</v>
      </c>
      <c r="Z24" s="108">
        <v>8.7400681044267875E-2</v>
      </c>
      <c r="AA24" s="110">
        <v>6</v>
      </c>
      <c r="AB24" s="110">
        <v>28</v>
      </c>
      <c r="AC24" s="110">
        <v>13</v>
      </c>
      <c r="AD24" s="110">
        <v>2</v>
      </c>
      <c r="AE24" s="110">
        <v>6</v>
      </c>
      <c r="AF24" s="110">
        <v>23</v>
      </c>
      <c r="AG24" s="110">
        <v>54</v>
      </c>
      <c r="AH24" s="110">
        <v>3</v>
      </c>
      <c r="AI24" s="110">
        <v>3</v>
      </c>
      <c r="AJ24" s="110">
        <v>0</v>
      </c>
      <c r="AK24" s="110">
        <v>793</v>
      </c>
      <c r="AL24" s="108">
        <v>0.17402269861286254</v>
      </c>
      <c r="AM24" s="111">
        <f t="shared" si="2"/>
        <v>0.54500000000000004</v>
      </c>
      <c r="AN24" s="111">
        <f t="shared" si="1"/>
        <v>0.375</v>
      </c>
      <c r="AO24" s="111">
        <f t="shared" si="3"/>
        <v>0.92100000000000004</v>
      </c>
      <c r="AP24" s="111">
        <f t="shared" si="4"/>
        <v>0.498</v>
      </c>
      <c r="AQ24" s="111">
        <f t="shared" si="5"/>
        <v>0.98199999999999998</v>
      </c>
      <c r="AR24" s="111">
        <f t="shared" si="6"/>
        <v>0.11899999999999999</v>
      </c>
      <c r="AS24" s="111">
        <f t="shared" si="7"/>
        <v>0.72299999999999998</v>
      </c>
      <c r="AT24" s="111">
        <f t="shared" si="8"/>
        <v>0.72299999999999998</v>
      </c>
      <c r="AU24" s="111">
        <f t="shared" si="9"/>
        <v>0.53700000000000003</v>
      </c>
      <c r="AV24" s="111">
        <f t="shared" si="10"/>
        <v>0.47199999999999998</v>
      </c>
      <c r="AW24" s="101">
        <f t="shared" si="11"/>
        <v>1</v>
      </c>
      <c r="AX24" s="101">
        <f t="shared" si="12"/>
        <v>1</v>
      </c>
      <c r="AY24" s="101">
        <f t="shared" si="13"/>
        <v>2</v>
      </c>
      <c r="AZ24" s="101">
        <f t="shared" si="14"/>
        <v>1</v>
      </c>
      <c r="BA24" s="101">
        <f t="shared" si="15"/>
        <v>2</v>
      </c>
      <c r="BB24" s="101">
        <f t="shared" si="16"/>
        <v>0</v>
      </c>
      <c r="BC24" s="101">
        <f t="shared" si="17"/>
        <v>0</v>
      </c>
      <c r="BD24" s="101">
        <f t="shared" si="18"/>
        <v>2</v>
      </c>
      <c r="BE24" s="101">
        <f t="shared" si="19"/>
        <v>1</v>
      </c>
      <c r="BF24" s="101">
        <f t="shared" si="20"/>
        <v>1</v>
      </c>
      <c r="BG24" s="101">
        <f t="shared" si="21"/>
        <v>11</v>
      </c>
    </row>
    <row r="25" spans="1:59" x14ac:dyDescent="0.2">
      <c r="A25" s="98">
        <v>1901540</v>
      </c>
      <c r="B25" s="98" t="s">
        <v>1880</v>
      </c>
      <c r="C25" s="98" t="s">
        <v>2167</v>
      </c>
      <c r="D25" s="98" t="s">
        <v>24</v>
      </c>
      <c r="E25" s="106">
        <v>227</v>
      </c>
      <c r="F25" s="107" t="s">
        <v>1487</v>
      </c>
      <c r="G25" s="108" t="s">
        <v>1488</v>
      </c>
      <c r="H25" s="109">
        <v>53750</v>
      </c>
      <c r="I25" s="108">
        <v>4.7E-2</v>
      </c>
      <c r="J25" s="110">
        <v>6</v>
      </c>
      <c r="K25" s="110">
        <v>94</v>
      </c>
      <c r="L25" s="108">
        <v>6.3829787234042548E-2</v>
      </c>
      <c r="M25" s="110">
        <v>0</v>
      </c>
      <c r="N25" s="110">
        <v>94</v>
      </c>
      <c r="O25" s="108">
        <v>0</v>
      </c>
      <c r="P25" s="108">
        <v>9.0000000000000011E-3</v>
      </c>
      <c r="Q25" s="108">
        <v>0.22399999999999998</v>
      </c>
      <c r="R25" s="108">
        <v>-0.14661654135338345</v>
      </c>
      <c r="S25" s="110">
        <v>15</v>
      </c>
      <c r="T25" s="110">
        <v>40</v>
      </c>
      <c r="U25" s="110">
        <v>139</v>
      </c>
      <c r="V25" s="108">
        <v>0.39568345323741005</v>
      </c>
      <c r="W25" s="110">
        <v>5</v>
      </c>
      <c r="X25" s="110">
        <v>0</v>
      </c>
      <c r="Y25" s="110">
        <v>99</v>
      </c>
      <c r="Z25" s="108">
        <v>5.0505050505050504E-2</v>
      </c>
      <c r="AA25" s="110">
        <v>9</v>
      </c>
      <c r="AB25" s="110">
        <v>0</v>
      </c>
      <c r="AC25" s="110">
        <v>2</v>
      </c>
      <c r="AD25" s="110">
        <v>0</v>
      </c>
      <c r="AE25" s="110">
        <v>0</v>
      </c>
      <c r="AF25" s="110">
        <v>0</v>
      </c>
      <c r="AG25" s="110">
        <v>0</v>
      </c>
      <c r="AH25" s="110">
        <v>4</v>
      </c>
      <c r="AI25" s="110">
        <v>0</v>
      </c>
      <c r="AJ25" s="110">
        <v>0</v>
      </c>
      <c r="AK25" s="110">
        <v>94</v>
      </c>
      <c r="AL25" s="108">
        <v>0.15957446808510639</v>
      </c>
      <c r="AM25" s="111">
        <f t="shared" si="2"/>
        <v>0.22600000000000001</v>
      </c>
      <c r="AN25" s="111">
        <f t="shared" si="1"/>
        <v>0.193</v>
      </c>
      <c r="AO25" s="111">
        <f t="shared" si="3"/>
        <v>0.313</v>
      </c>
      <c r="AP25" s="111">
        <f t="shared" si="4"/>
        <v>0</v>
      </c>
      <c r="AQ25" s="111">
        <f t="shared" si="5"/>
        <v>0.253</v>
      </c>
      <c r="AR25" s="111">
        <f t="shared" si="6"/>
        <v>6.0999999999999999E-2</v>
      </c>
      <c r="AS25" s="111">
        <f t="shared" si="7"/>
        <v>0.26400000000000001</v>
      </c>
      <c r="AT25" s="111">
        <f t="shared" si="8"/>
        <v>0.26400000000000001</v>
      </c>
      <c r="AU25" s="111">
        <f t="shared" si="9"/>
        <v>0.312</v>
      </c>
      <c r="AV25" s="111">
        <f t="shared" si="10"/>
        <v>0.39200000000000002</v>
      </c>
      <c r="AW25" s="101">
        <f t="shared" si="11"/>
        <v>2</v>
      </c>
      <c r="AX25" s="101">
        <f t="shared" si="12"/>
        <v>0</v>
      </c>
      <c r="AY25" s="101">
        <f t="shared" si="13"/>
        <v>0</v>
      </c>
      <c r="AZ25" s="101">
        <f t="shared" si="14"/>
        <v>0</v>
      </c>
      <c r="BA25" s="101">
        <f t="shared" si="15"/>
        <v>0</v>
      </c>
      <c r="BB25" s="101">
        <f t="shared" si="16"/>
        <v>0</v>
      </c>
      <c r="BC25" s="101">
        <f t="shared" si="17"/>
        <v>2</v>
      </c>
      <c r="BD25" s="101">
        <f t="shared" si="18"/>
        <v>0</v>
      </c>
      <c r="BE25" s="101">
        <f t="shared" si="19"/>
        <v>0</v>
      </c>
      <c r="BF25" s="101">
        <f t="shared" si="20"/>
        <v>1</v>
      </c>
      <c r="BG25" s="101">
        <f t="shared" si="21"/>
        <v>5</v>
      </c>
    </row>
    <row r="26" spans="1:59" x14ac:dyDescent="0.2">
      <c r="A26" s="98">
        <v>1901585</v>
      </c>
      <c r="B26" s="98" t="s">
        <v>2085</v>
      </c>
      <c r="C26" s="98" t="s">
        <v>2168</v>
      </c>
      <c r="D26" s="98" t="s">
        <v>25</v>
      </c>
      <c r="E26" s="106">
        <v>1248</v>
      </c>
      <c r="F26" s="107" t="s">
        <v>1603</v>
      </c>
      <c r="G26" s="108" t="s">
        <v>1604</v>
      </c>
      <c r="H26" s="109">
        <v>86136</v>
      </c>
      <c r="I26" s="108">
        <v>0.03</v>
      </c>
      <c r="J26" s="110">
        <v>13</v>
      </c>
      <c r="K26" s="110">
        <v>564</v>
      </c>
      <c r="L26" s="108">
        <v>2.3049645390070921E-2</v>
      </c>
      <c r="M26" s="110">
        <v>6</v>
      </c>
      <c r="N26" s="110">
        <v>564</v>
      </c>
      <c r="O26" s="108">
        <v>1.0638297872340425E-2</v>
      </c>
      <c r="P26" s="108">
        <v>2.2000000000000002E-2</v>
      </c>
      <c r="Q26" s="108">
        <v>0.20499999999999999</v>
      </c>
      <c r="R26" s="108">
        <v>2.6315789473684209E-2</v>
      </c>
      <c r="S26" s="110">
        <v>24</v>
      </c>
      <c r="T26" s="110">
        <v>306</v>
      </c>
      <c r="U26" s="110">
        <v>840</v>
      </c>
      <c r="V26" s="108">
        <v>0.39285714285714285</v>
      </c>
      <c r="W26" s="110">
        <v>54</v>
      </c>
      <c r="X26" s="110">
        <v>0</v>
      </c>
      <c r="Y26" s="110">
        <v>618</v>
      </c>
      <c r="Z26" s="108">
        <v>8.7378640776699032E-2</v>
      </c>
      <c r="AA26" s="110">
        <v>17</v>
      </c>
      <c r="AB26" s="110">
        <v>24</v>
      </c>
      <c r="AC26" s="110">
        <v>13</v>
      </c>
      <c r="AD26" s="110">
        <v>7</v>
      </c>
      <c r="AE26" s="110">
        <v>10</v>
      </c>
      <c r="AF26" s="110">
        <v>7</v>
      </c>
      <c r="AG26" s="110">
        <v>9</v>
      </c>
      <c r="AH26" s="110">
        <v>0</v>
      </c>
      <c r="AI26" s="110">
        <v>0</v>
      </c>
      <c r="AJ26" s="110">
        <v>0</v>
      </c>
      <c r="AK26" s="110">
        <v>564</v>
      </c>
      <c r="AL26" s="108">
        <v>0.15425531914893617</v>
      </c>
      <c r="AM26" s="111">
        <f t="shared" si="2"/>
        <v>0.875</v>
      </c>
      <c r="AN26" s="111">
        <f t="shared" si="1"/>
        <v>9.6000000000000002E-2</v>
      </c>
      <c r="AO26" s="111">
        <f t="shared" si="3"/>
        <v>9.4E-2</v>
      </c>
      <c r="AP26" s="111">
        <f t="shared" si="4"/>
        <v>0.186</v>
      </c>
      <c r="AQ26" s="111">
        <f t="shared" si="5"/>
        <v>0.44600000000000001</v>
      </c>
      <c r="AR26" s="111">
        <f t="shared" si="6"/>
        <v>3.5999999999999997E-2</v>
      </c>
      <c r="AS26" s="111">
        <f t="shared" si="7"/>
        <v>0.253</v>
      </c>
      <c r="AT26" s="111">
        <f t="shared" si="8"/>
        <v>0.253</v>
      </c>
      <c r="AU26" s="111">
        <f t="shared" si="9"/>
        <v>0.53600000000000003</v>
      </c>
      <c r="AV26" s="111">
        <f t="shared" si="10"/>
        <v>0.374</v>
      </c>
      <c r="AW26" s="101">
        <f t="shared" si="11"/>
        <v>0</v>
      </c>
      <c r="AX26" s="101">
        <f t="shared" si="12"/>
        <v>0</v>
      </c>
      <c r="AY26" s="101">
        <f t="shared" si="13"/>
        <v>0</v>
      </c>
      <c r="AZ26" s="101">
        <f t="shared" si="14"/>
        <v>0</v>
      </c>
      <c r="BA26" s="101">
        <f t="shared" si="15"/>
        <v>1</v>
      </c>
      <c r="BB26" s="101">
        <f t="shared" si="16"/>
        <v>0</v>
      </c>
      <c r="BC26" s="101">
        <f t="shared" si="17"/>
        <v>0</v>
      </c>
      <c r="BD26" s="101">
        <f t="shared" si="18"/>
        <v>0</v>
      </c>
      <c r="BE26" s="101">
        <f t="shared" si="19"/>
        <v>1</v>
      </c>
      <c r="BF26" s="101">
        <f t="shared" si="20"/>
        <v>1</v>
      </c>
      <c r="BG26" s="101">
        <f t="shared" si="21"/>
        <v>3</v>
      </c>
    </row>
    <row r="27" spans="1:59" x14ac:dyDescent="0.2">
      <c r="A27" s="98">
        <v>1901630</v>
      </c>
      <c r="B27" s="98" t="s">
        <v>2013</v>
      </c>
      <c r="C27" s="98" t="s">
        <v>2169</v>
      </c>
      <c r="D27" s="98" t="s">
        <v>26</v>
      </c>
      <c r="E27" s="106">
        <v>19565</v>
      </c>
      <c r="F27" s="107" t="s">
        <v>1588</v>
      </c>
      <c r="G27" s="108" t="s">
        <v>1589</v>
      </c>
      <c r="H27" s="109">
        <v>87123</v>
      </c>
      <c r="I27" s="108">
        <v>7.2000000000000008E-2</v>
      </c>
      <c r="J27" s="110">
        <v>471</v>
      </c>
      <c r="K27" s="110">
        <v>7865</v>
      </c>
      <c r="L27" s="108">
        <v>5.9885568976478065E-2</v>
      </c>
      <c r="M27" s="110">
        <v>302</v>
      </c>
      <c r="N27" s="110">
        <v>7865</v>
      </c>
      <c r="O27" s="108">
        <v>3.8397965670692945E-2</v>
      </c>
      <c r="P27" s="108">
        <v>6.7000000000000004E-2</v>
      </c>
      <c r="Q27" s="108">
        <v>0.27699999999999997</v>
      </c>
      <c r="R27" s="108">
        <v>0.34550581115466611</v>
      </c>
      <c r="S27" s="110">
        <v>596</v>
      </c>
      <c r="T27" s="110">
        <v>4159</v>
      </c>
      <c r="U27" s="110">
        <v>13462</v>
      </c>
      <c r="V27" s="108">
        <v>0.3532164611499034</v>
      </c>
      <c r="W27" s="110">
        <v>322</v>
      </c>
      <c r="X27" s="110">
        <v>27</v>
      </c>
      <c r="Y27" s="110">
        <v>8187</v>
      </c>
      <c r="Z27" s="108">
        <v>3.6032734823500674E-2</v>
      </c>
      <c r="AA27" s="110">
        <v>122</v>
      </c>
      <c r="AB27" s="110">
        <v>343</v>
      </c>
      <c r="AC27" s="110">
        <v>142</v>
      </c>
      <c r="AD27" s="110">
        <v>229</v>
      </c>
      <c r="AE27" s="110">
        <v>133</v>
      </c>
      <c r="AF27" s="110">
        <v>236</v>
      </c>
      <c r="AG27" s="110">
        <v>207</v>
      </c>
      <c r="AH27" s="110">
        <v>328</v>
      </c>
      <c r="AI27" s="110">
        <v>263</v>
      </c>
      <c r="AJ27" s="110">
        <v>0</v>
      </c>
      <c r="AK27" s="110">
        <v>7865</v>
      </c>
      <c r="AL27" s="108">
        <v>0.2546726001271456</v>
      </c>
      <c r="AM27" s="111">
        <f t="shared" si="2"/>
        <v>0.88600000000000001</v>
      </c>
      <c r="AN27" s="111">
        <f t="shared" si="1"/>
        <v>0.35799999999999998</v>
      </c>
      <c r="AO27" s="111">
        <f t="shared" si="3"/>
        <v>0.29399999999999998</v>
      </c>
      <c r="AP27" s="111">
        <f t="shared" si="4"/>
        <v>0.52900000000000003</v>
      </c>
      <c r="AQ27" s="111">
        <f t="shared" si="5"/>
        <v>0.86299999999999999</v>
      </c>
      <c r="AR27" s="111">
        <f t="shared" si="6"/>
        <v>0.20399999999999999</v>
      </c>
      <c r="AS27" s="111">
        <f t="shared" si="7"/>
        <v>0.154</v>
      </c>
      <c r="AT27" s="111">
        <f t="shared" si="8"/>
        <v>0.154</v>
      </c>
      <c r="AU27" s="111">
        <f t="shared" si="9"/>
        <v>0.23799999999999999</v>
      </c>
      <c r="AV27" s="111">
        <f t="shared" si="10"/>
        <v>0.81200000000000006</v>
      </c>
      <c r="AW27" s="101">
        <f t="shared" si="11"/>
        <v>0</v>
      </c>
      <c r="AX27" s="101">
        <f t="shared" si="12"/>
        <v>1</v>
      </c>
      <c r="AY27" s="101">
        <f t="shared" si="13"/>
        <v>0</v>
      </c>
      <c r="AZ27" s="101">
        <f t="shared" si="14"/>
        <v>1</v>
      </c>
      <c r="BA27" s="101">
        <f t="shared" si="15"/>
        <v>2</v>
      </c>
      <c r="BB27" s="101">
        <f t="shared" si="16"/>
        <v>0</v>
      </c>
      <c r="BC27" s="101">
        <f t="shared" si="17"/>
        <v>0</v>
      </c>
      <c r="BD27" s="101">
        <f t="shared" si="18"/>
        <v>0</v>
      </c>
      <c r="BE27" s="101">
        <f t="shared" si="19"/>
        <v>0</v>
      </c>
      <c r="BF27" s="101">
        <f t="shared" si="20"/>
        <v>2</v>
      </c>
      <c r="BG27" s="101">
        <f t="shared" si="21"/>
        <v>6</v>
      </c>
    </row>
    <row r="28" spans="1:59" x14ac:dyDescent="0.2">
      <c r="A28" s="98">
        <v>1901675</v>
      </c>
      <c r="B28" s="98" t="s">
        <v>2086</v>
      </c>
      <c r="C28" s="98" t="s">
        <v>2170</v>
      </c>
      <c r="D28" s="98" t="s">
        <v>27</v>
      </c>
      <c r="E28" s="106">
        <v>206</v>
      </c>
      <c r="F28" s="107" t="s">
        <v>1846</v>
      </c>
      <c r="G28" s="108" t="s">
        <v>1847</v>
      </c>
      <c r="H28" s="109">
        <v>70972</v>
      </c>
      <c r="I28" s="108">
        <v>0</v>
      </c>
      <c r="J28" s="110">
        <v>4</v>
      </c>
      <c r="K28" s="110">
        <v>77</v>
      </c>
      <c r="L28" s="108">
        <v>5.1948051948051951E-2</v>
      </c>
      <c r="M28" s="110">
        <v>0</v>
      </c>
      <c r="N28" s="110">
        <v>77</v>
      </c>
      <c r="O28" s="108">
        <v>0</v>
      </c>
      <c r="P28" s="108">
        <v>2.1000000000000001E-2</v>
      </c>
      <c r="Q28" s="108">
        <v>0.35600000000000004</v>
      </c>
      <c r="R28" s="108">
        <v>5.1020408163265307E-2</v>
      </c>
      <c r="S28" s="110">
        <v>8</v>
      </c>
      <c r="T28" s="110">
        <v>62</v>
      </c>
      <c r="U28" s="110">
        <v>128</v>
      </c>
      <c r="V28" s="108">
        <v>0.546875</v>
      </c>
      <c r="W28" s="110">
        <v>16</v>
      </c>
      <c r="X28" s="110">
        <v>7</v>
      </c>
      <c r="Y28" s="110">
        <v>93</v>
      </c>
      <c r="Z28" s="108">
        <v>9.6774193548387094E-2</v>
      </c>
      <c r="AA28" s="110">
        <v>0</v>
      </c>
      <c r="AB28" s="110">
        <v>1</v>
      </c>
      <c r="AC28" s="110">
        <v>3</v>
      </c>
      <c r="AD28" s="110">
        <v>0</v>
      </c>
      <c r="AE28" s="110">
        <v>0</v>
      </c>
      <c r="AF28" s="110">
        <v>0</v>
      </c>
      <c r="AG28" s="110">
        <v>0</v>
      </c>
      <c r="AH28" s="110">
        <v>0</v>
      </c>
      <c r="AI28" s="110">
        <v>0</v>
      </c>
      <c r="AJ28" s="110">
        <v>0</v>
      </c>
      <c r="AK28" s="110">
        <v>77</v>
      </c>
      <c r="AL28" s="108">
        <v>5.1948051948051951E-2</v>
      </c>
      <c r="AM28" s="111">
        <f t="shared" si="2"/>
        <v>0.65700000000000003</v>
      </c>
      <c r="AN28" s="111">
        <f t="shared" si="1"/>
        <v>0</v>
      </c>
      <c r="AO28" s="111">
        <f t="shared" si="3"/>
        <v>0.247</v>
      </c>
      <c r="AP28" s="111">
        <f t="shared" si="4"/>
        <v>0</v>
      </c>
      <c r="AQ28" s="111">
        <f t="shared" si="5"/>
        <v>0.435</v>
      </c>
      <c r="AR28" s="111">
        <f t="shared" si="6"/>
        <v>0.51</v>
      </c>
      <c r="AS28" s="111">
        <f t="shared" si="7"/>
        <v>0.77600000000000002</v>
      </c>
      <c r="AT28" s="111">
        <f t="shared" si="8"/>
        <v>0.77600000000000002</v>
      </c>
      <c r="AU28" s="111">
        <f t="shared" si="9"/>
        <v>0.57999999999999996</v>
      </c>
      <c r="AV28" s="111">
        <f t="shared" si="10"/>
        <v>5.2999999999999999E-2</v>
      </c>
      <c r="AW28" s="101">
        <f t="shared" si="11"/>
        <v>1</v>
      </c>
      <c r="AX28" s="101">
        <f t="shared" si="12"/>
        <v>0</v>
      </c>
      <c r="AY28" s="101">
        <f t="shared" si="13"/>
        <v>0</v>
      </c>
      <c r="AZ28" s="101">
        <f t="shared" si="14"/>
        <v>0</v>
      </c>
      <c r="BA28" s="101">
        <f t="shared" si="15"/>
        <v>1</v>
      </c>
      <c r="BB28" s="101">
        <f t="shared" si="16"/>
        <v>1</v>
      </c>
      <c r="BC28" s="101">
        <f t="shared" si="17"/>
        <v>0</v>
      </c>
      <c r="BD28" s="101">
        <f t="shared" si="18"/>
        <v>2</v>
      </c>
      <c r="BE28" s="101">
        <f t="shared" si="19"/>
        <v>1</v>
      </c>
      <c r="BF28" s="101">
        <f t="shared" si="20"/>
        <v>0</v>
      </c>
      <c r="BG28" s="101">
        <f t="shared" si="21"/>
        <v>6</v>
      </c>
    </row>
    <row r="29" spans="1:59" x14ac:dyDescent="0.2">
      <c r="A29" s="98">
        <v>1901855</v>
      </c>
      <c r="B29" s="98" t="s">
        <v>1881</v>
      </c>
      <c r="C29" s="98" t="s">
        <v>2171</v>
      </c>
      <c r="D29" s="98" t="s">
        <v>28</v>
      </c>
      <c r="E29" s="106">
        <v>66427</v>
      </c>
      <c r="F29" s="107" t="s">
        <v>1779</v>
      </c>
      <c r="G29" s="108" t="s">
        <v>1780</v>
      </c>
      <c r="H29" s="109">
        <v>60102</v>
      </c>
      <c r="I29" s="108">
        <v>0.25900000000000001</v>
      </c>
      <c r="J29" s="110">
        <v>1252</v>
      </c>
      <c r="K29" s="110">
        <v>25445</v>
      </c>
      <c r="L29" s="108">
        <v>4.9204165847907252E-2</v>
      </c>
      <c r="M29" s="110">
        <v>573</v>
      </c>
      <c r="N29" s="110">
        <v>25445</v>
      </c>
      <c r="O29" s="108">
        <v>2.2519158970328159E-2</v>
      </c>
      <c r="P29" s="108">
        <v>6.4000000000000001E-2</v>
      </c>
      <c r="Q29" s="108">
        <v>0.35700000000000004</v>
      </c>
      <c r="R29" s="108">
        <v>0.12654964809632832</v>
      </c>
      <c r="S29" s="110">
        <v>744</v>
      </c>
      <c r="T29" s="110">
        <v>3472</v>
      </c>
      <c r="U29" s="110">
        <v>30161</v>
      </c>
      <c r="V29" s="108">
        <v>0.13978316368820662</v>
      </c>
      <c r="W29" s="110">
        <v>2261</v>
      </c>
      <c r="X29" s="110">
        <v>176</v>
      </c>
      <c r="Y29" s="110">
        <v>27706</v>
      </c>
      <c r="Z29" s="108">
        <v>7.5254457518227097E-2</v>
      </c>
      <c r="AA29" s="110">
        <v>419</v>
      </c>
      <c r="AB29" s="110">
        <v>363</v>
      </c>
      <c r="AC29" s="110">
        <v>234</v>
      </c>
      <c r="AD29" s="110">
        <v>424</v>
      </c>
      <c r="AE29" s="110">
        <v>294</v>
      </c>
      <c r="AF29" s="110">
        <v>3742</v>
      </c>
      <c r="AG29" s="110">
        <v>1934</v>
      </c>
      <c r="AH29" s="110">
        <v>1113</v>
      </c>
      <c r="AI29" s="110">
        <v>400</v>
      </c>
      <c r="AJ29" s="110">
        <v>164</v>
      </c>
      <c r="AK29" s="110">
        <v>25445</v>
      </c>
      <c r="AL29" s="108">
        <v>0.35712320691687954</v>
      </c>
      <c r="AM29" s="111">
        <f t="shared" si="2"/>
        <v>0.4</v>
      </c>
      <c r="AN29" s="111">
        <f t="shared" si="1"/>
        <v>0.94599999999999995</v>
      </c>
      <c r="AO29" s="111">
        <f t="shared" si="3"/>
        <v>0.224</v>
      </c>
      <c r="AP29" s="111">
        <f t="shared" si="4"/>
        <v>0.33400000000000002</v>
      </c>
      <c r="AQ29" s="111">
        <f t="shared" si="5"/>
        <v>0.85099999999999998</v>
      </c>
      <c r="AR29" s="111">
        <f t="shared" si="6"/>
        <v>0.51600000000000001</v>
      </c>
      <c r="AS29" s="111">
        <f t="shared" si="7"/>
        <v>4.0000000000000001E-3</v>
      </c>
      <c r="AT29" s="111">
        <f t="shared" si="8"/>
        <v>4.0000000000000001E-3</v>
      </c>
      <c r="AU29" s="111">
        <f t="shared" si="9"/>
        <v>0.46700000000000003</v>
      </c>
      <c r="AV29" s="111">
        <f t="shared" si="10"/>
        <v>0.97199999999999998</v>
      </c>
      <c r="AW29" s="101">
        <f t="shared" si="11"/>
        <v>1</v>
      </c>
      <c r="AX29" s="101">
        <f t="shared" si="12"/>
        <v>2</v>
      </c>
      <c r="AY29" s="101">
        <f t="shared" si="13"/>
        <v>0</v>
      </c>
      <c r="AZ29" s="101">
        <f t="shared" si="14"/>
        <v>1</v>
      </c>
      <c r="BA29" s="101">
        <f t="shared" si="15"/>
        <v>2</v>
      </c>
      <c r="BB29" s="101">
        <f t="shared" si="16"/>
        <v>1</v>
      </c>
      <c r="BC29" s="101">
        <f t="shared" si="17"/>
        <v>0</v>
      </c>
      <c r="BD29" s="101">
        <f t="shared" si="18"/>
        <v>0</v>
      </c>
      <c r="BE29" s="101">
        <f t="shared" si="19"/>
        <v>1</v>
      </c>
      <c r="BF29" s="101">
        <f t="shared" si="20"/>
        <v>2</v>
      </c>
      <c r="BG29" s="101">
        <f t="shared" si="21"/>
        <v>10</v>
      </c>
    </row>
    <row r="30" spans="1:59" x14ac:dyDescent="0.2">
      <c r="A30" s="98">
        <v>1901990</v>
      </c>
      <c r="B30" s="98" t="s">
        <v>1220</v>
      </c>
      <c r="C30" s="98" t="s">
        <v>2172</v>
      </c>
      <c r="D30" s="98" t="s">
        <v>29</v>
      </c>
      <c r="E30" s="106">
        <v>5450</v>
      </c>
      <c r="F30" s="107" t="s">
        <v>1057</v>
      </c>
      <c r="G30" s="108" t="s">
        <v>1058</v>
      </c>
      <c r="H30" s="109">
        <v>56167</v>
      </c>
      <c r="I30" s="108">
        <v>0.20399999999999999</v>
      </c>
      <c r="J30" s="110">
        <v>330</v>
      </c>
      <c r="K30" s="110">
        <v>1944</v>
      </c>
      <c r="L30" s="108">
        <v>0.16975308641975309</v>
      </c>
      <c r="M30" s="110">
        <v>112</v>
      </c>
      <c r="N30" s="110">
        <v>1944</v>
      </c>
      <c r="O30" s="108">
        <v>5.7613168724279837E-2</v>
      </c>
      <c r="P30" s="108">
        <v>5.0999999999999997E-2</v>
      </c>
      <c r="Q30" s="108">
        <v>0.52900000000000003</v>
      </c>
      <c r="R30" s="108">
        <v>-1.5000903668895716E-2</v>
      </c>
      <c r="S30" s="110">
        <v>379</v>
      </c>
      <c r="T30" s="110">
        <v>1818</v>
      </c>
      <c r="U30" s="110">
        <v>4086</v>
      </c>
      <c r="V30" s="108">
        <v>0.53768967205090556</v>
      </c>
      <c r="W30" s="110">
        <v>161</v>
      </c>
      <c r="X30" s="110">
        <v>31</v>
      </c>
      <c r="Y30" s="110">
        <v>2105</v>
      </c>
      <c r="Z30" s="108">
        <v>6.1757719714964368E-2</v>
      </c>
      <c r="AA30" s="110">
        <v>62</v>
      </c>
      <c r="AB30" s="110">
        <v>110</v>
      </c>
      <c r="AC30" s="110">
        <v>39</v>
      </c>
      <c r="AD30" s="110">
        <v>79</v>
      </c>
      <c r="AE30" s="110">
        <v>8</v>
      </c>
      <c r="AF30" s="110">
        <v>152</v>
      </c>
      <c r="AG30" s="110">
        <v>64</v>
      </c>
      <c r="AH30" s="110">
        <v>13</v>
      </c>
      <c r="AI30" s="110">
        <v>11</v>
      </c>
      <c r="AJ30" s="110">
        <v>0</v>
      </c>
      <c r="AK30" s="110">
        <v>1944</v>
      </c>
      <c r="AL30" s="108">
        <v>0.27674897119341563</v>
      </c>
      <c r="AM30" s="111">
        <f t="shared" si="2"/>
        <v>0.27700000000000002</v>
      </c>
      <c r="AN30" s="111">
        <f t="shared" si="1"/>
        <v>0.88600000000000001</v>
      </c>
      <c r="AO30" s="111">
        <f t="shared" si="3"/>
        <v>0.82599999999999996</v>
      </c>
      <c r="AP30" s="111">
        <f t="shared" si="4"/>
        <v>0.71499999999999997</v>
      </c>
      <c r="AQ30" s="111">
        <f t="shared" si="5"/>
        <v>0.77200000000000002</v>
      </c>
      <c r="AR30" s="111">
        <f t="shared" si="6"/>
        <v>0.94099999999999995</v>
      </c>
      <c r="AS30" s="111">
        <f t="shared" si="7"/>
        <v>0.74399999999999999</v>
      </c>
      <c r="AT30" s="111">
        <f t="shared" si="8"/>
        <v>0.74399999999999999</v>
      </c>
      <c r="AU30" s="111">
        <f t="shared" si="9"/>
        <v>0.378</v>
      </c>
      <c r="AV30" s="111">
        <f t="shared" si="10"/>
        <v>0.876</v>
      </c>
      <c r="AW30" s="101">
        <f t="shared" si="11"/>
        <v>2</v>
      </c>
      <c r="AX30" s="101">
        <f t="shared" si="12"/>
        <v>2</v>
      </c>
      <c r="AY30" s="101">
        <f t="shared" si="13"/>
        <v>2</v>
      </c>
      <c r="AZ30" s="101">
        <f t="shared" si="14"/>
        <v>2</v>
      </c>
      <c r="BA30" s="101">
        <f t="shared" si="15"/>
        <v>2</v>
      </c>
      <c r="BB30" s="101">
        <f t="shared" si="16"/>
        <v>2</v>
      </c>
      <c r="BC30" s="101">
        <f t="shared" si="17"/>
        <v>1</v>
      </c>
      <c r="BD30" s="101">
        <f t="shared" si="18"/>
        <v>2</v>
      </c>
      <c r="BE30" s="101">
        <f t="shared" si="19"/>
        <v>1</v>
      </c>
      <c r="BF30" s="101">
        <f t="shared" si="20"/>
        <v>2</v>
      </c>
      <c r="BG30" s="101">
        <f t="shared" si="21"/>
        <v>18</v>
      </c>
    </row>
    <row r="31" spans="1:59" x14ac:dyDescent="0.2">
      <c r="A31" s="98">
        <v>1902080</v>
      </c>
      <c r="B31" s="98" t="s">
        <v>1388</v>
      </c>
      <c r="C31" s="98" t="s">
        <v>2173</v>
      </c>
      <c r="D31" s="98" t="s">
        <v>30</v>
      </c>
      <c r="E31" s="106">
        <v>109</v>
      </c>
      <c r="F31" s="107" t="s">
        <v>165</v>
      </c>
      <c r="G31" s="108" t="s">
        <v>1075</v>
      </c>
      <c r="H31" s="109"/>
      <c r="I31" s="108">
        <v>0.317</v>
      </c>
      <c r="J31" s="110">
        <v>20</v>
      </c>
      <c r="K31" s="110">
        <v>44</v>
      </c>
      <c r="L31" s="108">
        <v>0.45454545454545453</v>
      </c>
      <c r="M31" s="110">
        <v>0</v>
      </c>
      <c r="N31" s="110">
        <v>44</v>
      </c>
      <c r="O31" s="108">
        <v>0</v>
      </c>
      <c r="P31" s="108">
        <v>0</v>
      </c>
      <c r="Q31" s="108">
        <v>0.40299999999999997</v>
      </c>
      <c r="R31" s="108">
        <v>5.8252427184466021E-2</v>
      </c>
      <c r="S31" s="110">
        <v>1</v>
      </c>
      <c r="T31" s="110">
        <v>32</v>
      </c>
      <c r="U31" s="110">
        <v>63</v>
      </c>
      <c r="V31" s="108">
        <v>0.52380952380952384</v>
      </c>
      <c r="W31" s="110">
        <v>6</v>
      </c>
      <c r="X31" s="110">
        <v>0</v>
      </c>
      <c r="Y31" s="110">
        <v>50</v>
      </c>
      <c r="Z31" s="108">
        <v>0.12</v>
      </c>
      <c r="AA31" s="110">
        <v>0</v>
      </c>
      <c r="AB31" s="110">
        <v>0</v>
      </c>
      <c r="AC31" s="110">
        <v>0</v>
      </c>
      <c r="AD31" s="110">
        <v>0</v>
      </c>
      <c r="AE31" s="110">
        <v>0</v>
      </c>
      <c r="AF31" s="110">
        <v>0</v>
      </c>
      <c r="AG31" s="110">
        <v>0</v>
      </c>
      <c r="AH31" s="110">
        <v>0</v>
      </c>
      <c r="AI31" s="110">
        <v>0</v>
      </c>
      <c r="AJ31" s="110">
        <v>0</v>
      </c>
      <c r="AK31" s="110">
        <v>44</v>
      </c>
      <c r="AL31" s="108">
        <v>0</v>
      </c>
      <c r="AM31" s="111">
        <f t="shared" si="2"/>
        <v>0</v>
      </c>
      <c r="AN31" s="111">
        <f t="shared" si="1"/>
        <v>0.97899999999999998</v>
      </c>
      <c r="AO31" s="111">
        <f t="shared" si="3"/>
        <v>0.995</v>
      </c>
      <c r="AP31" s="111">
        <f t="shared" si="4"/>
        <v>0</v>
      </c>
      <c r="AQ31" s="111">
        <f t="shared" si="5"/>
        <v>0</v>
      </c>
      <c r="AR31" s="111">
        <f t="shared" si="6"/>
        <v>0.71199999999999997</v>
      </c>
      <c r="AS31" s="111">
        <f t="shared" si="7"/>
        <v>0.70199999999999996</v>
      </c>
      <c r="AT31" s="111">
        <f t="shared" si="8"/>
        <v>0.70199999999999996</v>
      </c>
      <c r="AU31" s="111">
        <f t="shared" si="9"/>
        <v>0.70799999999999996</v>
      </c>
      <c r="AV31" s="111">
        <f t="shared" si="10"/>
        <v>0</v>
      </c>
      <c r="AW31" s="101">
        <f t="shared" si="11"/>
        <v>2</v>
      </c>
      <c r="AX31" s="101">
        <f t="shared" si="12"/>
        <v>2</v>
      </c>
      <c r="AY31" s="101">
        <f t="shared" si="13"/>
        <v>2</v>
      </c>
      <c r="AZ31" s="101">
        <f t="shared" si="14"/>
        <v>0</v>
      </c>
      <c r="BA31" s="101">
        <f t="shared" si="15"/>
        <v>0</v>
      </c>
      <c r="BB31" s="101">
        <f t="shared" si="16"/>
        <v>2</v>
      </c>
      <c r="BC31" s="101">
        <f t="shared" si="17"/>
        <v>0</v>
      </c>
      <c r="BD31" s="101">
        <f t="shared" si="18"/>
        <v>2</v>
      </c>
      <c r="BE31" s="101">
        <f t="shared" si="19"/>
        <v>2</v>
      </c>
      <c r="BF31" s="101">
        <f t="shared" si="20"/>
        <v>0</v>
      </c>
      <c r="BG31" s="101">
        <f t="shared" si="21"/>
        <v>12</v>
      </c>
    </row>
    <row r="32" spans="1:59" x14ac:dyDescent="0.2">
      <c r="A32" s="98">
        <v>1902125</v>
      </c>
      <c r="B32" s="98" t="s">
        <v>1612</v>
      </c>
      <c r="C32" s="98" t="s">
        <v>2174</v>
      </c>
      <c r="D32" s="98" t="s">
        <v>31</v>
      </c>
      <c r="E32" s="106">
        <v>380</v>
      </c>
      <c r="F32" s="107" t="s">
        <v>1049</v>
      </c>
      <c r="G32" s="108" t="s">
        <v>1050</v>
      </c>
      <c r="H32" s="109">
        <v>64292</v>
      </c>
      <c r="I32" s="108">
        <v>0.11699999999999999</v>
      </c>
      <c r="J32" s="110">
        <v>16</v>
      </c>
      <c r="K32" s="110">
        <v>163</v>
      </c>
      <c r="L32" s="108">
        <v>9.815950920245399E-2</v>
      </c>
      <c r="M32" s="110">
        <v>3</v>
      </c>
      <c r="N32" s="110">
        <v>163</v>
      </c>
      <c r="O32" s="108">
        <v>1.8404907975460124E-2</v>
      </c>
      <c r="P32" s="108">
        <v>5.7999999999999996E-2</v>
      </c>
      <c r="Q32" s="108">
        <v>0.26700000000000002</v>
      </c>
      <c r="R32" s="108">
        <v>-0.12442396313364056</v>
      </c>
      <c r="S32" s="110">
        <v>21</v>
      </c>
      <c r="T32" s="110">
        <v>102</v>
      </c>
      <c r="U32" s="110">
        <v>290</v>
      </c>
      <c r="V32" s="108">
        <v>0.42413793103448277</v>
      </c>
      <c r="W32" s="110">
        <v>11</v>
      </c>
      <c r="X32" s="110">
        <v>4</v>
      </c>
      <c r="Y32" s="110">
        <v>174</v>
      </c>
      <c r="Z32" s="108">
        <v>4.0229885057471264E-2</v>
      </c>
      <c r="AA32" s="110">
        <v>4</v>
      </c>
      <c r="AB32" s="110">
        <v>4</v>
      </c>
      <c r="AC32" s="110">
        <v>0</v>
      </c>
      <c r="AD32" s="110">
        <v>0</v>
      </c>
      <c r="AE32" s="110">
        <v>0</v>
      </c>
      <c r="AF32" s="110">
        <v>4</v>
      </c>
      <c r="AG32" s="110">
        <v>6</v>
      </c>
      <c r="AH32" s="110">
        <v>3</v>
      </c>
      <c r="AI32" s="110">
        <v>0</v>
      </c>
      <c r="AJ32" s="110">
        <v>0</v>
      </c>
      <c r="AK32" s="110">
        <v>163</v>
      </c>
      <c r="AL32" s="108">
        <v>0.12883435582822086</v>
      </c>
      <c r="AM32" s="111">
        <f t="shared" si="2"/>
        <v>0.497</v>
      </c>
      <c r="AN32" s="111">
        <f t="shared" si="1"/>
        <v>0.625</v>
      </c>
      <c r="AO32" s="111">
        <f t="shared" si="3"/>
        <v>0.51200000000000001</v>
      </c>
      <c r="AP32" s="111">
        <f t="shared" si="4"/>
        <v>0.27400000000000002</v>
      </c>
      <c r="AQ32" s="111">
        <f t="shared" si="5"/>
        <v>0.81200000000000006</v>
      </c>
      <c r="AR32" s="111">
        <f t="shared" si="6"/>
        <v>0.18099999999999999</v>
      </c>
      <c r="AS32" s="111">
        <f t="shared" si="7"/>
        <v>0.36799999999999999</v>
      </c>
      <c r="AT32" s="111">
        <f t="shared" si="8"/>
        <v>0.36799999999999999</v>
      </c>
      <c r="AU32" s="111">
        <f t="shared" si="9"/>
        <v>0.26</v>
      </c>
      <c r="AV32" s="111">
        <f t="shared" si="10"/>
        <v>0.246</v>
      </c>
      <c r="AW32" s="101">
        <f t="shared" si="11"/>
        <v>1</v>
      </c>
      <c r="AX32" s="101">
        <f t="shared" si="12"/>
        <v>1</v>
      </c>
      <c r="AY32" s="101">
        <f t="shared" si="13"/>
        <v>1</v>
      </c>
      <c r="AZ32" s="101">
        <f t="shared" si="14"/>
        <v>0</v>
      </c>
      <c r="BA32" s="101">
        <f t="shared" si="15"/>
        <v>2</v>
      </c>
      <c r="BB32" s="101">
        <f t="shared" si="16"/>
        <v>0</v>
      </c>
      <c r="BC32" s="101">
        <f t="shared" si="17"/>
        <v>2</v>
      </c>
      <c r="BD32" s="101">
        <f t="shared" si="18"/>
        <v>1</v>
      </c>
      <c r="BE32" s="101">
        <f t="shared" si="19"/>
        <v>0</v>
      </c>
      <c r="BF32" s="101">
        <f t="shared" si="20"/>
        <v>0</v>
      </c>
      <c r="BG32" s="101">
        <f t="shared" si="21"/>
        <v>8</v>
      </c>
    </row>
    <row r="33" spans="1:59" x14ac:dyDescent="0.2">
      <c r="A33" s="98">
        <v>1902260</v>
      </c>
      <c r="B33" s="98" t="s">
        <v>1405</v>
      </c>
      <c r="C33" s="98" t="s">
        <v>2175</v>
      </c>
      <c r="D33" s="98" t="s">
        <v>32</v>
      </c>
      <c r="E33" s="106">
        <v>963</v>
      </c>
      <c r="F33" s="107" t="s">
        <v>1242</v>
      </c>
      <c r="G33" s="108" t="s">
        <v>1243</v>
      </c>
      <c r="H33" s="109">
        <v>65375</v>
      </c>
      <c r="I33" s="108">
        <v>0.17699999999999999</v>
      </c>
      <c r="J33" s="110">
        <v>33</v>
      </c>
      <c r="K33" s="110">
        <v>464</v>
      </c>
      <c r="L33" s="108">
        <v>7.1120689655172417E-2</v>
      </c>
      <c r="M33" s="110">
        <v>15</v>
      </c>
      <c r="N33" s="110">
        <v>464</v>
      </c>
      <c r="O33" s="108">
        <v>3.2327586206896554E-2</v>
      </c>
      <c r="P33" s="108">
        <v>0.01</v>
      </c>
      <c r="Q33" s="108">
        <v>0.33100000000000002</v>
      </c>
      <c r="R33" s="108">
        <v>-9.2592592592592587E-3</v>
      </c>
      <c r="S33" s="110">
        <v>43</v>
      </c>
      <c r="T33" s="110">
        <v>348</v>
      </c>
      <c r="U33" s="110">
        <v>756</v>
      </c>
      <c r="V33" s="108">
        <v>0.51719576719576721</v>
      </c>
      <c r="W33" s="110">
        <v>54</v>
      </c>
      <c r="X33" s="110">
        <v>0</v>
      </c>
      <c r="Y33" s="110">
        <v>518</v>
      </c>
      <c r="Z33" s="108">
        <v>0.10424710424710425</v>
      </c>
      <c r="AA33" s="110">
        <v>51</v>
      </c>
      <c r="AB33" s="110">
        <v>21</v>
      </c>
      <c r="AC33" s="110">
        <v>6</v>
      </c>
      <c r="AD33" s="110">
        <v>0</v>
      </c>
      <c r="AE33" s="110">
        <v>5</v>
      </c>
      <c r="AF33" s="110">
        <v>40</v>
      </c>
      <c r="AG33" s="110">
        <v>0</v>
      </c>
      <c r="AH33" s="110">
        <v>0</v>
      </c>
      <c r="AI33" s="110">
        <v>0</v>
      </c>
      <c r="AJ33" s="110">
        <v>0</v>
      </c>
      <c r="AK33" s="110">
        <v>464</v>
      </c>
      <c r="AL33" s="108">
        <v>0.26508620689655171</v>
      </c>
      <c r="AM33" s="111">
        <f t="shared" si="2"/>
        <v>0.52200000000000002</v>
      </c>
      <c r="AN33" s="111">
        <f t="shared" si="1"/>
        <v>0.85</v>
      </c>
      <c r="AO33" s="111">
        <f t="shared" si="3"/>
        <v>0.35199999999999998</v>
      </c>
      <c r="AP33" s="111">
        <f t="shared" si="4"/>
        <v>0.46100000000000002</v>
      </c>
      <c r="AQ33" s="111">
        <f t="shared" si="5"/>
        <v>0.26900000000000002</v>
      </c>
      <c r="AR33" s="111">
        <f t="shared" si="6"/>
        <v>0.40500000000000003</v>
      </c>
      <c r="AS33" s="111">
        <f t="shared" si="7"/>
        <v>0.68700000000000006</v>
      </c>
      <c r="AT33" s="111">
        <f t="shared" si="8"/>
        <v>0.68700000000000006</v>
      </c>
      <c r="AU33" s="111">
        <f t="shared" si="9"/>
        <v>0.623</v>
      </c>
      <c r="AV33" s="111">
        <f t="shared" si="10"/>
        <v>0.84</v>
      </c>
      <c r="AW33" s="101">
        <f t="shared" si="11"/>
        <v>1</v>
      </c>
      <c r="AX33" s="101">
        <f t="shared" si="12"/>
        <v>2</v>
      </c>
      <c r="AY33" s="101">
        <f t="shared" si="13"/>
        <v>1</v>
      </c>
      <c r="AZ33" s="101">
        <f t="shared" si="14"/>
        <v>1</v>
      </c>
      <c r="BA33" s="101">
        <f t="shared" si="15"/>
        <v>0</v>
      </c>
      <c r="BB33" s="101">
        <f t="shared" si="16"/>
        <v>1</v>
      </c>
      <c r="BC33" s="101">
        <f t="shared" si="17"/>
        <v>1</v>
      </c>
      <c r="BD33" s="101">
        <f t="shared" si="18"/>
        <v>2</v>
      </c>
      <c r="BE33" s="101">
        <f t="shared" si="19"/>
        <v>1</v>
      </c>
      <c r="BF33" s="101">
        <f t="shared" si="20"/>
        <v>2</v>
      </c>
      <c r="BG33" s="101">
        <f t="shared" si="21"/>
        <v>12</v>
      </c>
    </row>
    <row r="34" spans="1:59" x14ac:dyDescent="0.2">
      <c r="A34" s="98">
        <v>1902305</v>
      </c>
      <c r="B34" s="98" t="s">
        <v>2128</v>
      </c>
      <c r="C34" s="98" t="s">
        <v>2176</v>
      </c>
      <c r="D34" s="98" t="s">
        <v>33</v>
      </c>
      <c r="E34" s="106">
        <v>67887</v>
      </c>
      <c r="F34" s="107" t="s">
        <v>1588</v>
      </c>
      <c r="G34" s="108" t="s">
        <v>1589</v>
      </c>
      <c r="H34" s="109">
        <v>106603</v>
      </c>
      <c r="I34" s="108">
        <v>4.0999999999999995E-2</v>
      </c>
      <c r="J34" s="110">
        <v>1002</v>
      </c>
      <c r="K34" s="110">
        <v>27493</v>
      </c>
      <c r="L34" s="108">
        <v>3.6445640708543996E-2</v>
      </c>
      <c r="M34" s="110">
        <v>427</v>
      </c>
      <c r="N34" s="110">
        <v>27493</v>
      </c>
      <c r="O34" s="108">
        <v>1.553122613028771E-2</v>
      </c>
      <c r="P34" s="108">
        <v>2.2000000000000002E-2</v>
      </c>
      <c r="Q34" s="108">
        <v>0.23600000000000002</v>
      </c>
      <c r="R34" s="108">
        <v>0.48933789653810716</v>
      </c>
      <c r="S34" s="110">
        <v>972</v>
      </c>
      <c r="T34" s="110">
        <v>7149</v>
      </c>
      <c r="U34" s="110">
        <v>44914</v>
      </c>
      <c r="V34" s="108">
        <v>0.18081221890724497</v>
      </c>
      <c r="W34" s="110">
        <v>1126</v>
      </c>
      <c r="X34" s="110">
        <v>67</v>
      </c>
      <c r="Y34" s="110">
        <v>28619</v>
      </c>
      <c r="Z34" s="108">
        <v>3.700338935672106E-2</v>
      </c>
      <c r="AA34" s="110">
        <v>350</v>
      </c>
      <c r="AB34" s="110">
        <v>462</v>
      </c>
      <c r="AC34" s="110">
        <v>511</v>
      </c>
      <c r="AD34" s="110">
        <v>784</v>
      </c>
      <c r="AE34" s="110">
        <v>637</v>
      </c>
      <c r="AF34" s="110">
        <v>452</v>
      </c>
      <c r="AG34" s="110">
        <v>1179</v>
      </c>
      <c r="AH34" s="110">
        <v>717</v>
      </c>
      <c r="AI34" s="110">
        <v>589</v>
      </c>
      <c r="AJ34" s="110">
        <v>262</v>
      </c>
      <c r="AK34" s="110">
        <v>27493</v>
      </c>
      <c r="AL34" s="108">
        <v>0.2161641145018732</v>
      </c>
      <c r="AM34" s="111">
        <f t="shared" si="2"/>
        <v>0.96399999999999997</v>
      </c>
      <c r="AN34" s="111">
        <f t="shared" si="1"/>
        <v>0.155</v>
      </c>
      <c r="AO34" s="111">
        <f t="shared" si="3"/>
        <v>0.152</v>
      </c>
      <c r="AP34" s="111">
        <f t="shared" si="4"/>
        <v>0.24299999999999999</v>
      </c>
      <c r="AQ34" s="111">
        <f t="shared" si="5"/>
        <v>0.44600000000000001</v>
      </c>
      <c r="AR34" s="111">
        <f t="shared" si="6"/>
        <v>8.4000000000000005E-2</v>
      </c>
      <c r="AS34" s="111">
        <f t="shared" si="7"/>
        <v>1.4E-2</v>
      </c>
      <c r="AT34" s="111">
        <f t="shared" si="8"/>
        <v>1.4E-2</v>
      </c>
      <c r="AU34" s="111">
        <f t="shared" si="9"/>
        <v>0.246</v>
      </c>
      <c r="AV34" s="111">
        <f t="shared" si="10"/>
        <v>0.67500000000000004</v>
      </c>
      <c r="AW34" s="101">
        <f t="shared" si="11"/>
        <v>0</v>
      </c>
      <c r="AX34" s="101">
        <f t="shared" si="12"/>
        <v>0</v>
      </c>
      <c r="AY34" s="101">
        <f t="shared" si="13"/>
        <v>0</v>
      </c>
      <c r="AZ34" s="101">
        <f t="shared" si="14"/>
        <v>0</v>
      </c>
      <c r="BA34" s="101">
        <f t="shared" si="15"/>
        <v>1</v>
      </c>
      <c r="BB34" s="101">
        <f t="shared" si="16"/>
        <v>0</v>
      </c>
      <c r="BC34" s="101">
        <f t="shared" si="17"/>
        <v>0</v>
      </c>
      <c r="BD34" s="101">
        <f t="shared" si="18"/>
        <v>0</v>
      </c>
      <c r="BE34" s="101">
        <f t="shared" si="19"/>
        <v>0</v>
      </c>
      <c r="BF34" s="101">
        <f t="shared" si="20"/>
        <v>2</v>
      </c>
      <c r="BG34" s="101">
        <f t="shared" si="21"/>
        <v>3</v>
      </c>
    </row>
    <row r="35" spans="1:59" x14ac:dyDescent="0.2">
      <c r="A35" s="98">
        <v>1902350</v>
      </c>
      <c r="B35" s="98" t="s">
        <v>1447</v>
      </c>
      <c r="C35" s="98" t="s">
        <v>2177</v>
      </c>
      <c r="D35" s="98" t="s">
        <v>34</v>
      </c>
      <c r="E35" s="106">
        <v>545</v>
      </c>
      <c r="F35" s="107" t="s">
        <v>1115</v>
      </c>
      <c r="G35" s="108" t="s">
        <v>1116</v>
      </c>
      <c r="H35" s="109">
        <v>52500</v>
      </c>
      <c r="I35" s="108">
        <v>0.16</v>
      </c>
      <c r="J35" s="110">
        <v>27</v>
      </c>
      <c r="K35" s="110">
        <v>232</v>
      </c>
      <c r="L35" s="108">
        <v>0.11637931034482758</v>
      </c>
      <c r="M35" s="110">
        <v>8</v>
      </c>
      <c r="N35" s="110">
        <v>232</v>
      </c>
      <c r="O35" s="108">
        <v>3.4482758620689655E-2</v>
      </c>
      <c r="P35" s="108">
        <v>1.8000000000000002E-2</v>
      </c>
      <c r="Q35" s="108">
        <v>0.35</v>
      </c>
      <c r="R35" s="108">
        <v>-3.5398230088495575E-2</v>
      </c>
      <c r="S35" s="110">
        <v>17</v>
      </c>
      <c r="T35" s="110">
        <v>136</v>
      </c>
      <c r="U35" s="110">
        <v>360</v>
      </c>
      <c r="V35" s="108">
        <v>0.42499999999999999</v>
      </c>
      <c r="W35" s="110">
        <v>73</v>
      </c>
      <c r="X35" s="110">
        <v>19</v>
      </c>
      <c r="Y35" s="110">
        <v>305</v>
      </c>
      <c r="Z35" s="108">
        <v>0.17704918032786884</v>
      </c>
      <c r="AA35" s="110">
        <v>12</v>
      </c>
      <c r="AB35" s="110">
        <v>4</v>
      </c>
      <c r="AC35" s="110">
        <v>2</v>
      </c>
      <c r="AD35" s="110">
        <v>4</v>
      </c>
      <c r="AE35" s="110">
        <v>0</v>
      </c>
      <c r="AF35" s="110">
        <v>2</v>
      </c>
      <c r="AG35" s="110">
        <v>7</v>
      </c>
      <c r="AH35" s="110">
        <v>8</v>
      </c>
      <c r="AI35" s="110">
        <v>0</v>
      </c>
      <c r="AJ35" s="110">
        <v>0</v>
      </c>
      <c r="AK35" s="110">
        <v>232</v>
      </c>
      <c r="AL35" s="108">
        <v>0.16810344827586207</v>
      </c>
      <c r="AM35" s="111">
        <f t="shared" si="2"/>
        <v>0.20499999999999999</v>
      </c>
      <c r="AN35" s="111">
        <f t="shared" si="1"/>
        <v>0.78800000000000003</v>
      </c>
      <c r="AO35" s="111">
        <f t="shared" si="3"/>
        <v>0.61399999999999999</v>
      </c>
      <c r="AP35" s="111">
        <f t="shared" si="4"/>
        <v>0.48599999999999999</v>
      </c>
      <c r="AQ35" s="111">
        <f t="shared" si="5"/>
        <v>0.39700000000000002</v>
      </c>
      <c r="AR35" s="111">
        <f t="shared" si="6"/>
        <v>0.48299999999999998</v>
      </c>
      <c r="AS35" s="111">
        <f t="shared" si="7"/>
        <v>0.375</v>
      </c>
      <c r="AT35" s="111">
        <f t="shared" si="8"/>
        <v>0.375</v>
      </c>
      <c r="AU35" s="111">
        <f t="shared" si="9"/>
        <v>0.85899999999999999</v>
      </c>
      <c r="AV35" s="111">
        <f t="shared" si="10"/>
        <v>0.443</v>
      </c>
      <c r="AW35" s="101">
        <f t="shared" si="11"/>
        <v>2</v>
      </c>
      <c r="AX35" s="101">
        <f t="shared" si="12"/>
        <v>2</v>
      </c>
      <c r="AY35" s="101">
        <f t="shared" si="13"/>
        <v>1</v>
      </c>
      <c r="AZ35" s="101">
        <f t="shared" si="14"/>
        <v>1</v>
      </c>
      <c r="BA35" s="101">
        <f t="shared" si="15"/>
        <v>1</v>
      </c>
      <c r="BB35" s="101">
        <f t="shared" si="16"/>
        <v>1</v>
      </c>
      <c r="BC35" s="101">
        <f t="shared" si="17"/>
        <v>1</v>
      </c>
      <c r="BD35" s="101">
        <f t="shared" si="18"/>
        <v>1</v>
      </c>
      <c r="BE35" s="101">
        <f t="shared" si="19"/>
        <v>2</v>
      </c>
      <c r="BF35" s="101">
        <f t="shared" si="20"/>
        <v>1</v>
      </c>
      <c r="BG35" s="101">
        <f t="shared" si="21"/>
        <v>13</v>
      </c>
    </row>
    <row r="36" spans="1:59" x14ac:dyDescent="0.2">
      <c r="A36" s="98">
        <v>1902395</v>
      </c>
      <c r="B36" s="98" t="s">
        <v>1501</v>
      </c>
      <c r="C36" s="98" t="s">
        <v>2178</v>
      </c>
      <c r="D36" s="98" t="s">
        <v>35</v>
      </c>
      <c r="E36" s="106">
        <v>1116</v>
      </c>
      <c r="F36" s="107" t="s">
        <v>1081</v>
      </c>
      <c r="G36" s="108" t="s">
        <v>1082</v>
      </c>
      <c r="H36" s="109">
        <v>70093</v>
      </c>
      <c r="I36" s="108">
        <v>7.0000000000000007E-2</v>
      </c>
      <c r="J36" s="110">
        <v>30</v>
      </c>
      <c r="K36" s="110">
        <v>388</v>
      </c>
      <c r="L36" s="108">
        <v>7.7319587628865982E-2</v>
      </c>
      <c r="M36" s="110">
        <v>40</v>
      </c>
      <c r="N36" s="110">
        <v>388</v>
      </c>
      <c r="O36" s="108">
        <v>0.10309278350515463</v>
      </c>
      <c r="P36" s="108">
        <v>0.01</v>
      </c>
      <c r="Q36" s="108">
        <v>0.34600000000000003</v>
      </c>
      <c r="R36" s="108">
        <v>-1.0638297872340425E-2</v>
      </c>
      <c r="S36" s="110">
        <v>33</v>
      </c>
      <c r="T36" s="110">
        <v>254</v>
      </c>
      <c r="U36" s="110">
        <v>664</v>
      </c>
      <c r="V36" s="108">
        <v>0.43222891566265059</v>
      </c>
      <c r="W36" s="110">
        <v>56</v>
      </c>
      <c r="X36" s="110">
        <v>8</v>
      </c>
      <c r="Y36" s="110">
        <v>444</v>
      </c>
      <c r="Z36" s="108">
        <v>0.10810810810810811</v>
      </c>
      <c r="AA36" s="110">
        <v>25</v>
      </c>
      <c r="AB36" s="110">
        <v>10</v>
      </c>
      <c r="AC36" s="110">
        <v>0</v>
      </c>
      <c r="AD36" s="110">
        <v>4</v>
      </c>
      <c r="AE36" s="110">
        <v>0</v>
      </c>
      <c r="AF36" s="110">
        <v>8</v>
      </c>
      <c r="AG36" s="110">
        <v>7</v>
      </c>
      <c r="AH36" s="110">
        <v>0</v>
      </c>
      <c r="AI36" s="110">
        <v>0</v>
      </c>
      <c r="AJ36" s="110">
        <v>0</v>
      </c>
      <c r="AK36" s="110">
        <v>388</v>
      </c>
      <c r="AL36" s="108">
        <v>0.13917525773195877</v>
      </c>
      <c r="AM36" s="111">
        <f t="shared" si="2"/>
        <v>0.63400000000000001</v>
      </c>
      <c r="AN36" s="111">
        <f t="shared" si="1"/>
        <v>0.34499999999999997</v>
      </c>
      <c r="AO36" s="111">
        <f t="shared" si="3"/>
        <v>0.40200000000000002</v>
      </c>
      <c r="AP36" s="111">
        <f t="shared" si="4"/>
        <v>0.91700000000000004</v>
      </c>
      <c r="AQ36" s="111">
        <f t="shared" si="5"/>
        <v>0.26900000000000002</v>
      </c>
      <c r="AR36" s="111">
        <f t="shared" si="6"/>
        <v>0.46800000000000003</v>
      </c>
      <c r="AS36" s="111">
        <f t="shared" si="7"/>
        <v>0.40100000000000002</v>
      </c>
      <c r="AT36" s="111">
        <f t="shared" si="8"/>
        <v>0.40100000000000002</v>
      </c>
      <c r="AU36" s="111">
        <f t="shared" si="9"/>
        <v>0.63800000000000001</v>
      </c>
      <c r="AV36" s="111">
        <f t="shared" si="10"/>
        <v>0.3</v>
      </c>
      <c r="AW36" s="101">
        <f t="shared" si="11"/>
        <v>1</v>
      </c>
      <c r="AX36" s="101">
        <f t="shared" si="12"/>
        <v>1</v>
      </c>
      <c r="AY36" s="101">
        <f t="shared" si="13"/>
        <v>1</v>
      </c>
      <c r="AZ36" s="101">
        <f t="shared" si="14"/>
        <v>2</v>
      </c>
      <c r="BA36" s="101">
        <f t="shared" si="15"/>
        <v>0</v>
      </c>
      <c r="BB36" s="101">
        <f t="shared" si="16"/>
        <v>1</v>
      </c>
      <c r="BC36" s="101">
        <f t="shared" si="17"/>
        <v>1</v>
      </c>
      <c r="BD36" s="101">
        <f t="shared" si="18"/>
        <v>1</v>
      </c>
      <c r="BE36" s="101">
        <f t="shared" si="19"/>
        <v>1</v>
      </c>
      <c r="BF36" s="101">
        <f t="shared" si="20"/>
        <v>0</v>
      </c>
      <c r="BG36" s="101">
        <f t="shared" si="21"/>
        <v>9</v>
      </c>
    </row>
    <row r="37" spans="1:59" x14ac:dyDescent="0.2">
      <c r="A37" s="98">
        <v>1902485</v>
      </c>
      <c r="B37" s="98" t="s">
        <v>2116</v>
      </c>
      <c r="C37" s="98" t="s">
        <v>2179</v>
      </c>
      <c r="D37" s="98" t="s">
        <v>36</v>
      </c>
      <c r="E37" s="106">
        <v>525</v>
      </c>
      <c r="F37" s="107" t="s">
        <v>130</v>
      </c>
      <c r="G37" s="108" t="s">
        <v>1258</v>
      </c>
      <c r="H37" s="109">
        <v>69408</v>
      </c>
      <c r="I37" s="108">
        <v>3.5000000000000003E-2</v>
      </c>
      <c r="J37" s="110">
        <v>15</v>
      </c>
      <c r="K37" s="110">
        <v>263</v>
      </c>
      <c r="L37" s="108">
        <v>5.7034220532319393E-2</v>
      </c>
      <c r="M37" s="110">
        <v>2</v>
      </c>
      <c r="N37" s="110">
        <v>263</v>
      </c>
      <c r="O37" s="108">
        <v>7.6045627376425855E-3</v>
      </c>
      <c r="P37" s="108">
        <v>1.9E-2</v>
      </c>
      <c r="Q37" s="108">
        <v>0.122</v>
      </c>
      <c r="R37" s="108">
        <v>8.4710743801652888E-2</v>
      </c>
      <c r="S37" s="110">
        <v>9</v>
      </c>
      <c r="T37" s="110">
        <v>146</v>
      </c>
      <c r="U37" s="110">
        <v>325</v>
      </c>
      <c r="V37" s="108">
        <v>0.47692307692307695</v>
      </c>
      <c r="W37" s="110">
        <v>8</v>
      </c>
      <c r="X37" s="110">
        <v>0</v>
      </c>
      <c r="Y37" s="110">
        <v>271</v>
      </c>
      <c r="Z37" s="108">
        <v>2.9520295202952029E-2</v>
      </c>
      <c r="AA37" s="110">
        <v>5</v>
      </c>
      <c r="AB37" s="110">
        <v>1</v>
      </c>
      <c r="AC37" s="110">
        <v>0</v>
      </c>
      <c r="AD37" s="110">
        <v>0</v>
      </c>
      <c r="AE37" s="110">
        <v>2</v>
      </c>
      <c r="AF37" s="110">
        <v>2</v>
      </c>
      <c r="AG37" s="110">
        <v>5</v>
      </c>
      <c r="AH37" s="110">
        <v>0</v>
      </c>
      <c r="AI37" s="110">
        <v>0</v>
      </c>
      <c r="AJ37" s="110">
        <v>0</v>
      </c>
      <c r="AK37" s="110">
        <v>263</v>
      </c>
      <c r="AL37" s="108">
        <v>5.7034220532319393E-2</v>
      </c>
      <c r="AM37" s="111">
        <f t="shared" si="2"/>
        <v>0.626</v>
      </c>
      <c r="AN37" s="111">
        <f t="shared" si="1"/>
        <v>0.127</v>
      </c>
      <c r="AO37" s="111">
        <f t="shared" si="3"/>
        <v>0.27500000000000002</v>
      </c>
      <c r="AP37" s="111">
        <f t="shared" si="4"/>
        <v>0.16</v>
      </c>
      <c r="AQ37" s="111">
        <f t="shared" si="5"/>
        <v>0.41</v>
      </c>
      <c r="AR37" s="111">
        <f t="shared" si="6"/>
        <v>1E-3</v>
      </c>
      <c r="AS37" s="111">
        <f t="shared" si="7"/>
        <v>0.56799999999999995</v>
      </c>
      <c r="AT37" s="111">
        <f t="shared" si="8"/>
        <v>0.56799999999999995</v>
      </c>
      <c r="AU37" s="111">
        <f t="shared" si="9"/>
        <v>0.2</v>
      </c>
      <c r="AV37" s="111">
        <f t="shared" si="10"/>
        <v>5.7000000000000002E-2</v>
      </c>
      <c r="AW37" s="101">
        <f t="shared" si="11"/>
        <v>1</v>
      </c>
      <c r="AX37" s="101">
        <f t="shared" si="12"/>
        <v>0</v>
      </c>
      <c r="AY37" s="101">
        <f t="shared" si="13"/>
        <v>0</v>
      </c>
      <c r="AZ37" s="101">
        <f t="shared" si="14"/>
        <v>0</v>
      </c>
      <c r="BA37" s="101">
        <f t="shared" si="15"/>
        <v>1</v>
      </c>
      <c r="BB37" s="101">
        <f t="shared" si="16"/>
        <v>0</v>
      </c>
      <c r="BC37" s="101">
        <f t="shared" si="17"/>
        <v>0</v>
      </c>
      <c r="BD37" s="101">
        <f t="shared" si="18"/>
        <v>1</v>
      </c>
      <c r="BE37" s="101">
        <f t="shared" si="19"/>
        <v>0</v>
      </c>
      <c r="BF37" s="101">
        <f t="shared" si="20"/>
        <v>0</v>
      </c>
      <c r="BG37" s="101">
        <f t="shared" si="21"/>
        <v>3</v>
      </c>
    </row>
    <row r="38" spans="1:59" x14ac:dyDescent="0.2">
      <c r="A38" s="98">
        <v>1902530</v>
      </c>
      <c r="B38" s="98" t="s">
        <v>1777</v>
      </c>
      <c r="C38" s="98" t="s">
        <v>2180</v>
      </c>
      <c r="D38" s="98" t="s">
        <v>37</v>
      </c>
      <c r="E38" s="106">
        <v>117</v>
      </c>
      <c r="F38" s="107" t="s">
        <v>1351</v>
      </c>
      <c r="G38" s="108" t="s">
        <v>1352</v>
      </c>
      <c r="H38" s="109">
        <v>66250</v>
      </c>
      <c r="I38" s="108">
        <v>7.5999999999999998E-2</v>
      </c>
      <c r="J38" s="110">
        <v>2</v>
      </c>
      <c r="K38" s="110">
        <v>59</v>
      </c>
      <c r="L38" s="108">
        <v>3.3898305084745763E-2</v>
      </c>
      <c r="M38" s="110">
        <v>1</v>
      </c>
      <c r="N38" s="110">
        <v>59</v>
      </c>
      <c r="O38" s="108">
        <v>1.6949152542372881E-2</v>
      </c>
      <c r="P38" s="108">
        <v>1.6E-2</v>
      </c>
      <c r="Q38" s="108">
        <v>0.46100000000000002</v>
      </c>
      <c r="R38" s="108">
        <v>-0.10687022900763359</v>
      </c>
      <c r="S38" s="110">
        <v>5</v>
      </c>
      <c r="T38" s="110">
        <v>44</v>
      </c>
      <c r="U38" s="110">
        <v>91</v>
      </c>
      <c r="V38" s="108">
        <v>0.53846153846153844</v>
      </c>
      <c r="W38" s="110">
        <v>2</v>
      </c>
      <c r="X38" s="110">
        <v>0</v>
      </c>
      <c r="Y38" s="110">
        <v>61</v>
      </c>
      <c r="Z38" s="108">
        <v>3.2786885245901641E-2</v>
      </c>
      <c r="AA38" s="110">
        <v>5</v>
      </c>
      <c r="AB38" s="110">
        <v>0</v>
      </c>
      <c r="AC38" s="110">
        <v>0</v>
      </c>
      <c r="AD38" s="110">
        <v>0</v>
      </c>
      <c r="AE38" s="110">
        <v>0</v>
      </c>
      <c r="AF38" s="110">
        <v>0</v>
      </c>
      <c r="AG38" s="110">
        <v>0</v>
      </c>
      <c r="AH38" s="110">
        <v>0</v>
      </c>
      <c r="AI38" s="110">
        <v>0</v>
      </c>
      <c r="AJ38" s="110">
        <v>0</v>
      </c>
      <c r="AK38" s="110">
        <v>59</v>
      </c>
      <c r="AL38" s="108">
        <v>8.4745762711864403E-2</v>
      </c>
      <c r="AM38" s="111">
        <f t="shared" si="2"/>
        <v>0.54800000000000004</v>
      </c>
      <c r="AN38" s="111">
        <f t="shared" si="1"/>
        <v>0.38800000000000001</v>
      </c>
      <c r="AO38" s="111">
        <f t="shared" si="3"/>
        <v>0.14199999999999999</v>
      </c>
      <c r="AP38" s="111">
        <f t="shared" si="4"/>
        <v>0.25800000000000001</v>
      </c>
      <c r="AQ38" s="111">
        <f t="shared" si="5"/>
        <v>0.36099999999999999</v>
      </c>
      <c r="AR38" s="111">
        <f t="shared" si="6"/>
        <v>0.86199999999999999</v>
      </c>
      <c r="AS38" s="111">
        <f t="shared" si="7"/>
        <v>0.745</v>
      </c>
      <c r="AT38" s="111">
        <f t="shared" si="8"/>
        <v>0.745</v>
      </c>
      <c r="AU38" s="111">
        <f t="shared" si="9"/>
        <v>0.216</v>
      </c>
      <c r="AV38" s="111">
        <f t="shared" si="10"/>
        <v>0.10299999999999999</v>
      </c>
      <c r="AW38" s="101">
        <f t="shared" si="11"/>
        <v>1</v>
      </c>
      <c r="AX38" s="101">
        <f t="shared" si="12"/>
        <v>1</v>
      </c>
      <c r="AY38" s="101">
        <f t="shared" si="13"/>
        <v>0</v>
      </c>
      <c r="AZ38" s="101">
        <f t="shared" si="14"/>
        <v>0</v>
      </c>
      <c r="BA38" s="101">
        <f t="shared" si="15"/>
        <v>1</v>
      </c>
      <c r="BB38" s="101">
        <f t="shared" si="16"/>
        <v>2</v>
      </c>
      <c r="BC38" s="101">
        <f t="shared" si="17"/>
        <v>2</v>
      </c>
      <c r="BD38" s="101">
        <f t="shared" si="18"/>
        <v>2</v>
      </c>
      <c r="BE38" s="101">
        <f t="shared" si="19"/>
        <v>0</v>
      </c>
      <c r="BF38" s="101">
        <f t="shared" si="20"/>
        <v>0</v>
      </c>
      <c r="BG38" s="101">
        <f t="shared" si="21"/>
        <v>9</v>
      </c>
    </row>
    <row r="39" spans="1:59" x14ac:dyDescent="0.2">
      <c r="A39" s="98">
        <v>1902620</v>
      </c>
      <c r="B39" s="98" t="s">
        <v>1080</v>
      </c>
      <c r="C39" s="98" t="s">
        <v>2181</v>
      </c>
      <c r="D39" s="98" t="s">
        <v>38</v>
      </c>
      <c r="E39" s="106">
        <v>62</v>
      </c>
      <c r="F39" s="107" t="s">
        <v>1081</v>
      </c>
      <c r="G39" s="108" t="s">
        <v>1082</v>
      </c>
      <c r="H39" s="109">
        <v>28000</v>
      </c>
      <c r="I39" s="108">
        <v>0.30399999999999999</v>
      </c>
      <c r="J39" s="110">
        <v>7</v>
      </c>
      <c r="K39" s="110">
        <v>26</v>
      </c>
      <c r="L39" s="108">
        <v>0.26923076923076922</v>
      </c>
      <c r="M39" s="110">
        <v>0</v>
      </c>
      <c r="N39" s="110">
        <v>26</v>
      </c>
      <c r="O39" s="108">
        <v>0</v>
      </c>
      <c r="P39" s="108">
        <v>0</v>
      </c>
      <c r="Q39" s="108">
        <v>0.57100000000000006</v>
      </c>
      <c r="R39" s="108">
        <v>-0.16216216216216217</v>
      </c>
      <c r="S39" s="110">
        <v>4</v>
      </c>
      <c r="T39" s="110">
        <v>22</v>
      </c>
      <c r="U39" s="110">
        <v>38</v>
      </c>
      <c r="V39" s="108">
        <v>0.68421052631578949</v>
      </c>
      <c r="W39" s="110">
        <v>9</v>
      </c>
      <c r="X39" s="110">
        <v>0</v>
      </c>
      <c r="Y39" s="110">
        <v>35</v>
      </c>
      <c r="Z39" s="108">
        <v>0.25714285714285712</v>
      </c>
      <c r="AA39" s="110">
        <v>2</v>
      </c>
      <c r="AB39" s="110">
        <v>1</v>
      </c>
      <c r="AC39" s="110">
        <v>0</v>
      </c>
      <c r="AD39" s="110">
        <v>0</v>
      </c>
      <c r="AE39" s="110">
        <v>0</v>
      </c>
      <c r="AF39" s="110">
        <v>6</v>
      </c>
      <c r="AG39" s="110">
        <v>0</v>
      </c>
      <c r="AH39" s="110">
        <v>0</v>
      </c>
      <c r="AI39" s="110">
        <v>0</v>
      </c>
      <c r="AJ39" s="110">
        <v>0</v>
      </c>
      <c r="AK39" s="110">
        <v>26</v>
      </c>
      <c r="AL39" s="108">
        <v>0.34615384615384615</v>
      </c>
      <c r="AM39" s="111">
        <f t="shared" si="2"/>
        <v>3.0000000000000001E-3</v>
      </c>
      <c r="AN39" s="111">
        <f t="shared" si="1"/>
        <v>0.97199999999999998</v>
      </c>
      <c r="AO39" s="111">
        <f t="shared" si="3"/>
        <v>0.96299999999999997</v>
      </c>
      <c r="AP39" s="111">
        <f t="shared" si="4"/>
        <v>0</v>
      </c>
      <c r="AQ39" s="111">
        <f t="shared" si="5"/>
        <v>0</v>
      </c>
      <c r="AR39" s="111">
        <f t="shared" si="6"/>
        <v>0.96599999999999997</v>
      </c>
      <c r="AS39" s="111">
        <f t="shared" si="7"/>
        <v>0.95099999999999996</v>
      </c>
      <c r="AT39" s="111">
        <f t="shared" si="8"/>
        <v>0.95099999999999996</v>
      </c>
      <c r="AU39" s="111">
        <f t="shared" si="9"/>
        <v>0.94799999999999995</v>
      </c>
      <c r="AV39" s="111">
        <f t="shared" si="10"/>
        <v>0.96899999999999997</v>
      </c>
      <c r="AW39" s="101">
        <f t="shared" si="11"/>
        <v>2</v>
      </c>
      <c r="AX39" s="101">
        <f t="shared" si="12"/>
        <v>2</v>
      </c>
      <c r="AY39" s="101">
        <f t="shared" si="13"/>
        <v>2</v>
      </c>
      <c r="AZ39" s="101">
        <f t="shared" si="14"/>
        <v>0</v>
      </c>
      <c r="BA39" s="101">
        <f t="shared" si="15"/>
        <v>0</v>
      </c>
      <c r="BB39" s="101">
        <f t="shared" si="16"/>
        <v>2</v>
      </c>
      <c r="BC39" s="101">
        <f t="shared" si="17"/>
        <v>2</v>
      </c>
      <c r="BD39" s="101">
        <f t="shared" si="18"/>
        <v>2</v>
      </c>
      <c r="BE39" s="101">
        <f t="shared" si="19"/>
        <v>2</v>
      </c>
      <c r="BF39" s="101">
        <f t="shared" si="20"/>
        <v>2</v>
      </c>
      <c r="BG39" s="101">
        <f t="shared" si="21"/>
        <v>16</v>
      </c>
    </row>
    <row r="40" spans="1:59" x14ac:dyDescent="0.2">
      <c r="A40" s="98">
        <v>1902755</v>
      </c>
      <c r="B40" s="98" t="s">
        <v>1099</v>
      </c>
      <c r="C40" s="98" t="s">
        <v>2182</v>
      </c>
      <c r="D40" s="98" t="s">
        <v>39</v>
      </c>
      <c r="E40" s="106">
        <v>97</v>
      </c>
      <c r="F40" s="107" t="s">
        <v>1100</v>
      </c>
      <c r="G40" s="108" t="s">
        <v>1101</v>
      </c>
      <c r="H40" s="109">
        <v>39583</v>
      </c>
      <c r="I40" s="108">
        <v>0</v>
      </c>
      <c r="J40" s="110">
        <v>9</v>
      </c>
      <c r="K40" s="110">
        <v>31</v>
      </c>
      <c r="L40" s="108">
        <v>0.29032258064516131</v>
      </c>
      <c r="M40" s="110">
        <v>5</v>
      </c>
      <c r="N40" s="110">
        <v>31</v>
      </c>
      <c r="O40" s="108">
        <v>0.16129032258064516</v>
      </c>
      <c r="P40" s="108">
        <v>0</v>
      </c>
      <c r="Q40" s="108">
        <v>0.54200000000000004</v>
      </c>
      <c r="R40" s="108">
        <v>-0.10185185185185185</v>
      </c>
      <c r="S40" s="110">
        <v>10</v>
      </c>
      <c r="T40" s="110">
        <v>24</v>
      </c>
      <c r="U40" s="110">
        <v>46</v>
      </c>
      <c r="V40" s="108">
        <v>0.73913043478260865</v>
      </c>
      <c r="W40" s="110">
        <v>0</v>
      </c>
      <c r="X40" s="110">
        <v>0</v>
      </c>
      <c r="Y40" s="110">
        <v>31</v>
      </c>
      <c r="Z40" s="108">
        <v>0</v>
      </c>
      <c r="AA40" s="110">
        <v>0</v>
      </c>
      <c r="AB40" s="110">
        <v>0</v>
      </c>
      <c r="AC40" s="110">
        <v>3</v>
      </c>
      <c r="AD40" s="110">
        <v>0</v>
      </c>
      <c r="AE40" s="110">
        <v>0</v>
      </c>
      <c r="AF40" s="110">
        <v>2</v>
      </c>
      <c r="AG40" s="110">
        <v>3</v>
      </c>
      <c r="AH40" s="110">
        <v>0</v>
      </c>
      <c r="AI40" s="110">
        <v>0</v>
      </c>
      <c r="AJ40" s="110">
        <v>0</v>
      </c>
      <c r="AK40" s="110">
        <v>31</v>
      </c>
      <c r="AL40" s="108">
        <v>0.25806451612903225</v>
      </c>
      <c r="AM40" s="111">
        <f t="shared" si="2"/>
        <v>0.03</v>
      </c>
      <c r="AN40" s="111">
        <f t="shared" si="1"/>
        <v>0</v>
      </c>
      <c r="AO40" s="111">
        <f t="shared" si="3"/>
        <v>0.97</v>
      </c>
      <c r="AP40" s="111">
        <f t="shared" si="4"/>
        <v>0.97899999999999998</v>
      </c>
      <c r="AQ40" s="111">
        <f t="shared" si="5"/>
        <v>0</v>
      </c>
      <c r="AR40" s="111">
        <f t="shared" si="6"/>
        <v>0.94799999999999995</v>
      </c>
      <c r="AS40" s="111">
        <f t="shared" si="7"/>
        <v>0.97199999999999998</v>
      </c>
      <c r="AT40" s="111">
        <f t="shared" si="8"/>
        <v>0.97199999999999998</v>
      </c>
      <c r="AU40" s="111">
        <f t="shared" si="9"/>
        <v>0</v>
      </c>
      <c r="AV40" s="111">
        <f t="shared" si="10"/>
        <v>0.82</v>
      </c>
      <c r="AW40" s="101">
        <f t="shared" si="11"/>
        <v>2</v>
      </c>
      <c r="AX40" s="101">
        <f t="shared" si="12"/>
        <v>0</v>
      </c>
      <c r="AY40" s="101">
        <f t="shared" si="13"/>
        <v>2</v>
      </c>
      <c r="AZ40" s="101">
        <f t="shared" si="14"/>
        <v>2</v>
      </c>
      <c r="BA40" s="101">
        <f t="shared" si="15"/>
        <v>0</v>
      </c>
      <c r="BB40" s="101">
        <f t="shared" si="16"/>
        <v>2</v>
      </c>
      <c r="BC40" s="101">
        <f t="shared" si="17"/>
        <v>2</v>
      </c>
      <c r="BD40" s="101">
        <f t="shared" si="18"/>
        <v>2</v>
      </c>
      <c r="BE40" s="101">
        <f t="shared" si="19"/>
        <v>0</v>
      </c>
      <c r="BF40" s="101">
        <f t="shared" si="20"/>
        <v>2</v>
      </c>
      <c r="BG40" s="101">
        <f t="shared" si="21"/>
        <v>14</v>
      </c>
    </row>
    <row r="41" spans="1:59" x14ac:dyDescent="0.2">
      <c r="A41" s="98">
        <v>1902800</v>
      </c>
      <c r="B41" s="98" t="s">
        <v>1303</v>
      </c>
      <c r="C41" s="98" t="s">
        <v>2183</v>
      </c>
      <c r="D41" s="98" t="s">
        <v>40</v>
      </c>
      <c r="E41" s="106">
        <v>96</v>
      </c>
      <c r="F41" s="107" t="s">
        <v>857</v>
      </c>
      <c r="G41" s="108" t="s">
        <v>1163</v>
      </c>
      <c r="H41" s="109">
        <v>46250</v>
      </c>
      <c r="I41" s="108">
        <v>6.3E-2</v>
      </c>
      <c r="J41" s="110">
        <v>2</v>
      </c>
      <c r="K41" s="110">
        <v>28</v>
      </c>
      <c r="L41" s="108">
        <v>7.1428571428571425E-2</v>
      </c>
      <c r="M41" s="110">
        <v>0</v>
      </c>
      <c r="N41" s="110">
        <v>28</v>
      </c>
      <c r="O41" s="108">
        <v>0</v>
      </c>
      <c r="P41" s="108">
        <v>0.11900000000000001</v>
      </c>
      <c r="Q41" s="108">
        <v>0.41700000000000004</v>
      </c>
      <c r="R41" s="108">
        <v>-0.04</v>
      </c>
      <c r="S41" s="110">
        <v>3</v>
      </c>
      <c r="T41" s="110">
        <v>16</v>
      </c>
      <c r="U41" s="110">
        <v>53</v>
      </c>
      <c r="V41" s="108">
        <v>0.35849056603773582</v>
      </c>
      <c r="W41" s="110">
        <v>3</v>
      </c>
      <c r="X41" s="110">
        <v>0</v>
      </c>
      <c r="Y41" s="110">
        <v>31</v>
      </c>
      <c r="Z41" s="108">
        <v>9.6774193548387094E-2</v>
      </c>
      <c r="AA41" s="110">
        <v>1</v>
      </c>
      <c r="AB41" s="110">
        <v>0</v>
      </c>
      <c r="AC41" s="110">
        <v>1</v>
      </c>
      <c r="AD41" s="110">
        <v>2</v>
      </c>
      <c r="AE41" s="110">
        <v>0</v>
      </c>
      <c r="AF41" s="110">
        <v>0</v>
      </c>
      <c r="AG41" s="110">
        <v>0</v>
      </c>
      <c r="AH41" s="110">
        <v>1</v>
      </c>
      <c r="AI41" s="110">
        <v>0</v>
      </c>
      <c r="AJ41" s="110">
        <v>0</v>
      </c>
      <c r="AK41" s="110">
        <v>28</v>
      </c>
      <c r="AL41" s="108">
        <v>0.17857142857142858</v>
      </c>
      <c r="AM41" s="111">
        <f t="shared" si="2"/>
        <v>8.4000000000000005E-2</v>
      </c>
      <c r="AN41" s="111">
        <f t="shared" si="1"/>
        <v>0.28799999999999998</v>
      </c>
      <c r="AO41" s="111">
        <f t="shared" si="3"/>
        <v>0.35299999999999998</v>
      </c>
      <c r="AP41" s="111">
        <f t="shared" si="4"/>
        <v>0</v>
      </c>
      <c r="AQ41" s="111">
        <f t="shared" si="5"/>
        <v>0.95499999999999996</v>
      </c>
      <c r="AR41" s="111">
        <f t="shared" si="6"/>
        <v>0.76500000000000001</v>
      </c>
      <c r="AS41" s="111">
        <f t="shared" si="7"/>
        <v>0.16700000000000001</v>
      </c>
      <c r="AT41" s="111">
        <f t="shared" si="8"/>
        <v>0.16700000000000001</v>
      </c>
      <c r="AU41" s="111">
        <f t="shared" si="9"/>
        <v>0.57999999999999996</v>
      </c>
      <c r="AV41" s="111">
        <f t="shared" si="10"/>
        <v>0.495</v>
      </c>
      <c r="AW41" s="101">
        <f t="shared" si="11"/>
        <v>2</v>
      </c>
      <c r="AX41" s="101">
        <f t="shared" si="12"/>
        <v>0</v>
      </c>
      <c r="AY41" s="101">
        <f t="shared" si="13"/>
        <v>1</v>
      </c>
      <c r="AZ41" s="101">
        <f t="shared" si="14"/>
        <v>0</v>
      </c>
      <c r="BA41" s="101">
        <f t="shared" si="15"/>
        <v>2</v>
      </c>
      <c r="BB41" s="101">
        <f t="shared" si="16"/>
        <v>2</v>
      </c>
      <c r="BC41" s="101">
        <f t="shared" si="17"/>
        <v>1</v>
      </c>
      <c r="BD41" s="101">
        <f t="shared" si="18"/>
        <v>0</v>
      </c>
      <c r="BE41" s="101">
        <f t="shared" si="19"/>
        <v>1</v>
      </c>
      <c r="BF41" s="101">
        <f t="shared" si="20"/>
        <v>1</v>
      </c>
      <c r="BG41" s="101">
        <f t="shared" si="21"/>
        <v>10</v>
      </c>
    </row>
    <row r="42" spans="1:59" x14ac:dyDescent="0.2">
      <c r="A42" s="98">
        <v>1902845</v>
      </c>
      <c r="B42" s="98" t="s">
        <v>1307</v>
      </c>
      <c r="C42" s="98" t="s">
        <v>2184</v>
      </c>
      <c r="D42" s="98" t="s">
        <v>41</v>
      </c>
      <c r="E42" s="106">
        <v>419</v>
      </c>
      <c r="F42" s="107" t="s">
        <v>293</v>
      </c>
      <c r="G42" s="108" t="s">
        <v>1078</v>
      </c>
      <c r="H42" s="109">
        <v>41250</v>
      </c>
      <c r="I42" s="108">
        <v>0.17899999999999999</v>
      </c>
      <c r="J42" s="110">
        <v>27</v>
      </c>
      <c r="K42" s="110">
        <v>214</v>
      </c>
      <c r="L42" s="108">
        <v>0.12616822429906541</v>
      </c>
      <c r="M42" s="110">
        <v>25</v>
      </c>
      <c r="N42" s="110">
        <v>214</v>
      </c>
      <c r="O42" s="108">
        <v>0.11682242990654206</v>
      </c>
      <c r="P42" s="108">
        <v>0.01</v>
      </c>
      <c r="Q42" s="108">
        <v>0.47</v>
      </c>
      <c r="R42" s="108">
        <v>-2.3310023310023312E-2</v>
      </c>
      <c r="S42" s="110">
        <v>40</v>
      </c>
      <c r="T42" s="110">
        <v>157</v>
      </c>
      <c r="U42" s="110">
        <v>325</v>
      </c>
      <c r="V42" s="108">
        <v>0.60615384615384615</v>
      </c>
      <c r="W42" s="110">
        <v>9</v>
      </c>
      <c r="X42" s="110">
        <v>0</v>
      </c>
      <c r="Y42" s="110">
        <v>223</v>
      </c>
      <c r="Z42" s="108">
        <v>4.0358744394618833E-2</v>
      </c>
      <c r="AA42" s="110">
        <v>12</v>
      </c>
      <c r="AB42" s="110">
        <v>12</v>
      </c>
      <c r="AC42" s="110">
        <v>11</v>
      </c>
      <c r="AD42" s="110">
        <v>0</v>
      </c>
      <c r="AE42" s="110">
        <v>0</v>
      </c>
      <c r="AF42" s="110">
        <v>7</v>
      </c>
      <c r="AG42" s="110">
        <v>3</v>
      </c>
      <c r="AH42" s="110">
        <v>0</v>
      </c>
      <c r="AI42" s="110">
        <v>0</v>
      </c>
      <c r="AJ42" s="110">
        <v>0</v>
      </c>
      <c r="AK42" s="110">
        <v>214</v>
      </c>
      <c r="AL42" s="108">
        <v>0.2102803738317757</v>
      </c>
      <c r="AM42" s="111">
        <f t="shared" si="2"/>
        <v>4.1000000000000002E-2</v>
      </c>
      <c r="AN42" s="111">
        <f t="shared" si="1"/>
        <v>0.85299999999999998</v>
      </c>
      <c r="AO42" s="111">
        <f t="shared" si="3"/>
        <v>0.66200000000000003</v>
      </c>
      <c r="AP42" s="111">
        <f t="shared" si="4"/>
        <v>0.94399999999999995</v>
      </c>
      <c r="AQ42" s="111">
        <f t="shared" si="5"/>
        <v>0.26900000000000002</v>
      </c>
      <c r="AR42" s="111">
        <f t="shared" si="6"/>
        <v>0.88600000000000001</v>
      </c>
      <c r="AS42" s="111">
        <f t="shared" si="7"/>
        <v>0.88400000000000001</v>
      </c>
      <c r="AT42" s="111">
        <f t="shared" si="8"/>
        <v>0.88400000000000001</v>
      </c>
      <c r="AU42" s="111">
        <f t="shared" si="9"/>
        <v>0.26100000000000001</v>
      </c>
      <c r="AV42" s="111">
        <f t="shared" si="10"/>
        <v>0.64600000000000002</v>
      </c>
      <c r="AW42" s="101">
        <f t="shared" si="11"/>
        <v>2</v>
      </c>
      <c r="AX42" s="101">
        <f t="shared" si="12"/>
        <v>2</v>
      </c>
      <c r="AY42" s="101">
        <f t="shared" si="13"/>
        <v>1</v>
      </c>
      <c r="AZ42" s="101">
        <f t="shared" si="14"/>
        <v>2</v>
      </c>
      <c r="BA42" s="101">
        <f t="shared" si="15"/>
        <v>0</v>
      </c>
      <c r="BB42" s="101">
        <f t="shared" si="16"/>
        <v>2</v>
      </c>
      <c r="BC42" s="101">
        <f t="shared" si="17"/>
        <v>1</v>
      </c>
      <c r="BD42" s="101">
        <f t="shared" si="18"/>
        <v>2</v>
      </c>
      <c r="BE42" s="101">
        <f t="shared" si="19"/>
        <v>0</v>
      </c>
      <c r="BF42" s="101">
        <f t="shared" si="20"/>
        <v>1</v>
      </c>
      <c r="BG42" s="101">
        <f t="shared" si="21"/>
        <v>13</v>
      </c>
    </row>
    <row r="43" spans="1:59" x14ac:dyDescent="0.2">
      <c r="A43" s="98">
        <v>1902935</v>
      </c>
      <c r="B43" s="98" t="s">
        <v>1171</v>
      </c>
      <c r="C43" s="98" t="s">
        <v>2185</v>
      </c>
      <c r="D43" s="98" t="s">
        <v>42</v>
      </c>
      <c r="E43" s="106">
        <v>875</v>
      </c>
      <c r="F43" s="107" t="s">
        <v>1172</v>
      </c>
      <c r="G43" s="108" t="s">
        <v>1173</v>
      </c>
      <c r="H43" s="109">
        <v>52279</v>
      </c>
      <c r="I43" s="108">
        <v>6.0999999999999999E-2</v>
      </c>
      <c r="J43" s="110">
        <v>17</v>
      </c>
      <c r="K43" s="110">
        <v>343</v>
      </c>
      <c r="L43" s="108">
        <v>4.9562682215743441E-2</v>
      </c>
      <c r="M43" s="110">
        <v>9</v>
      </c>
      <c r="N43" s="110">
        <v>343</v>
      </c>
      <c r="O43" s="108">
        <v>2.6239067055393587E-2</v>
      </c>
      <c r="P43" s="108">
        <v>7.8E-2</v>
      </c>
      <c r="Q43" s="108">
        <v>0.503</v>
      </c>
      <c r="R43" s="108">
        <v>-5.5075593952483799E-2</v>
      </c>
      <c r="S43" s="110">
        <v>22</v>
      </c>
      <c r="T43" s="110">
        <v>276</v>
      </c>
      <c r="U43" s="110">
        <v>549</v>
      </c>
      <c r="V43" s="108">
        <v>0.54280510018214934</v>
      </c>
      <c r="W43" s="110">
        <v>66</v>
      </c>
      <c r="X43" s="110">
        <v>0</v>
      </c>
      <c r="Y43" s="110">
        <v>409</v>
      </c>
      <c r="Z43" s="108">
        <v>0.16136919315403422</v>
      </c>
      <c r="AA43" s="110">
        <v>12</v>
      </c>
      <c r="AB43" s="110">
        <v>8</v>
      </c>
      <c r="AC43" s="110">
        <v>15</v>
      </c>
      <c r="AD43" s="110">
        <v>0</v>
      </c>
      <c r="AE43" s="110">
        <v>0</v>
      </c>
      <c r="AF43" s="110">
        <v>16</v>
      </c>
      <c r="AG43" s="110">
        <v>0</v>
      </c>
      <c r="AH43" s="110">
        <v>0</v>
      </c>
      <c r="AI43" s="110">
        <v>0</v>
      </c>
      <c r="AJ43" s="110">
        <v>0</v>
      </c>
      <c r="AK43" s="110">
        <v>343</v>
      </c>
      <c r="AL43" s="108">
        <v>0.14868804664723032</v>
      </c>
      <c r="AM43" s="111">
        <f t="shared" si="2"/>
        <v>0.19900000000000001</v>
      </c>
      <c r="AN43" s="111">
        <f t="shared" si="1"/>
        <v>0.27400000000000002</v>
      </c>
      <c r="AO43" s="111">
        <f t="shared" si="3"/>
        <v>0.22700000000000001</v>
      </c>
      <c r="AP43" s="111">
        <f t="shared" si="4"/>
        <v>0.38</v>
      </c>
      <c r="AQ43" s="111">
        <f t="shared" si="5"/>
        <v>0.90500000000000003</v>
      </c>
      <c r="AR43" s="111">
        <f t="shared" si="6"/>
        <v>0.92100000000000004</v>
      </c>
      <c r="AS43" s="111">
        <f t="shared" si="7"/>
        <v>0.76700000000000002</v>
      </c>
      <c r="AT43" s="111">
        <f t="shared" si="8"/>
        <v>0.76700000000000002</v>
      </c>
      <c r="AU43" s="111">
        <f t="shared" si="9"/>
        <v>0.82899999999999996</v>
      </c>
      <c r="AV43" s="111">
        <f t="shared" si="10"/>
        <v>0.34899999999999998</v>
      </c>
      <c r="AW43" s="101">
        <f t="shared" si="11"/>
        <v>2</v>
      </c>
      <c r="AX43" s="101">
        <f t="shared" si="12"/>
        <v>0</v>
      </c>
      <c r="AY43" s="101">
        <f t="shared" si="13"/>
        <v>0</v>
      </c>
      <c r="AZ43" s="101">
        <f t="shared" si="14"/>
        <v>1</v>
      </c>
      <c r="BA43" s="101">
        <f t="shared" si="15"/>
        <v>2</v>
      </c>
      <c r="BB43" s="101">
        <f t="shared" si="16"/>
        <v>2</v>
      </c>
      <c r="BC43" s="101">
        <f t="shared" si="17"/>
        <v>1</v>
      </c>
      <c r="BD43" s="101">
        <f t="shared" si="18"/>
        <v>2</v>
      </c>
      <c r="BE43" s="101">
        <f t="shared" si="19"/>
        <v>2</v>
      </c>
      <c r="BF43" s="101">
        <f t="shared" si="20"/>
        <v>1</v>
      </c>
      <c r="BG43" s="101">
        <f t="shared" si="21"/>
        <v>13</v>
      </c>
    </row>
    <row r="44" spans="1:59" x14ac:dyDescent="0.2">
      <c r="A44" s="98">
        <v>1903025</v>
      </c>
      <c r="B44" s="98" t="s">
        <v>2036</v>
      </c>
      <c r="C44" s="98" t="s">
        <v>2186</v>
      </c>
      <c r="D44" s="98" t="s">
        <v>43</v>
      </c>
      <c r="E44" s="106">
        <v>1110</v>
      </c>
      <c r="F44" s="107" t="s">
        <v>1370</v>
      </c>
      <c r="G44" s="108" t="s">
        <v>1371</v>
      </c>
      <c r="H44" s="109">
        <v>84659</v>
      </c>
      <c r="I44" s="108">
        <v>5.9000000000000004E-2</v>
      </c>
      <c r="J44" s="110">
        <v>25</v>
      </c>
      <c r="K44" s="110">
        <v>507</v>
      </c>
      <c r="L44" s="108">
        <v>4.9309664694280081E-2</v>
      </c>
      <c r="M44" s="110">
        <v>2</v>
      </c>
      <c r="N44" s="110">
        <v>507</v>
      </c>
      <c r="O44" s="108">
        <v>3.9447731755424065E-3</v>
      </c>
      <c r="P44" s="108">
        <v>5.0000000000000001E-3</v>
      </c>
      <c r="Q44" s="108">
        <v>0.53400000000000003</v>
      </c>
      <c r="R44" s="108">
        <v>-1.4209591474245116E-2</v>
      </c>
      <c r="S44" s="110">
        <v>13</v>
      </c>
      <c r="T44" s="110">
        <v>215</v>
      </c>
      <c r="U44" s="110">
        <v>839</v>
      </c>
      <c r="V44" s="108">
        <v>0.27175208581644816</v>
      </c>
      <c r="W44" s="110">
        <v>1127</v>
      </c>
      <c r="X44" s="110">
        <v>1069</v>
      </c>
      <c r="Y44" s="110">
        <v>1634</v>
      </c>
      <c r="Z44" s="108">
        <v>3.5495716034271728E-2</v>
      </c>
      <c r="AA44" s="110">
        <v>22</v>
      </c>
      <c r="AB44" s="110">
        <v>21</v>
      </c>
      <c r="AC44" s="110">
        <v>9</v>
      </c>
      <c r="AD44" s="110">
        <v>15</v>
      </c>
      <c r="AE44" s="110">
        <v>4</v>
      </c>
      <c r="AF44" s="110">
        <v>16</v>
      </c>
      <c r="AG44" s="110">
        <v>0</v>
      </c>
      <c r="AH44" s="110">
        <v>0</v>
      </c>
      <c r="AI44" s="110">
        <v>0</v>
      </c>
      <c r="AJ44" s="110">
        <v>0</v>
      </c>
      <c r="AK44" s="110">
        <v>507</v>
      </c>
      <c r="AL44" s="108">
        <v>0.17159763313609466</v>
      </c>
      <c r="AM44" s="111">
        <f t="shared" si="2"/>
        <v>0.86599999999999999</v>
      </c>
      <c r="AN44" s="111">
        <f t="shared" si="1"/>
        <v>0.25800000000000001</v>
      </c>
      <c r="AO44" s="111">
        <f t="shared" si="3"/>
        <v>0.22500000000000001</v>
      </c>
      <c r="AP44" s="111">
        <f t="shared" si="4"/>
        <v>0.13400000000000001</v>
      </c>
      <c r="AQ44" s="111">
        <f t="shared" si="5"/>
        <v>0.20899999999999999</v>
      </c>
      <c r="AR44" s="111">
        <f t="shared" si="6"/>
        <v>0.94499999999999995</v>
      </c>
      <c r="AS44" s="111">
        <f t="shared" si="7"/>
        <v>6.6000000000000003E-2</v>
      </c>
      <c r="AT44" s="111">
        <f t="shared" si="8"/>
        <v>6.6000000000000003E-2</v>
      </c>
      <c r="AU44" s="111">
        <f t="shared" si="9"/>
        <v>0.23400000000000001</v>
      </c>
      <c r="AV44" s="111">
        <f t="shared" si="10"/>
        <v>0.45600000000000002</v>
      </c>
      <c r="AW44" s="101">
        <f t="shared" si="11"/>
        <v>0</v>
      </c>
      <c r="AX44" s="101">
        <f t="shared" si="12"/>
        <v>0</v>
      </c>
      <c r="AY44" s="101">
        <f t="shared" si="13"/>
        <v>0</v>
      </c>
      <c r="AZ44" s="101">
        <f t="shared" si="14"/>
        <v>0</v>
      </c>
      <c r="BA44" s="101">
        <f t="shared" si="15"/>
        <v>0</v>
      </c>
      <c r="BB44" s="101">
        <f t="shared" si="16"/>
        <v>2</v>
      </c>
      <c r="BC44" s="101">
        <f t="shared" si="17"/>
        <v>1</v>
      </c>
      <c r="BD44" s="101">
        <f t="shared" si="18"/>
        <v>0</v>
      </c>
      <c r="BE44" s="101">
        <f t="shared" si="19"/>
        <v>0</v>
      </c>
      <c r="BF44" s="101">
        <f t="shared" si="20"/>
        <v>1</v>
      </c>
      <c r="BG44" s="101">
        <f t="shared" si="21"/>
        <v>4</v>
      </c>
    </row>
    <row r="45" spans="1:59" x14ac:dyDescent="0.2">
      <c r="A45" s="98">
        <v>1903115</v>
      </c>
      <c r="B45" s="98" t="s">
        <v>1934</v>
      </c>
      <c r="C45" s="98" t="s">
        <v>2187</v>
      </c>
      <c r="D45" s="98" t="s">
        <v>44</v>
      </c>
      <c r="E45" s="106">
        <v>222</v>
      </c>
      <c r="F45" s="107" t="s">
        <v>1663</v>
      </c>
      <c r="G45" s="108" t="s">
        <v>1664</v>
      </c>
      <c r="H45" s="109">
        <v>53750</v>
      </c>
      <c r="I45" s="108">
        <v>0.17499999999999999</v>
      </c>
      <c r="J45" s="110">
        <v>5</v>
      </c>
      <c r="K45" s="110">
        <v>140</v>
      </c>
      <c r="L45" s="108">
        <v>3.5714285714285712E-2</v>
      </c>
      <c r="M45" s="110">
        <v>1</v>
      </c>
      <c r="N45" s="110">
        <v>140</v>
      </c>
      <c r="O45" s="108">
        <v>7.1428571428571426E-3</v>
      </c>
      <c r="P45" s="108">
        <v>5.0000000000000001E-3</v>
      </c>
      <c r="Q45" s="108">
        <v>0.23100000000000001</v>
      </c>
      <c r="R45" s="108">
        <v>7.7669902912621352E-2</v>
      </c>
      <c r="S45" s="110">
        <v>2</v>
      </c>
      <c r="T45" s="110">
        <v>72</v>
      </c>
      <c r="U45" s="110">
        <v>167</v>
      </c>
      <c r="V45" s="108">
        <v>0.44311377245508982</v>
      </c>
      <c r="W45" s="110">
        <v>7</v>
      </c>
      <c r="X45" s="110">
        <v>0</v>
      </c>
      <c r="Y45" s="110">
        <v>147</v>
      </c>
      <c r="Z45" s="108">
        <v>4.7619047619047616E-2</v>
      </c>
      <c r="AA45" s="110">
        <v>15</v>
      </c>
      <c r="AB45" s="110">
        <v>3</v>
      </c>
      <c r="AC45" s="110">
        <v>0</v>
      </c>
      <c r="AD45" s="110">
        <v>0</v>
      </c>
      <c r="AE45" s="110">
        <v>0</v>
      </c>
      <c r="AF45" s="110">
        <v>2</v>
      </c>
      <c r="AG45" s="110">
        <v>4</v>
      </c>
      <c r="AH45" s="110">
        <v>2</v>
      </c>
      <c r="AI45" s="110">
        <v>0</v>
      </c>
      <c r="AJ45" s="110">
        <v>0</v>
      </c>
      <c r="AK45" s="110">
        <v>140</v>
      </c>
      <c r="AL45" s="108">
        <v>0.18571428571428572</v>
      </c>
      <c r="AM45" s="111">
        <f t="shared" si="2"/>
        <v>0.22600000000000001</v>
      </c>
      <c r="AN45" s="111">
        <f t="shared" si="1"/>
        <v>0.84099999999999997</v>
      </c>
      <c r="AO45" s="111">
        <f t="shared" si="3"/>
        <v>0.14799999999999999</v>
      </c>
      <c r="AP45" s="111">
        <f t="shared" si="4"/>
        <v>0.154</v>
      </c>
      <c r="AQ45" s="111">
        <f t="shared" si="5"/>
        <v>0.20899999999999999</v>
      </c>
      <c r="AR45" s="111">
        <f t="shared" si="6"/>
        <v>7.0999999999999994E-2</v>
      </c>
      <c r="AS45" s="111">
        <f t="shared" si="7"/>
        <v>0.44900000000000001</v>
      </c>
      <c r="AT45" s="111">
        <f t="shared" si="8"/>
        <v>0.44900000000000001</v>
      </c>
      <c r="AU45" s="111">
        <f t="shared" si="9"/>
        <v>0.29799999999999999</v>
      </c>
      <c r="AV45" s="111">
        <f t="shared" si="10"/>
        <v>0.53600000000000003</v>
      </c>
      <c r="AW45" s="101">
        <f t="shared" si="11"/>
        <v>2</v>
      </c>
      <c r="AX45" s="101">
        <f t="shared" si="12"/>
        <v>2</v>
      </c>
      <c r="AY45" s="101">
        <f t="shared" si="13"/>
        <v>0</v>
      </c>
      <c r="AZ45" s="101">
        <f t="shared" si="14"/>
        <v>0</v>
      </c>
      <c r="BA45" s="101">
        <f t="shared" si="15"/>
        <v>0</v>
      </c>
      <c r="BB45" s="101">
        <f t="shared" si="16"/>
        <v>0</v>
      </c>
      <c r="BC45" s="101">
        <f t="shared" si="17"/>
        <v>0</v>
      </c>
      <c r="BD45" s="101">
        <f t="shared" si="18"/>
        <v>1</v>
      </c>
      <c r="BE45" s="101">
        <f t="shared" si="19"/>
        <v>0</v>
      </c>
      <c r="BF45" s="101">
        <f t="shared" si="20"/>
        <v>1</v>
      </c>
      <c r="BG45" s="101">
        <f t="shared" si="21"/>
        <v>6</v>
      </c>
    </row>
    <row r="46" spans="1:59" x14ac:dyDescent="0.2">
      <c r="A46" s="98">
        <v>1903160</v>
      </c>
      <c r="B46" s="98" t="s">
        <v>2014</v>
      </c>
      <c r="C46" s="98" t="s">
        <v>2188</v>
      </c>
      <c r="D46" s="98" t="s">
        <v>45</v>
      </c>
      <c r="E46" s="106">
        <v>5943</v>
      </c>
      <c r="F46" s="107" t="s">
        <v>243</v>
      </c>
      <c r="G46" s="108" t="s">
        <v>1454</v>
      </c>
      <c r="H46" s="109">
        <v>130071</v>
      </c>
      <c r="I46" s="108">
        <v>5.2000000000000005E-2</v>
      </c>
      <c r="J46" s="110">
        <v>123</v>
      </c>
      <c r="K46" s="110">
        <v>2054</v>
      </c>
      <c r="L46" s="108">
        <v>5.9883154819863678E-2</v>
      </c>
      <c r="M46" s="110">
        <v>98</v>
      </c>
      <c r="N46" s="110">
        <v>2054</v>
      </c>
      <c r="O46" s="108">
        <v>4.7711781888997079E-2</v>
      </c>
      <c r="P46" s="108">
        <v>0.03</v>
      </c>
      <c r="Q46" s="108">
        <v>0.27500000000000002</v>
      </c>
      <c r="R46" s="108">
        <v>0.42517985611510789</v>
      </c>
      <c r="S46" s="110">
        <v>79</v>
      </c>
      <c r="T46" s="110">
        <v>818</v>
      </c>
      <c r="U46" s="110">
        <v>3730</v>
      </c>
      <c r="V46" s="108">
        <v>0.24048257372654155</v>
      </c>
      <c r="W46" s="110">
        <v>92</v>
      </c>
      <c r="X46" s="110">
        <v>0</v>
      </c>
      <c r="Y46" s="110">
        <v>2146</v>
      </c>
      <c r="Z46" s="108">
        <v>4.2870456663560111E-2</v>
      </c>
      <c r="AA46" s="110">
        <v>57</v>
      </c>
      <c r="AB46" s="110">
        <v>38</v>
      </c>
      <c r="AC46" s="110">
        <v>94</v>
      </c>
      <c r="AD46" s="110">
        <v>95</v>
      </c>
      <c r="AE46" s="110">
        <v>28</v>
      </c>
      <c r="AF46" s="110">
        <v>34</v>
      </c>
      <c r="AG46" s="110">
        <v>0</v>
      </c>
      <c r="AH46" s="110">
        <v>0</v>
      </c>
      <c r="AI46" s="110">
        <v>12</v>
      </c>
      <c r="AJ46" s="110">
        <v>0</v>
      </c>
      <c r="AK46" s="110">
        <v>2054</v>
      </c>
      <c r="AL46" s="108">
        <v>0.17429406037000975</v>
      </c>
      <c r="AM46" s="111">
        <f t="shared" si="2"/>
        <v>0.99299999999999999</v>
      </c>
      <c r="AN46" s="111">
        <f t="shared" si="1"/>
        <v>0.223</v>
      </c>
      <c r="AO46" s="111">
        <f t="shared" si="3"/>
        <v>0.29299999999999998</v>
      </c>
      <c r="AP46" s="111">
        <f t="shared" si="4"/>
        <v>0.625</v>
      </c>
      <c r="AQ46" s="111">
        <f t="shared" si="5"/>
        <v>0.55900000000000005</v>
      </c>
      <c r="AR46" s="111">
        <f t="shared" si="6"/>
        <v>0.19700000000000001</v>
      </c>
      <c r="AS46" s="111">
        <f t="shared" si="7"/>
        <v>4.2000000000000003E-2</v>
      </c>
      <c r="AT46" s="111">
        <f t="shared" si="8"/>
        <v>4.2000000000000003E-2</v>
      </c>
      <c r="AU46" s="111">
        <f t="shared" si="9"/>
        <v>0.27200000000000002</v>
      </c>
      <c r="AV46" s="111">
        <f t="shared" si="10"/>
        <v>0.47299999999999998</v>
      </c>
      <c r="AW46" s="101">
        <f t="shared" si="11"/>
        <v>0</v>
      </c>
      <c r="AX46" s="101">
        <f t="shared" si="12"/>
        <v>0</v>
      </c>
      <c r="AY46" s="101">
        <f t="shared" si="13"/>
        <v>0</v>
      </c>
      <c r="AZ46" s="101">
        <f t="shared" si="14"/>
        <v>1</v>
      </c>
      <c r="BA46" s="101">
        <f t="shared" si="15"/>
        <v>1</v>
      </c>
      <c r="BB46" s="101">
        <f t="shared" si="16"/>
        <v>0</v>
      </c>
      <c r="BC46" s="101">
        <f t="shared" si="17"/>
        <v>0</v>
      </c>
      <c r="BD46" s="101">
        <f t="shared" si="18"/>
        <v>0</v>
      </c>
      <c r="BE46" s="101">
        <f t="shared" si="19"/>
        <v>0</v>
      </c>
      <c r="BF46" s="101">
        <f t="shared" si="20"/>
        <v>1</v>
      </c>
      <c r="BG46" s="101">
        <f t="shared" si="21"/>
        <v>3</v>
      </c>
    </row>
    <row r="47" spans="1:59" x14ac:dyDescent="0.2">
      <c r="A47" s="98">
        <v>1903295</v>
      </c>
      <c r="B47" s="98" t="s">
        <v>1935</v>
      </c>
      <c r="C47" s="98" t="s">
        <v>2189</v>
      </c>
      <c r="D47" s="98" t="s">
        <v>46</v>
      </c>
      <c r="E47" s="106">
        <v>436</v>
      </c>
      <c r="F47" s="107" t="s">
        <v>644</v>
      </c>
      <c r="G47" s="108" t="s">
        <v>1380</v>
      </c>
      <c r="H47" s="109">
        <v>60156</v>
      </c>
      <c r="I47" s="108">
        <v>5.2000000000000005E-2</v>
      </c>
      <c r="J47" s="110">
        <v>26</v>
      </c>
      <c r="K47" s="110">
        <v>215</v>
      </c>
      <c r="L47" s="108">
        <v>0.12093023255813953</v>
      </c>
      <c r="M47" s="110">
        <v>6</v>
      </c>
      <c r="N47" s="110">
        <v>215</v>
      </c>
      <c r="O47" s="108">
        <v>2.7906976744186046E-2</v>
      </c>
      <c r="P47" s="108">
        <v>0</v>
      </c>
      <c r="Q47" s="108">
        <v>0.23699999999999999</v>
      </c>
      <c r="R47" s="108">
        <v>-4.8034934497816595E-2</v>
      </c>
      <c r="S47" s="110">
        <v>36</v>
      </c>
      <c r="T47" s="110">
        <v>125</v>
      </c>
      <c r="U47" s="110">
        <v>348</v>
      </c>
      <c r="V47" s="108">
        <v>0.46264367816091956</v>
      </c>
      <c r="W47" s="110">
        <v>15</v>
      </c>
      <c r="X47" s="110">
        <v>0</v>
      </c>
      <c r="Y47" s="110">
        <v>230</v>
      </c>
      <c r="Z47" s="108">
        <v>6.5217391304347824E-2</v>
      </c>
      <c r="AA47" s="110">
        <v>15</v>
      </c>
      <c r="AB47" s="110">
        <v>2</v>
      </c>
      <c r="AC47" s="110">
        <v>1</v>
      </c>
      <c r="AD47" s="110">
        <v>0</v>
      </c>
      <c r="AE47" s="110">
        <v>0</v>
      </c>
      <c r="AF47" s="110">
        <v>2</v>
      </c>
      <c r="AG47" s="110">
        <v>0</v>
      </c>
      <c r="AH47" s="110">
        <v>5</v>
      </c>
      <c r="AI47" s="110">
        <v>0</v>
      </c>
      <c r="AJ47" s="110">
        <v>0</v>
      </c>
      <c r="AK47" s="110">
        <v>215</v>
      </c>
      <c r="AL47" s="108">
        <v>0.11627906976744186</v>
      </c>
      <c r="AM47" s="111">
        <f t="shared" si="2"/>
        <v>0.40300000000000002</v>
      </c>
      <c r="AN47" s="111">
        <f t="shared" si="1"/>
        <v>0.223</v>
      </c>
      <c r="AO47" s="111">
        <f t="shared" si="3"/>
        <v>0.64100000000000001</v>
      </c>
      <c r="AP47" s="111">
        <f t="shared" si="4"/>
        <v>0.40200000000000002</v>
      </c>
      <c r="AQ47" s="111">
        <f t="shared" si="5"/>
        <v>0</v>
      </c>
      <c r="AR47" s="111">
        <f t="shared" si="6"/>
        <v>8.8999999999999996E-2</v>
      </c>
      <c r="AS47" s="111">
        <f t="shared" si="7"/>
        <v>0.52200000000000002</v>
      </c>
      <c r="AT47" s="111">
        <f t="shared" si="8"/>
        <v>0.52200000000000002</v>
      </c>
      <c r="AU47" s="111">
        <f t="shared" si="9"/>
        <v>0.40300000000000002</v>
      </c>
      <c r="AV47" s="111">
        <f t="shared" si="10"/>
        <v>0.183</v>
      </c>
      <c r="AW47" s="101">
        <f t="shared" si="11"/>
        <v>1</v>
      </c>
      <c r="AX47" s="101">
        <f t="shared" si="12"/>
        <v>0</v>
      </c>
      <c r="AY47" s="101">
        <f t="shared" si="13"/>
        <v>1</v>
      </c>
      <c r="AZ47" s="101">
        <f t="shared" si="14"/>
        <v>1</v>
      </c>
      <c r="BA47" s="101">
        <f t="shared" si="15"/>
        <v>0</v>
      </c>
      <c r="BB47" s="101">
        <f t="shared" si="16"/>
        <v>0</v>
      </c>
      <c r="BC47" s="101">
        <f t="shared" si="17"/>
        <v>1</v>
      </c>
      <c r="BD47" s="101">
        <f t="shared" si="18"/>
        <v>1</v>
      </c>
      <c r="BE47" s="101">
        <f t="shared" si="19"/>
        <v>1</v>
      </c>
      <c r="BF47" s="101">
        <f t="shared" si="20"/>
        <v>0</v>
      </c>
      <c r="BG47" s="101">
        <f t="shared" si="21"/>
        <v>6</v>
      </c>
    </row>
    <row r="48" spans="1:59" x14ac:dyDescent="0.2">
      <c r="A48" s="98">
        <v>1903340</v>
      </c>
      <c r="B48" s="98" t="s">
        <v>1339</v>
      </c>
      <c r="C48" s="98" t="s">
        <v>2190</v>
      </c>
      <c r="D48" s="98" t="s">
        <v>47</v>
      </c>
      <c r="E48" s="106">
        <v>33</v>
      </c>
      <c r="F48" s="107" t="s">
        <v>1100</v>
      </c>
      <c r="G48" s="108" t="s">
        <v>1101</v>
      </c>
      <c r="H48" s="109">
        <v>63125</v>
      </c>
      <c r="I48" s="108">
        <v>0.314</v>
      </c>
      <c r="J48" s="110">
        <v>1</v>
      </c>
      <c r="K48" s="110">
        <v>16</v>
      </c>
      <c r="L48" s="108">
        <v>6.25E-2</v>
      </c>
      <c r="M48" s="110">
        <v>0</v>
      </c>
      <c r="N48" s="110">
        <v>16</v>
      </c>
      <c r="O48" s="108">
        <v>0</v>
      </c>
      <c r="P48" s="108">
        <v>0</v>
      </c>
      <c r="Q48" s="108">
        <v>0.55899999999999994</v>
      </c>
      <c r="R48" s="108">
        <v>-0.17499999999999999</v>
      </c>
      <c r="S48" s="110">
        <v>1</v>
      </c>
      <c r="T48" s="110">
        <v>9</v>
      </c>
      <c r="U48" s="110">
        <v>32</v>
      </c>
      <c r="V48" s="108">
        <v>0.3125</v>
      </c>
      <c r="W48" s="110">
        <v>3</v>
      </c>
      <c r="X48" s="110">
        <v>0</v>
      </c>
      <c r="Y48" s="110">
        <v>19</v>
      </c>
      <c r="Z48" s="108">
        <v>0.15789473684210525</v>
      </c>
      <c r="AA48" s="110">
        <v>2</v>
      </c>
      <c r="AB48" s="110">
        <v>0</v>
      </c>
      <c r="AC48" s="110">
        <v>0</v>
      </c>
      <c r="AD48" s="110">
        <v>0</v>
      </c>
      <c r="AE48" s="110">
        <v>0</v>
      </c>
      <c r="AF48" s="110">
        <v>0</v>
      </c>
      <c r="AG48" s="110">
        <v>1</v>
      </c>
      <c r="AH48" s="110">
        <v>0</v>
      </c>
      <c r="AI48" s="110">
        <v>0</v>
      </c>
      <c r="AJ48" s="110">
        <v>0</v>
      </c>
      <c r="AK48" s="110">
        <v>16</v>
      </c>
      <c r="AL48" s="108">
        <v>0.1875</v>
      </c>
      <c r="AM48" s="111">
        <f t="shared" si="2"/>
        <v>0.46899999999999997</v>
      </c>
      <c r="AN48" s="111">
        <f t="shared" si="1"/>
        <v>0.97599999999999998</v>
      </c>
      <c r="AO48" s="111">
        <f t="shared" si="3"/>
        <v>0.307</v>
      </c>
      <c r="AP48" s="111">
        <f t="shared" si="4"/>
        <v>0</v>
      </c>
      <c r="AQ48" s="111">
        <f t="shared" si="5"/>
        <v>0</v>
      </c>
      <c r="AR48" s="111">
        <f t="shared" si="6"/>
        <v>0.95799999999999996</v>
      </c>
      <c r="AS48" s="111">
        <f t="shared" si="7"/>
        <v>0.107</v>
      </c>
      <c r="AT48" s="111">
        <f t="shared" si="8"/>
        <v>0.107</v>
      </c>
      <c r="AU48" s="111">
        <f t="shared" si="9"/>
        <v>0.82199999999999995</v>
      </c>
      <c r="AV48" s="111">
        <f t="shared" si="10"/>
        <v>0.55200000000000005</v>
      </c>
      <c r="AW48" s="101">
        <f t="shared" si="11"/>
        <v>1</v>
      </c>
      <c r="AX48" s="101">
        <f t="shared" si="12"/>
        <v>2</v>
      </c>
      <c r="AY48" s="101">
        <f t="shared" si="13"/>
        <v>0</v>
      </c>
      <c r="AZ48" s="101">
        <f t="shared" si="14"/>
        <v>0</v>
      </c>
      <c r="BA48" s="101">
        <f t="shared" si="15"/>
        <v>0</v>
      </c>
      <c r="BB48" s="101">
        <f t="shared" si="16"/>
        <v>2</v>
      </c>
      <c r="BC48" s="101">
        <f t="shared" si="17"/>
        <v>2</v>
      </c>
      <c r="BD48" s="101">
        <f t="shared" si="18"/>
        <v>0</v>
      </c>
      <c r="BE48" s="101">
        <f t="shared" si="19"/>
        <v>2</v>
      </c>
      <c r="BF48" s="101">
        <f t="shared" si="20"/>
        <v>1</v>
      </c>
      <c r="BG48" s="101">
        <f t="shared" si="21"/>
        <v>10</v>
      </c>
    </row>
    <row r="49" spans="1:59" x14ac:dyDescent="0.2">
      <c r="A49" s="98">
        <v>1903385</v>
      </c>
      <c r="B49" s="98" t="s">
        <v>1613</v>
      </c>
      <c r="C49" s="98" t="s">
        <v>2191</v>
      </c>
      <c r="D49" s="98" t="s">
        <v>48</v>
      </c>
      <c r="E49" s="106">
        <v>296</v>
      </c>
      <c r="F49" s="107" t="s">
        <v>595</v>
      </c>
      <c r="G49" s="108" t="s">
        <v>1233</v>
      </c>
      <c r="H49" s="109">
        <v>69250</v>
      </c>
      <c r="I49" s="108">
        <v>0.10099999999999999</v>
      </c>
      <c r="J49" s="110">
        <v>3</v>
      </c>
      <c r="K49" s="110">
        <v>120</v>
      </c>
      <c r="L49" s="108">
        <v>2.5000000000000001E-2</v>
      </c>
      <c r="M49" s="110">
        <v>7</v>
      </c>
      <c r="N49" s="110">
        <v>120</v>
      </c>
      <c r="O49" s="108">
        <v>5.8333333333333334E-2</v>
      </c>
      <c r="P49" s="108">
        <v>6.4000000000000001E-2</v>
      </c>
      <c r="Q49" s="108">
        <v>0.10199999999999999</v>
      </c>
      <c r="R49" s="108">
        <v>-4.8231511254019289E-2</v>
      </c>
      <c r="S49" s="110">
        <v>11</v>
      </c>
      <c r="T49" s="110">
        <v>107</v>
      </c>
      <c r="U49" s="110">
        <v>192</v>
      </c>
      <c r="V49" s="108">
        <v>0.61458333333333337</v>
      </c>
      <c r="W49" s="110">
        <v>0</v>
      </c>
      <c r="X49" s="110">
        <v>0</v>
      </c>
      <c r="Y49" s="110">
        <v>120</v>
      </c>
      <c r="Z49" s="108">
        <v>0</v>
      </c>
      <c r="AA49" s="110">
        <v>2</v>
      </c>
      <c r="AB49" s="110">
        <v>4</v>
      </c>
      <c r="AC49" s="110">
        <v>3</v>
      </c>
      <c r="AD49" s="110">
        <v>14</v>
      </c>
      <c r="AE49" s="110">
        <v>0</v>
      </c>
      <c r="AF49" s="110">
        <v>4</v>
      </c>
      <c r="AG49" s="110">
        <v>0</v>
      </c>
      <c r="AH49" s="110">
        <v>0</v>
      </c>
      <c r="AI49" s="110">
        <v>0</v>
      </c>
      <c r="AJ49" s="110">
        <v>1</v>
      </c>
      <c r="AK49" s="110">
        <v>120</v>
      </c>
      <c r="AL49" s="108">
        <v>0.23333333333333334</v>
      </c>
      <c r="AM49" s="111">
        <f t="shared" si="2"/>
        <v>0.621</v>
      </c>
      <c r="AN49" s="111">
        <f t="shared" si="1"/>
        <v>0.53300000000000003</v>
      </c>
      <c r="AO49" s="111">
        <f t="shared" si="3"/>
        <v>0.104</v>
      </c>
      <c r="AP49" s="111">
        <f t="shared" si="4"/>
        <v>0.72399999999999998</v>
      </c>
      <c r="AQ49" s="111">
        <f t="shared" si="5"/>
        <v>0.85099999999999998</v>
      </c>
      <c r="AR49" s="111">
        <f t="shared" si="6"/>
        <v>0</v>
      </c>
      <c r="AS49" s="111">
        <f t="shared" si="7"/>
        <v>0.89400000000000002</v>
      </c>
      <c r="AT49" s="111">
        <f t="shared" si="8"/>
        <v>0.89400000000000002</v>
      </c>
      <c r="AU49" s="111">
        <f t="shared" si="9"/>
        <v>0</v>
      </c>
      <c r="AV49" s="111">
        <f t="shared" si="10"/>
        <v>0.73599999999999999</v>
      </c>
      <c r="AW49" s="101">
        <f t="shared" si="11"/>
        <v>1</v>
      </c>
      <c r="AX49" s="101">
        <f t="shared" si="12"/>
        <v>1</v>
      </c>
      <c r="AY49" s="101">
        <f t="shared" si="13"/>
        <v>0</v>
      </c>
      <c r="AZ49" s="101">
        <f t="shared" si="14"/>
        <v>2</v>
      </c>
      <c r="BA49" s="101">
        <f t="shared" si="15"/>
        <v>2</v>
      </c>
      <c r="BB49" s="101">
        <f t="shared" si="16"/>
        <v>0</v>
      </c>
      <c r="BC49" s="101">
        <f t="shared" si="17"/>
        <v>1</v>
      </c>
      <c r="BD49" s="101">
        <f t="shared" si="18"/>
        <v>2</v>
      </c>
      <c r="BE49" s="101">
        <f t="shared" si="19"/>
        <v>0</v>
      </c>
      <c r="BF49" s="101">
        <f t="shared" si="20"/>
        <v>2</v>
      </c>
      <c r="BG49" s="101">
        <f t="shared" si="21"/>
        <v>11</v>
      </c>
    </row>
    <row r="50" spans="1:59" x14ac:dyDescent="0.2">
      <c r="A50" s="98">
        <v>1903475</v>
      </c>
      <c r="B50" s="98" t="s">
        <v>2049</v>
      </c>
      <c r="C50" s="98" t="s">
        <v>2192</v>
      </c>
      <c r="D50" s="98" t="s">
        <v>49</v>
      </c>
      <c r="E50" s="106">
        <v>2056</v>
      </c>
      <c r="F50" s="107" t="s">
        <v>79</v>
      </c>
      <c r="G50" s="108" t="s">
        <v>1210</v>
      </c>
      <c r="H50" s="109">
        <v>115625</v>
      </c>
      <c r="I50" s="108">
        <v>3.2000000000000001E-2</v>
      </c>
      <c r="J50" s="110">
        <v>33</v>
      </c>
      <c r="K50" s="110">
        <v>802</v>
      </c>
      <c r="L50" s="108">
        <v>4.1147132169576058E-2</v>
      </c>
      <c r="M50" s="110">
        <v>54</v>
      </c>
      <c r="N50" s="110">
        <v>802</v>
      </c>
      <c r="O50" s="108">
        <v>6.7331670822942641E-2</v>
      </c>
      <c r="P50" s="108">
        <v>2.4E-2</v>
      </c>
      <c r="Q50" s="108">
        <v>0.221</v>
      </c>
      <c r="R50" s="108">
        <v>0.2311377245508982</v>
      </c>
      <c r="S50" s="110">
        <v>21</v>
      </c>
      <c r="T50" s="110">
        <v>350</v>
      </c>
      <c r="U50" s="110">
        <v>1474</v>
      </c>
      <c r="V50" s="108">
        <v>0.25169606512890097</v>
      </c>
      <c r="W50" s="110">
        <v>9</v>
      </c>
      <c r="X50" s="110">
        <v>0</v>
      </c>
      <c r="Y50" s="110">
        <v>811</v>
      </c>
      <c r="Z50" s="108">
        <v>1.1097410604192354E-2</v>
      </c>
      <c r="AA50" s="110">
        <v>14</v>
      </c>
      <c r="AB50" s="110">
        <v>9</v>
      </c>
      <c r="AC50" s="110">
        <v>20</v>
      </c>
      <c r="AD50" s="110">
        <v>8</v>
      </c>
      <c r="AE50" s="110">
        <v>24</v>
      </c>
      <c r="AF50" s="110">
        <v>14</v>
      </c>
      <c r="AG50" s="110">
        <v>0</v>
      </c>
      <c r="AH50" s="110">
        <v>2</v>
      </c>
      <c r="AI50" s="110">
        <v>0</v>
      </c>
      <c r="AJ50" s="110">
        <v>0</v>
      </c>
      <c r="AK50" s="110">
        <v>802</v>
      </c>
      <c r="AL50" s="108">
        <v>0.11346633416458853</v>
      </c>
      <c r="AM50" s="111">
        <f t="shared" si="2"/>
        <v>0.97599999999999998</v>
      </c>
      <c r="AN50" s="111">
        <f t="shared" si="1"/>
        <v>0.106</v>
      </c>
      <c r="AO50" s="111">
        <f t="shared" si="3"/>
        <v>0.17899999999999999</v>
      </c>
      <c r="AP50" s="111">
        <f t="shared" si="4"/>
        <v>0.78400000000000003</v>
      </c>
      <c r="AQ50" s="111">
        <f t="shared" si="5"/>
        <v>0.47399999999999998</v>
      </c>
      <c r="AR50" s="111">
        <f t="shared" si="6"/>
        <v>5.8000000000000003E-2</v>
      </c>
      <c r="AS50" s="111">
        <f t="shared" si="7"/>
        <v>5.1999999999999998E-2</v>
      </c>
      <c r="AT50" s="111">
        <f t="shared" si="8"/>
        <v>5.1999999999999998E-2</v>
      </c>
      <c r="AU50" s="111">
        <f t="shared" si="9"/>
        <v>0.123</v>
      </c>
      <c r="AV50" s="111">
        <f t="shared" si="10"/>
        <v>0.17199999999999999</v>
      </c>
      <c r="AW50" s="101">
        <f t="shared" si="11"/>
        <v>0</v>
      </c>
      <c r="AX50" s="101">
        <f t="shared" si="12"/>
        <v>0</v>
      </c>
      <c r="AY50" s="101">
        <f t="shared" si="13"/>
        <v>0</v>
      </c>
      <c r="AZ50" s="101">
        <f t="shared" si="14"/>
        <v>2</v>
      </c>
      <c r="BA50" s="101">
        <f t="shared" si="15"/>
        <v>1</v>
      </c>
      <c r="BB50" s="101">
        <f t="shared" si="16"/>
        <v>0</v>
      </c>
      <c r="BC50" s="101">
        <f t="shared" si="17"/>
        <v>0</v>
      </c>
      <c r="BD50" s="101">
        <f t="shared" si="18"/>
        <v>0</v>
      </c>
      <c r="BE50" s="101">
        <f t="shared" si="19"/>
        <v>0</v>
      </c>
      <c r="BF50" s="101">
        <f t="shared" si="20"/>
        <v>0</v>
      </c>
      <c r="BG50" s="101">
        <f t="shared" si="21"/>
        <v>3</v>
      </c>
    </row>
    <row r="51" spans="1:59" x14ac:dyDescent="0.2">
      <c r="A51" s="98">
        <v>1903520</v>
      </c>
      <c r="B51" s="98" t="s">
        <v>1241</v>
      </c>
      <c r="C51" s="98" t="s">
        <v>2193</v>
      </c>
      <c r="D51" s="98" t="s">
        <v>50</v>
      </c>
      <c r="E51" s="106">
        <v>6792</v>
      </c>
      <c r="F51" s="107" t="s">
        <v>1242</v>
      </c>
      <c r="G51" s="108" t="s">
        <v>1243</v>
      </c>
      <c r="H51" s="109">
        <v>57486</v>
      </c>
      <c r="I51" s="108">
        <v>0.23800000000000002</v>
      </c>
      <c r="J51" s="110">
        <v>606</v>
      </c>
      <c r="K51" s="110">
        <v>3163</v>
      </c>
      <c r="L51" s="108">
        <v>0.19159026240910529</v>
      </c>
      <c r="M51" s="110">
        <v>136</v>
      </c>
      <c r="N51" s="110">
        <v>3163</v>
      </c>
      <c r="O51" s="108">
        <v>4.2997154600063231E-2</v>
      </c>
      <c r="P51" s="108">
        <v>6.0000000000000001E-3</v>
      </c>
      <c r="Q51" s="108">
        <v>0.35299999999999998</v>
      </c>
      <c r="R51" s="108">
        <v>-4.4994375703037118E-2</v>
      </c>
      <c r="S51" s="110">
        <v>350</v>
      </c>
      <c r="T51" s="110">
        <v>1862</v>
      </c>
      <c r="U51" s="110">
        <v>4811</v>
      </c>
      <c r="V51" s="108">
        <v>0.45977967158594885</v>
      </c>
      <c r="W51" s="110">
        <v>330</v>
      </c>
      <c r="X51" s="110">
        <v>0</v>
      </c>
      <c r="Y51" s="110">
        <v>3493</v>
      </c>
      <c r="Z51" s="108">
        <v>9.4474663612940171E-2</v>
      </c>
      <c r="AA51" s="110">
        <v>149</v>
      </c>
      <c r="AB51" s="110">
        <v>136</v>
      </c>
      <c r="AC51" s="110">
        <v>61</v>
      </c>
      <c r="AD51" s="110">
        <v>39</v>
      </c>
      <c r="AE51" s="110">
        <v>0</v>
      </c>
      <c r="AF51" s="110">
        <v>391</v>
      </c>
      <c r="AG51" s="110">
        <v>179</v>
      </c>
      <c r="AH51" s="110">
        <v>6</v>
      </c>
      <c r="AI51" s="110">
        <v>41</v>
      </c>
      <c r="AJ51" s="110">
        <v>9</v>
      </c>
      <c r="AK51" s="110">
        <v>3163</v>
      </c>
      <c r="AL51" s="108">
        <v>0.31963325956370536</v>
      </c>
      <c r="AM51" s="111">
        <f t="shared" si="2"/>
        <v>0.32900000000000001</v>
      </c>
      <c r="AN51" s="111">
        <f t="shared" si="1"/>
        <v>0.92700000000000005</v>
      </c>
      <c r="AO51" s="111">
        <f t="shared" si="3"/>
        <v>0.874</v>
      </c>
      <c r="AP51" s="111">
        <f t="shared" si="4"/>
        <v>0.57499999999999996</v>
      </c>
      <c r="AQ51" s="111">
        <f t="shared" si="5"/>
        <v>0.223</v>
      </c>
      <c r="AR51" s="111">
        <f t="shared" si="6"/>
        <v>0.499</v>
      </c>
      <c r="AS51" s="111">
        <f t="shared" si="7"/>
        <v>0.51500000000000001</v>
      </c>
      <c r="AT51" s="111">
        <f t="shared" si="8"/>
        <v>0.51500000000000001</v>
      </c>
      <c r="AU51" s="111">
        <f t="shared" si="9"/>
        <v>0.56999999999999995</v>
      </c>
      <c r="AV51" s="111">
        <f t="shared" si="10"/>
        <v>0.94299999999999995</v>
      </c>
      <c r="AW51" s="101">
        <f t="shared" si="11"/>
        <v>2</v>
      </c>
      <c r="AX51" s="101">
        <f t="shared" si="12"/>
        <v>2</v>
      </c>
      <c r="AY51" s="101">
        <f t="shared" si="13"/>
        <v>2</v>
      </c>
      <c r="AZ51" s="101">
        <f t="shared" si="14"/>
        <v>1</v>
      </c>
      <c r="BA51" s="101">
        <f t="shared" si="15"/>
        <v>0</v>
      </c>
      <c r="BB51" s="101">
        <f t="shared" si="16"/>
        <v>1</v>
      </c>
      <c r="BC51" s="101">
        <f t="shared" si="17"/>
        <v>1</v>
      </c>
      <c r="BD51" s="101">
        <f t="shared" si="18"/>
        <v>1</v>
      </c>
      <c r="BE51" s="101">
        <f t="shared" si="19"/>
        <v>1</v>
      </c>
      <c r="BF51" s="101">
        <f t="shared" si="20"/>
        <v>2</v>
      </c>
      <c r="BG51" s="101">
        <f t="shared" si="21"/>
        <v>13</v>
      </c>
    </row>
    <row r="52" spans="1:59" x14ac:dyDescent="0.2">
      <c r="A52" s="98">
        <v>1903610</v>
      </c>
      <c r="B52" s="98" t="s">
        <v>1577</v>
      </c>
      <c r="C52" s="98" t="s">
        <v>2194</v>
      </c>
      <c r="D52" s="98" t="s">
        <v>51</v>
      </c>
      <c r="E52" s="106">
        <v>265</v>
      </c>
      <c r="F52" s="107" t="s">
        <v>1403</v>
      </c>
      <c r="G52" s="108" t="s">
        <v>1404</v>
      </c>
      <c r="H52" s="109">
        <v>57500</v>
      </c>
      <c r="I52" s="108">
        <v>8.6999999999999994E-2</v>
      </c>
      <c r="J52" s="110">
        <v>4</v>
      </c>
      <c r="K52" s="110">
        <v>80</v>
      </c>
      <c r="L52" s="108">
        <v>0.05</v>
      </c>
      <c r="M52" s="110">
        <v>8</v>
      </c>
      <c r="N52" s="110">
        <v>80</v>
      </c>
      <c r="O52" s="108">
        <v>0.1</v>
      </c>
      <c r="P52" s="108">
        <v>0.02</v>
      </c>
      <c r="Q52" s="108">
        <v>0.27699999999999997</v>
      </c>
      <c r="R52" s="108">
        <v>-0.17701863354037267</v>
      </c>
      <c r="S52" s="110">
        <v>15</v>
      </c>
      <c r="T52" s="110">
        <v>43</v>
      </c>
      <c r="U52" s="110">
        <v>129</v>
      </c>
      <c r="V52" s="108">
        <v>0.44961240310077522</v>
      </c>
      <c r="W52" s="110">
        <v>15</v>
      </c>
      <c r="X52" s="110">
        <v>0</v>
      </c>
      <c r="Y52" s="110">
        <v>95</v>
      </c>
      <c r="Z52" s="108">
        <v>0.15789473684210525</v>
      </c>
      <c r="AA52" s="110">
        <v>8</v>
      </c>
      <c r="AB52" s="110">
        <v>0</v>
      </c>
      <c r="AC52" s="110">
        <v>5</v>
      </c>
      <c r="AD52" s="110">
        <v>1</v>
      </c>
      <c r="AE52" s="110">
        <v>0</v>
      </c>
      <c r="AF52" s="110">
        <v>2</v>
      </c>
      <c r="AG52" s="110">
        <v>3</v>
      </c>
      <c r="AH52" s="110">
        <v>0</v>
      </c>
      <c r="AI52" s="110">
        <v>0</v>
      </c>
      <c r="AJ52" s="110">
        <v>0</v>
      </c>
      <c r="AK52" s="110">
        <v>80</v>
      </c>
      <c r="AL52" s="108">
        <v>0.23749999999999999</v>
      </c>
      <c r="AM52" s="111">
        <f t="shared" si="2"/>
        <v>0.33200000000000002</v>
      </c>
      <c r="AN52" s="111">
        <f t="shared" si="1"/>
        <v>0.45800000000000002</v>
      </c>
      <c r="AO52" s="111">
        <f t="shared" si="3"/>
        <v>0.23</v>
      </c>
      <c r="AP52" s="111">
        <f t="shared" si="4"/>
        <v>0.90800000000000003</v>
      </c>
      <c r="AQ52" s="111">
        <f t="shared" si="5"/>
        <v>0.42199999999999999</v>
      </c>
      <c r="AR52" s="111">
        <f t="shared" si="6"/>
        <v>0.20399999999999999</v>
      </c>
      <c r="AS52" s="111">
        <f t="shared" si="7"/>
        <v>0.48</v>
      </c>
      <c r="AT52" s="111">
        <f t="shared" si="8"/>
        <v>0.48</v>
      </c>
      <c r="AU52" s="111">
        <f t="shared" si="9"/>
        <v>0.82199999999999995</v>
      </c>
      <c r="AV52" s="111">
        <f t="shared" si="10"/>
        <v>0.74399999999999999</v>
      </c>
      <c r="AW52" s="101">
        <f t="shared" si="11"/>
        <v>2</v>
      </c>
      <c r="AX52" s="101">
        <f t="shared" si="12"/>
        <v>1</v>
      </c>
      <c r="AY52" s="101">
        <f t="shared" si="13"/>
        <v>0</v>
      </c>
      <c r="AZ52" s="101">
        <f t="shared" si="14"/>
        <v>2</v>
      </c>
      <c r="BA52" s="101">
        <f t="shared" si="15"/>
        <v>1</v>
      </c>
      <c r="BB52" s="101">
        <f t="shared" si="16"/>
        <v>0</v>
      </c>
      <c r="BC52" s="101">
        <f t="shared" si="17"/>
        <v>2</v>
      </c>
      <c r="BD52" s="101">
        <f t="shared" si="18"/>
        <v>1</v>
      </c>
      <c r="BE52" s="101">
        <f t="shared" si="19"/>
        <v>2</v>
      </c>
      <c r="BF52" s="101">
        <f t="shared" si="20"/>
        <v>2</v>
      </c>
      <c r="BG52" s="101">
        <f t="shared" si="21"/>
        <v>13</v>
      </c>
    </row>
    <row r="53" spans="1:59" x14ac:dyDescent="0.2">
      <c r="A53" s="98">
        <v>1903655</v>
      </c>
      <c r="B53" s="98" t="s">
        <v>1315</v>
      </c>
      <c r="C53" s="98" t="s">
        <v>2195</v>
      </c>
      <c r="D53" s="98" t="s">
        <v>52</v>
      </c>
      <c r="E53" s="106">
        <v>2053</v>
      </c>
      <c r="F53" s="107" t="s">
        <v>52</v>
      </c>
      <c r="G53" s="108" t="s">
        <v>1097</v>
      </c>
      <c r="H53" s="109">
        <v>41389</v>
      </c>
      <c r="I53" s="108">
        <v>0.16300000000000001</v>
      </c>
      <c r="J53" s="110">
        <v>101</v>
      </c>
      <c r="K53" s="110">
        <v>1026</v>
      </c>
      <c r="L53" s="108">
        <v>9.8440545808966856E-2</v>
      </c>
      <c r="M53" s="110">
        <v>42</v>
      </c>
      <c r="N53" s="110">
        <v>1026</v>
      </c>
      <c r="O53" s="108">
        <v>4.0935672514619881E-2</v>
      </c>
      <c r="P53" s="108">
        <v>3.4000000000000002E-2</v>
      </c>
      <c r="Q53" s="108">
        <v>0.40899999999999997</v>
      </c>
      <c r="R53" s="108">
        <v>-0.13811922753988246</v>
      </c>
      <c r="S53" s="110">
        <v>126</v>
      </c>
      <c r="T53" s="110">
        <v>636</v>
      </c>
      <c r="U53" s="110">
        <v>1414</v>
      </c>
      <c r="V53" s="108">
        <v>0.53889674681753885</v>
      </c>
      <c r="W53" s="110">
        <v>59</v>
      </c>
      <c r="X53" s="110">
        <v>20</v>
      </c>
      <c r="Y53" s="110">
        <v>1085</v>
      </c>
      <c r="Z53" s="108">
        <v>3.5944700460829496E-2</v>
      </c>
      <c r="AA53" s="110">
        <v>19</v>
      </c>
      <c r="AB53" s="110">
        <v>20</v>
      </c>
      <c r="AC53" s="110">
        <v>4</v>
      </c>
      <c r="AD53" s="110">
        <v>0</v>
      </c>
      <c r="AE53" s="110">
        <v>0</v>
      </c>
      <c r="AF53" s="110">
        <v>113</v>
      </c>
      <c r="AG53" s="110">
        <v>75</v>
      </c>
      <c r="AH53" s="110">
        <v>0</v>
      </c>
      <c r="AI53" s="110">
        <v>0</v>
      </c>
      <c r="AJ53" s="110">
        <v>0</v>
      </c>
      <c r="AK53" s="110">
        <v>1026</v>
      </c>
      <c r="AL53" s="108">
        <v>0.22514619883040934</v>
      </c>
      <c r="AM53" s="111">
        <f t="shared" si="2"/>
        <v>4.2000000000000003E-2</v>
      </c>
      <c r="AN53" s="111">
        <f t="shared" si="1"/>
        <v>0.79700000000000004</v>
      </c>
      <c r="AO53" s="111">
        <f t="shared" si="3"/>
        <v>0.51600000000000001</v>
      </c>
      <c r="AP53" s="111">
        <f t="shared" si="4"/>
        <v>0.56200000000000006</v>
      </c>
      <c r="AQ53" s="111">
        <f t="shared" si="5"/>
        <v>0.60499999999999998</v>
      </c>
      <c r="AR53" s="111">
        <f t="shared" si="6"/>
        <v>0.73799999999999999</v>
      </c>
      <c r="AS53" s="111">
        <f t="shared" si="7"/>
        <v>0.747</v>
      </c>
      <c r="AT53" s="111">
        <f t="shared" si="8"/>
        <v>0.747</v>
      </c>
      <c r="AU53" s="111">
        <f t="shared" si="9"/>
        <v>0.23599999999999999</v>
      </c>
      <c r="AV53" s="111">
        <f t="shared" si="10"/>
        <v>0.71199999999999997</v>
      </c>
      <c r="AW53" s="101">
        <f t="shared" si="11"/>
        <v>2</v>
      </c>
      <c r="AX53" s="101">
        <f t="shared" si="12"/>
        <v>2</v>
      </c>
      <c r="AY53" s="101">
        <f t="shared" si="13"/>
        <v>1</v>
      </c>
      <c r="AZ53" s="101">
        <f t="shared" si="14"/>
        <v>1</v>
      </c>
      <c r="BA53" s="101">
        <f t="shared" si="15"/>
        <v>1</v>
      </c>
      <c r="BB53" s="101">
        <f t="shared" si="16"/>
        <v>2</v>
      </c>
      <c r="BC53" s="101">
        <f t="shared" si="17"/>
        <v>2</v>
      </c>
      <c r="BD53" s="101">
        <f t="shared" si="18"/>
        <v>2</v>
      </c>
      <c r="BE53" s="101">
        <f t="shared" si="19"/>
        <v>0</v>
      </c>
      <c r="BF53" s="101">
        <f t="shared" si="20"/>
        <v>2</v>
      </c>
      <c r="BG53" s="101">
        <f t="shared" si="21"/>
        <v>15</v>
      </c>
    </row>
    <row r="54" spans="1:59" x14ac:dyDescent="0.2">
      <c r="A54" s="98">
        <v>1903745</v>
      </c>
      <c r="B54" s="98" t="s">
        <v>1936</v>
      </c>
      <c r="C54" s="98" t="s">
        <v>2196</v>
      </c>
      <c r="D54" s="98" t="s">
        <v>53</v>
      </c>
      <c r="E54" s="106">
        <v>968</v>
      </c>
      <c r="F54" s="107" t="s">
        <v>149</v>
      </c>
      <c r="G54" s="108" t="s">
        <v>1635</v>
      </c>
      <c r="H54" s="109">
        <v>68605</v>
      </c>
      <c r="I54" s="108">
        <v>0.05</v>
      </c>
      <c r="J54" s="110">
        <v>7</v>
      </c>
      <c r="K54" s="110">
        <v>430</v>
      </c>
      <c r="L54" s="108">
        <v>1.627906976744186E-2</v>
      </c>
      <c r="M54" s="110">
        <v>3</v>
      </c>
      <c r="N54" s="110">
        <v>430</v>
      </c>
      <c r="O54" s="108">
        <v>6.9767441860465115E-3</v>
      </c>
      <c r="P54" s="108">
        <v>2.2000000000000002E-2</v>
      </c>
      <c r="Q54" s="108">
        <v>0.37</v>
      </c>
      <c r="R54" s="108">
        <v>-6.5637065637065631E-2</v>
      </c>
      <c r="S54" s="110">
        <v>34</v>
      </c>
      <c r="T54" s="110">
        <v>280</v>
      </c>
      <c r="U54" s="110">
        <v>703</v>
      </c>
      <c r="V54" s="108">
        <v>0.44665718349928879</v>
      </c>
      <c r="W54" s="110">
        <v>81</v>
      </c>
      <c r="X54" s="110">
        <v>0</v>
      </c>
      <c r="Y54" s="110">
        <v>511</v>
      </c>
      <c r="Z54" s="108">
        <v>0.15851272015655576</v>
      </c>
      <c r="AA54" s="110">
        <v>15</v>
      </c>
      <c r="AB54" s="110">
        <v>6</v>
      </c>
      <c r="AC54" s="110">
        <v>3</v>
      </c>
      <c r="AD54" s="110">
        <v>0</v>
      </c>
      <c r="AE54" s="110">
        <v>3</v>
      </c>
      <c r="AF54" s="110">
        <v>19</v>
      </c>
      <c r="AG54" s="110">
        <v>0</v>
      </c>
      <c r="AH54" s="110">
        <v>0</v>
      </c>
      <c r="AI54" s="110">
        <v>0</v>
      </c>
      <c r="AJ54" s="110">
        <v>0</v>
      </c>
      <c r="AK54" s="110">
        <v>430</v>
      </c>
      <c r="AL54" s="108">
        <v>0.10697674418604651</v>
      </c>
      <c r="AM54" s="111">
        <f t="shared" si="2"/>
        <v>0.60399999999999998</v>
      </c>
      <c r="AN54" s="111">
        <f t="shared" si="1"/>
        <v>0.21199999999999999</v>
      </c>
      <c r="AO54" s="111">
        <f t="shared" si="3"/>
        <v>7.1999999999999995E-2</v>
      </c>
      <c r="AP54" s="111">
        <f t="shared" si="4"/>
        <v>0.151</v>
      </c>
      <c r="AQ54" s="111">
        <f t="shared" si="5"/>
        <v>0.44600000000000001</v>
      </c>
      <c r="AR54" s="111">
        <f t="shared" si="6"/>
        <v>0.57099999999999995</v>
      </c>
      <c r="AS54" s="111">
        <f t="shared" si="7"/>
        <v>0.46200000000000002</v>
      </c>
      <c r="AT54" s="111">
        <f t="shared" si="8"/>
        <v>0.46200000000000002</v>
      </c>
      <c r="AU54" s="111">
        <f t="shared" si="9"/>
        <v>0.82499999999999996</v>
      </c>
      <c r="AV54" s="111">
        <f t="shared" si="10"/>
        <v>0.16</v>
      </c>
      <c r="AW54" s="101">
        <f t="shared" si="11"/>
        <v>1</v>
      </c>
      <c r="AX54" s="101">
        <f t="shared" si="12"/>
        <v>0</v>
      </c>
      <c r="AY54" s="101">
        <f t="shared" si="13"/>
        <v>0</v>
      </c>
      <c r="AZ54" s="101">
        <f t="shared" si="14"/>
        <v>0</v>
      </c>
      <c r="BA54" s="101">
        <f t="shared" si="15"/>
        <v>1</v>
      </c>
      <c r="BB54" s="101">
        <f t="shared" si="16"/>
        <v>1</v>
      </c>
      <c r="BC54" s="101">
        <f t="shared" si="17"/>
        <v>1</v>
      </c>
      <c r="BD54" s="101">
        <f t="shared" si="18"/>
        <v>1</v>
      </c>
      <c r="BE54" s="101">
        <f t="shared" si="19"/>
        <v>2</v>
      </c>
      <c r="BF54" s="101">
        <f t="shared" si="20"/>
        <v>0</v>
      </c>
      <c r="BG54" s="101">
        <f t="shared" si="21"/>
        <v>7</v>
      </c>
    </row>
    <row r="55" spans="1:59" x14ac:dyDescent="0.2">
      <c r="A55" s="98">
        <v>1903835</v>
      </c>
      <c r="B55" s="98" t="s">
        <v>1448</v>
      </c>
      <c r="C55" s="98" t="s">
        <v>2197</v>
      </c>
      <c r="D55" s="98" t="s">
        <v>54</v>
      </c>
      <c r="E55" s="106">
        <v>169</v>
      </c>
      <c r="F55" s="107" t="s">
        <v>1084</v>
      </c>
      <c r="G55" s="108" t="s">
        <v>1085</v>
      </c>
      <c r="H55" s="109">
        <v>51000</v>
      </c>
      <c r="I55" s="108">
        <v>0.191</v>
      </c>
      <c r="J55" s="110">
        <v>15</v>
      </c>
      <c r="K55" s="110">
        <v>68</v>
      </c>
      <c r="L55" s="108">
        <v>0.22058823529411764</v>
      </c>
      <c r="M55" s="110">
        <v>6</v>
      </c>
      <c r="N55" s="110">
        <v>68</v>
      </c>
      <c r="O55" s="108">
        <v>8.8235294117647065E-2</v>
      </c>
      <c r="P55" s="108">
        <v>6.7000000000000004E-2</v>
      </c>
      <c r="Q55" s="108">
        <v>0.26200000000000001</v>
      </c>
      <c r="R55" s="108">
        <v>-8.6486486486486491E-2</v>
      </c>
      <c r="S55" s="110">
        <v>10</v>
      </c>
      <c r="T55" s="110">
        <v>34</v>
      </c>
      <c r="U55" s="110">
        <v>102</v>
      </c>
      <c r="V55" s="108">
        <v>0.43137254901960786</v>
      </c>
      <c r="W55" s="110">
        <v>8</v>
      </c>
      <c r="X55" s="110">
        <v>0</v>
      </c>
      <c r="Y55" s="110">
        <v>76</v>
      </c>
      <c r="Z55" s="108">
        <v>0.10526315789473684</v>
      </c>
      <c r="AA55" s="110">
        <v>6</v>
      </c>
      <c r="AB55" s="110">
        <v>5</v>
      </c>
      <c r="AC55" s="110">
        <v>1</v>
      </c>
      <c r="AD55" s="110">
        <v>2</v>
      </c>
      <c r="AE55" s="110">
        <v>0</v>
      </c>
      <c r="AF55" s="110">
        <v>0</v>
      </c>
      <c r="AG55" s="110">
        <v>0</v>
      </c>
      <c r="AH55" s="110">
        <v>0</v>
      </c>
      <c r="AI55" s="110">
        <v>0</v>
      </c>
      <c r="AJ55" s="110">
        <v>0</v>
      </c>
      <c r="AK55" s="110">
        <v>68</v>
      </c>
      <c r="AL55" s="108">
        <v>0.20588235294117646</v>
      </c>
      <c r="AM55" s="111">
        <f t="shared" si="2"/>
        <v>0.17399999999999999</v>
      </c>
      <c r="AN55" s="111">
        <f t="shared" si="1"/>
        <v>0.871</v>
      </c>
      <c r="AO55" s="111">
        <f t="shared" si="3"/>
        <v>0.92300000000000004</v>
      </c>
      <c r="AP55" s="111">
        <f t="shared" si="4"/>
        <v>0.877</v>
      </c>
      <c r="AQ55" s="111">
        <f t="shared" si="5"/>
        <v>0.86299999999999999</v>
      </c>
      <c r="AR55" s="111">
        <f t="shared" si="6"/>
        <v>0.158</v>
      </c>
      <c r="AS55" s="111">
        <f t="shared" si="7"/>
        <v>0.39800000000000002</v>
      </c>
      <c r="AT55" s="111">
        <f t="shared" si="8"/>
        <v>0.39800000000000002</v>
      </c>
      <c r="AU55" s="111">
        <f t="shared" si="9"/>
        <v>0.63</v>
      </c>
      <c r="AV55" s="111">
        <f t="shared" si="10"/>
        <v>0.63</v>
      </c>
      <c r="AW55" s="101">
        <f t="shared" si="11"/>
        <v>2</v>
      </c>
      <c r="AX55" s="101">
        <f t="shared" si="12"/>
        <v>2</v>
      </c>
      <c r="AY55" s="101">
        <f t="shared" si="13"/>
        <v>2</v>
      </c>
      <c r="AZ55" s="101">
        <f t="shared" si="14"/>
        <v>2</v>
      </c>
      <c r="BA55" s="101">
        <f t="shared" si="15"/>
        <v>2</v>
      </c>
      <c r="BB55" s="101">
        <f t="shared" si="16"/>
        <v>0</v>
      </c>
      <c r="BC55" s="101">
        <f t="shared" si="17"/>
        <v>2</v>
      </c>
      <c r="BD55" s="101">
        <f t="shared" si="18"/>
        <v>1</v>
      </c>
      <c r="BE55" s="101">
        <f t="shared" si="19"/>
        <v>1</v>
      </c>
      <c r="BF55" s="101">
        <f t="shared" si="20"/>
        <v>1</v>
      </c>
      <c r="BG55" s="101">
        <f t="shared" si="21"/>
        <v>15</v>
      </c>
    </row>
    <row r="56" spans="1:59" x14ac:dyDescent="0.2">
      <c r="A56" s="98">
        <v>1903970</v>
      </c>
      <c r="B56" s="98" t="s">
        <v>1753</v>
      </c>
      <c r="C56" s="98" t="s">
        <v>2198</v>
      </c>
      <c r="D56" s="98" t="s">
        <v>55</v>
      </c>
      <c r="E56" s="106">
        <v>1683</v>
      </c>
      <c r="F56" s="107" t="s">
        <v>1284</v>
      </c>
      <c r="G56" s="108" t="s">
        <v>1285</v>
      </c>
      <c r="H56" s="109">
        <v>70552</v>
      </c>
      <c r="I56" s="108">
        <v>9.8000000000000004E-2</v>
      </c>
      <c r="J56" s="110">
        <v>71</v>
      </c>
      <c r="K56" s="110">
        <v>665</v>
      </c>
      <c r="L56" s="108">
        <v>0.10676691729323308</v>
      </c>
      <c r="M56" s="110">
        <v>59</v>
      </c>
      <c r="N56" s="110">
        <v>665</v>
      </c>
      <c r="O56" s="108">
        <v>8.8721804511278202E-2</v>
      </c>
      <c r="P56" s="108">
        <v>9.0000000000000011E-3</v>
      </c>
      <c r="Q56" s="108">
        <v>0.38299999999999995</v>
      </c>
      <c r="R56" s="108">
        <v>0.11752988047808766</v>
      </c>
      <c r="S56" s="110">
        <v>47</v>
      </c>
      <c r="T56" s="110">
        <v>327</v>
      </c>
      <c r="U56" s="110">
        <v>969</v>
      </c>
      <c r="V56" s="108">
        <v>0.38596491228070173</v>
      </c>
      <c r="W56" s="110">
        <v>58</v>
      </c>
      <c r="X56" s="110">
        <v>0</v>
      </c>
      <c r="Y56" s="110">
        <v>723</v>
      </c>
      <c r="Z56" s="108">
        <v>8.0221300138312593E-2</v>
      </c>
      <c r="AA56" s="110">
        <v>18</v>
      </c>
      <c r="AB56" s="110">
        <v>16</v>
      </c>
      <c r="AC56" s="110">
        <v>12</v>
      </c>
      <c r="AD56" s="110">
        <v>14</v>
      </c>
      <c r="AE56" s="110">
        <v>0</v>
      </c>
      <c r="AF56" s="110">
        <v>63</v>
      </c>
      <c r="AG56" s="110">
        <v>40</v>
      </c>
      <c r="AH56" s="110">
        <v>12</v>
      </c>
      <c r="AI56" s="110">
        <v>8</v>
      </c>
      <c r="AJ56" s="110">
        <v>0</v>
      </c>
      <c r="AK56" s="110">
        <v>665</v>
      </c>
      <c r="AL56" s="108">
        <v>0.27518796992481204</v>
      </c>
      <c r="AM56" s="111">
        <f t="shared" si="2"/>
        <v>0.64500000000000002</v>
      </c>
      <c r="AN56" s="111">
        <f t="shared" si="1"/>
        <v>0.51800000000000002</v>
      </c>
      <c r="AO56" s="111">
        <f t="shared" si="3"/>
        <v>0.56399999999999995</v>
      </c>
      <c r="AP56" s="111">
        <f t="shared" si="4"/>
        <v>0.88</v>
      </c>
      <c r="AQ56" s="111">
        <f t="shared" si="5"/>
        <v>0.253</v>
      </c>
      <c r="AR56" s="111">
        <f t="shared" si="6"/>
        <v>0.63</v>
      </c>
      <c r="AS56" s="111">
        <f t="shared" si="7"/>
        <v>0.23499999999999999</v>
      </c>
      <c r="AT56" s="111">
        <f t="shared" si="8"/>
        <v>0.23499999999999999</v>
      </c>
      <c r="AU56" s="111">
        <f t="shared" si="9"/>
        <v>0.503</v>
      </c>
      <c r="AV56" s="111">
        <f t="shared" si="10"/>
        <v>0.871</v>
      </c>
      <c r="AW56" s="101">
        <f t="shared" si="11"/>
        <v>1</v>
      </c>
      <c r="AX56" s="101">
        <f t="shared" si="12"/>
        <v>1</v>
      </c>
      <c r="AY56" s="101">
        <f t="shared" si="13"/>
        <v>1</v>
      </c>
      <c r="AZ56" s="101">
        <f t="shared" si="14"/>
        <v>2</v>
      </c>
      <c r="BA56" s="101">
        <f t="shared" si="15"/>
        <v>0</v>
      </c>
      <c r="BB56" s="101">
        <f t="shared" si="16"/>
        <v>1</v>
      </c>
      <c r="BC56" s="101">
        <f t="shared" si="17"/>
        <v>0</v>
      </c>
      <c r="BD56" s="101">
        <f t="shared" si="18"/>
        <v>0</v>
      </c>
      <c r="BE56" s="101">
        <f t="shared" si="19"/>
        <v>1</v>
      </c>
      <c r="BF56" s="101">
        <f t="shared" si="20"/>
        <v>2</v>
      </c>
      <c r="BG56" s="101">
        <f t="shared" si="21"/>
        <v>9</v>
      </c>
    </row>
    <row r="57" spans="1:59" x14ac:dyDescent="0.2">
      <c r="A57" s="98">
        <v>1904105</v>
      </c>
      <c r="B57" s="98" t="s">
        <v>1721</v>
      </c>
      <c r="C57" s="98" t="s">
        <v>2199</v>
      </c>
      <c r="D57" s="98" t="s">
        <v>56</v>
      </c>
      <c r="E57" s="106">
        <v>133</v>
      </c>
      <c r="F57" s="107" t="s">
        <v>1300</v>
      </c>
      <c r="G57" s="108" t="s">
        <v>1301</v>
      </c>
      <c r="H57" s="109">
        <v>55625</v>
      </c>
      <c r="I57" s="108">
        <v>3.2000000000000001E-2</v>
      </c>
      <c r="J57" s="110">
        <v>13</v>
      </c>
      <c r="K57" s="110">
        <v>70</v>
      </c>
      <c r="L57" s="108">
        <v>0.18571428571428572</v>
      </c>
      <c r="M57" s="110">
        <v>5</v>
      </c>
      <c r="N57" s="110">
        <v>70</v>
      </c>
      <c r="O57" s="108">
        <v>7.1428571428571425E-2</v>
      </c>
      <c r="P57" s="108">
        <v>0</v>
      </c>
      <c r="Q57" s="108">
        <v>0.29600000000000004</v>
      </c>
      <c r="R57" s="108">
        <v>-6.9930069930069935E-2</v>
      </c>
      <c r="S57" s="110">
        <v>3</v>
      </c>
      <c r="T57" s="110">
        <v>39</v>
      </c>
      <c r="U57" s="110">
        <v>104</v>
      </c>
      <c r="V57" s="108">
        <v>0.40384615384615385</v>
      </c>
      <c r="W57" s="110">
        <v>28</v>
      </c>
      <c r="X57" s="110">
        <v>4</v>
      </c>
      <c r="Y57" s="110">
        <v>98</v>
      </c>
      <c r="Z57" s="108">
        <v>0.24489795918367346</v>
      </c>
      <c r="AA57" s="110">
        <v>0</v>
      </c>
      <c r="AB57" s="110">
        <v>2</v>
      </c>
      <c r="AC57" s="110">
        <v>0</v>
      </c>
      <c r="AD57" s="110">
        <v>0</v>
      </c>
      <c r="AE57" s="110">
        <v>0</v>
      </c>
      <c r="AF57" s="110">
        <v>3</v>
      </c>
      <c r="AG57" s="110">
        <v>3</v>
      </c>
      <c r="AH57" s="110">
        <v>0</v>
      </c>
      <c r="AI57" s="110">
        <v>0</v>
      </c>
      <c r="AJ57" s="110">
        <v>0</v>
      </c>
      <c r="AK57" s="110">
        <v>70</v>
      </c>
      <c r="AL57" s="108">
        <v>0.11428571428571428</v>
      </c>
      <c r="AM57" s="111">
        <f t="shared" si="2"/>
        <v>0.26800000000000002</v>
      </c>
      <c r="AN57" s="111">
        <f t="shared" si="1"/>
        <v>0.106</v>
      </c>
      <c r="AO57" s="111">
        <f t="shared" si="3"/>
        <v>0.86199999999999999</v>
      </c>
      <c r="AP57" s="111">
        <f t="shared" si="4"/>
        <v>0.81100000000000005</v>
      </c>
      <c r="AQ57" s="111">
        <f t="shared" si="5"/>
        <v>0</v>
      </c>
      <c r="AR57" s="111">
        <f t="shared" si="6"/>
        <v>0.25900000000000001</v>
      </c>
      <c r="AS57" s="111">
        <f t="shared" si="7"/>
        <v>0.29599999999999999</v>
      </c>
      <c r="AT57" s="111">
        <f t="shared" si="8"/>
        <v>0.29599999999999999</v>
      </c>
      <c r="AU57" s="111">
        <f t="shared" si="9"/>
        <v>0.94</v>
      </c>
      <c r="AV57" s="111">
        <f t="shared" si="10"/>
        <v>0.17499999999999999</v>
      </c>
      <c r="AW57" s="101">
        <f t="shared" si="11"/>
        <v>2</v>
      </c>
      <c r="AX57" s="101">
        <f t="shared" si="12"/>
        <v>0</v>
      </c>
      <c r="AY57" s="101">
        <f t="shared" si="13"/>
        <v>2</v>
      </c>
      <c r="AZ57" s="101">
        <f t="shared" si="14"/>
        <v>2</v>
      </c>
      <c r="BA57" s="101">
        <f t="shared" si="15"/>
        <v>0</v>
      </c>
      <c r="BB57" s="101">
        <f t="shared" si="16"/>
        <v>0</v>
      </c>
      <c r="BC57" s="101">
        <f t="shared" si="17"/>
        <v>1</v>
      </c>
      <c r="BD57" s="101">
        <f t="shared" si="18"/>
        <v>0</v>
      </c>
      <c r="BE57" s="101">
        <f t="shared" si="19"/>
        <v>2</v>
      </c>
      <c r="BF57" s="101">
        <f t="shared" si="20"/>
        <v>0</v>
      </c>
      <c r="BG57" s="101">
        <f t="shared" si="21"/>
        <v>9</v>
      </c>
    </row>
    <row r="58" spans="1:59" x14ac:dyDescent="0.2">
      <c r="A58" s="98">
        <v>1904195</v>
      </c>
      <c r="B58" s="98" t="s">
        <v>1992</v>
      </c>
      <c r="C58" s="98" t="s">
        <v>2200</v>
      </c>
      <c r="D58" s="98" t="s">
        <v>57</v>
      </c>
      <c r="E58" s="106">
        <v>522</v>
      </c>
      <c r="F58" s="107" t="s">
        <v>896</v>
      </c>
      <c r="G58" s="108" t="s">
        <v>1178</v>
      </c>
      <c r="H58" s="109">
        <v>76875</v>
      </c>
      <c r="I58" s="108">
        <v>6.0999999999999999E-2</v>
      </c>
      <c r="J58" s="110">
        <v>16</v>
      </c>
      <c r="K58" s="110">
        <v>210</v>
      </c>
      <c r="L58" s="108">
        <v>7.6190476190476197E-2</v>
      </c>
      <c r="M58" s="110">
        <v>6</v>
      </c>
      <c r="N58" s="110">
        <v>210</v>
      </c>
      <c r="O58" s="108">
        <v>2.8571428571428571E-2</v>
      </c>
      <c r="P58" s="108">
        <v>2.6000000000000002E-2</v>
      </c>
      <c r="Q58" s="108">
        <v>0.29499999999999998</v>
      </c>
      <c r="R58" s="108">
        <v>-6.9518716577540107E-2</v>
      </c>
      <c r="S58" s="110">
        <v>17</v>
      </c>
      <c r="T58" s="110">
        <v>92</v>
      </c>
      <c r="U58" s="110">
        <v>335</v>
      </c>
      <c r="V58" s="108">
        <v>0.32537313432835818</v>
      </c>
      <c r="W58" s="110">
        <v>15</v>
      </c>
      <c r="X58" s="110">
        <v>0</v>
      </c>
      <c r="Y58" s="110">
        <v>225</v>
      </c>
      <c r="Z58" s="108">
        <v>6.6666666666666666E-2</v>
      </c>
      <c r="AA58" s="110">
        <v>6</v>
      </c>
      <c r="AB58" s="110">
        <v>21</v>
      </c>
      <c r="AC58" s="110">
        <v>1</v>
      </c>
      <c r="AD58" s="110">
        <v>0</v>
      </c>
      <c r="AE58" s="110">
        <v>0</v>
      </c>
      <c r="AF58" s="110">
        <v>6</v>
      </c>
      <c r="AG58" s="110">
        <v>10</v>
      </c>
      <c r="AH58" s="110">
        <v>0</v>
      </c>
      <c r="AI58" s="110">
        <v>0</v>
      </c>
      <c r="AJ58" s="110">
        <v>0</v>
      </c>
      <c r="AK58" s="110">
        <v>210</v>
      </c>
      <c r="AL58" s="108">
        <v>0.20952380952380953</v>
      </c>
      <c r="AM58" s="111">
        <f t="shared" si="2"/>
        <v>0.76600000000000001</v>
      </c>
      <c r="AN58" s="111">
        <f t="shared" si="1"/>
        <v>0.27400000000000002</v>
      </c>
      <c r="AO58" s="111">
        <f t="shared" si="3"/>
        <v>0.39600000000000002</v>
      </c>
      <c r="AP58" s="111">
        <f t="shared" si="4"/>
        <v>0.41499999999999998</v>
      </c>
      <c r="AQ58" s="111">
        <f t="shared" si="5"/>
        <v>0.5</v>
      </c>
      <c r="AR58" s="111">
        <f t="shared" si="6"/>
        <v>0.255</v>
      </c>
      <c r="AS58" s="111">
        <f t="shared" si="7"/>
        <v>0.121</v>
      </c>
      <c r="AT58" s="111">
        <f t="shared" si="8"/>
        <v>0.121</v>
      </c>
      <c r="AU58" s="111">
        <f t="shared" si="9"/>
        <v>0.41499999999999998</v>
      </c>
      <c r="AV58" s="111">
        <f t="shared" si="10"/>
        <v>0.64400000000000002</v>
      </c>
      <c r="AW58" s="101">
        <f t="shared" si="11"/>
        <v>0</v>
      </c>
      <c r="AX58" s="101">
        <f t="shared" si="12"/>
        <v>0</v>
      </c>
      <c r="AY58" s="101">
        <f t="shared" si="13"/>
        <v>1</v>
      </c>
      <c r="AZ58" s="101">
        <f t="shared" si="14"/>
        <v>1</v>
      </c>
      <c r="BA58" s="101">
        <f t="shared" si="15"/>
        <v>1</v>
      </c>
      <c r="BB58" s="101">
        <f t="shared" si="16"/>
        <v>0</v>
      </c>
      <c r="BC58" s="101">
        <f t="shared" si="17"/>
        <v>1</v>
      </c>
      <c r="BD58" s="101">
        <f t="shared" si="18"/>
        <v>0</v>
      </c>
      <c r="BE58" s="101">
        <f t="shared" si="19"/>
        <v>1</v>
      </c>
      <c r="BF58" s="101">
        <f t="shared" si="20"/>
        <v>1</v>
      </c>
      <c r="BG58" s="101">
        <f t="shared" si="21"/>
        <v>6</v>
      </c>
    </row>
    <row r="59" spans="1:59" x14ac:dyDescent="0.2">
      <c r="A59" s="98">
        <v>1904240</v>
      </c>
      <c r="B59" s="98" t="s">
        <v>1060</v>
      </c>
      <c r="C59" s="98" t="s">
        <v>2201</v>
      </c>
      <c r="D59" s="98" t="s">
        <v>58</v>
      </c>
      <c r="E59" s="106">
        <v>233</v>
      </c>
      <c r="F59" s="107" t="s">
        <v>1061</v>
      </c>
      <c r="G59" s="108" t="s">
        <v>1062</v>
      </c>
      <c r="H59" s="109">
        <v>48750</v>
      </c>
      <c r="I59" s="108">
        <v>0.21600000000000003</v>
      </c>
      <c r="J59" s="110">
        <v>40</v>
      </c>
      <c r="K59" s="110">
        <v>116</v>
      </c>
      <c r="L59" s="108">
        <v>0.34482758620689657</v>
      </c>
      <c r="M59" s="110">
        <v>18</v>
      </c>
      <c r="N59" s="110">
        <v>116</v>
      </c>
      <c r="O59" s="108">
        <v>0.15517241379310345</v>
      </c>
      <c r="P59" s="108">
        <v>0.10099999999999999</v>
      </c>
      <c r="Q59" s="108">
        <v>0.51900000000000002</v>
      </c>
      <c r="R59" s="108">
        <v>-0.23102310231023102</v>
      </c>
      <c r="S59" s="110">
        <v>25</v>
      </c>
      <c r="T59" s="110">
        <v>83</v>
      </c>
      <c r="U59" s="110">
        <v>178</v>
      </c>
      <c r="V59" s="108">
        <v>0.6067415730337079</v>
      </c>
      <c r="W59" s="110">
        <v>18</v>
      </c>
      <c r="X59" s="110">
        <v>4</v>
      </c>
      <c r="Y59" s="110">
        <v>134</v>
      </c>
      <c r="Z59" s="108">
        <v>0.1044776119402985</v>
      </c>
      <c r="AA59" s="110">
        <v>7</v>
      </c>
      <c r="AB59" s="110">
        <v>10</v>
      </c>
      <c r="AC59" s="110">
        <v>2</v>
      </c>
      <c r="AD59" s="110">
        <v>0</v>
      </c>
      <c r="AE59" s="110">
        <v>0</v>
      </c>
      <c r="AF59" s="110">
        <v>15</v>
      </c>
      <c r="AG59" s="110">
        <v>0</v>
      </c>
      <c r="AH59" s="110">
        <v>0</v>
      </c>
      <c r="AI59" s="110">
        <v>0</v>
      </c>
      <c r="AJ59" s="110">
        <v>0</v>
      </c>
      <c r="AK59" s="110">
        <v>116</v>
      </c>
      <c r="AL59" s="108">
        <v>0.29310344827586204</v>
      </c>
      <c r="AM59" s="111">
        <f t="shared" si="2"/>
        <v>0.123</v>
      </c>
      <c r="AN59" s="111">
        <f t="shared" si="1"/>
        <v>0.90400000000000003</v>
      </c>
      <c r="AO59" s="111">
        <f t="shared" si="3"/>
        <v>0.98499999999999999</v>
      </c>
      <c r="AP59" s="111">
        <f t="shared" si="4"/>
        <v>0.97699999999999998</v>
      </c>
      <c r="AQ59" s="111">
        <f t="shared" si="5"/>
        <v>0.93799999999999994</v>
      </c>
      <c r="AR59" s="111">
        <f t="shared" si="6"/>
        <v>0.93500000000000005</v>
      </c>
      <c r="AS59" s="111">
        <f t="shared" si="7"/>
        <v>0.88600000000000001</v>
      </c>
      <c r="AT59" s="111">
        <f t="shared" si="8"/>
        <v>0.88600000000000001</v>
      </c>
      <c r="AU59" s="111">
        <f t="shared" si="9"/>
        <v>0.625</v>
      </c>
      <c r="AV59" s="111">
        <f t="shared" si="10"/>
        <v>0.91300000000000003</v>
      </c>
      <c r="AW59" s="101">
        <f t="shared" si="11"/>
        <v>2</v>
      </c>
      <c r="AX59" s="101">
        <f t="shared" si="12"/>
        <v>2</v>
      </c>
      <c r="AY59" s="101">
        <f t="shared" si="13"/>
        <v>2</v>
      </c>
      <c r="AZ59" s="101">
        <f t="shared" si="14"/>
        <v>2</v>
      </c>
      <c r="BA59" s="101">
        <f t="shared" si="15"/>
        <v>2</v>
      </c>
      <c r="BB59" s="101">
        <f t="shared" si="16"/>
        <v>2</v>
      </c>
      <c r="BC59" s="101">
        <f t="shared" si="17"/>
        <v>2</v>
      </c>
      <c r="BD59" s="101">
        <f t="shared" si="18"/>
        <v>2</v>
      </c>
      <c r="BE59" s="101">
        <f t="shared" si="19"/>
        <v>1</v>
      </c>
      <c r="BF59" s="101">
        <f t="shared" si="20"/>
        <v>2</v>
      </c>
      <c r="BG59" s="101">
        <f t="shared" si="21"/>
        <v>19</v>
      </c>
    </row>
    <row r="60" spans="1:59" x14ac:dyDescent="0.2">
      <c r="A60" s="98">
        <v>1904330</v>
      </c>
      <c r="B60" s="98" t="s">
        <v>1048</v>
      </c>
      <c r="C60" s="98" t="s">
        <v>2202</v>
      </c>
      <c r="D60" s="98" t="s">
        <v>59</v>
      </c>
      <c r="E60" s="106">
        <v>99</v>
      </c>
      <c r="F60" s="107" t="s">
        <v>1049</v>
      </c>
      <c r="G60" s="108" t="s">
        <v>1050</v>
      </c>
      <c r="H60" s="109">
        <v>49583</v>
      </c>
      <c r="I60" s="108">
        <v>0.18</v>
      </c>
      <c r="J60" s="110">
        <v>12</v>
      </c>
      <c r="K60" s="110">
        <v>75</v>
      </c>
      <c r="L60" s="108">
        <v>0.16</v>
      </c>
      <c r="M60" s="110">
        <v>5</v>
      </c>
      <c r="N60" s="110">
        <v>75</v>
      </c>
      <c r="O60" s="108">
        <v>6.6666666666666666E-2</v>
      </c>
      <c r="P60" s="108">
        <v>9.6999999999999989E-2</v>
      </c>
      <c r="Q60" s="108">
        <v>0.47100000000000003</v>
      </c>
      <c r="R60" s="108">
        <v>-9.1743119266055051E-2</v>
      </c>
      <c r="S60" s="110">
        <v>16</v>
      </c>
      <c r="T60" s="110">
        <v>68</v>
      </c>
      <c r="U60" s="110">
        <v>113</v>
      </c>
      <c r="V60" s="108">
        <v>0.74336283185840712</v>
      </c>
      <c r="W60" s="110">
        <v>18</v>
      </c>
      <c r="X60" s="110">
        <v>0</v>
      </c>
      <c r="Y60" s="110">
        <v>93</v>
      </c>
      <c r="Z60" s="108">
        <v>0.19354838709677419</v>
      </c>
      <c r="AA60" s="110">
        <v>14</v>
      </c>
      <c r="AB60" s="110">
        <v>10</v>
      </c>
      <c r="AC60" s="110">
        <v>0</v>
      </c>
      <c r="AD60" s="110">
        <v>0</v>
      </c>
      <c r="AE60" s="110">
        <v>0</v>
      </c>
      <c r="AF60" s="110">
        <v>4</v>
      </c>
      <c r="AG60" s="110">
        <v>0</v>
      </c>
      <c r="AH60" s="110">
        <v>0</v>
      </c>
      <c r="AI60" s="110">
        <v>0</v>
      </c>
      <c r="AJ60" s="110">
        <v>0</v>
      </c>
      <c r="AK60" s="110">
        <v>75</v>
      </c>
      <c r="AL60" s="108">
        <v>0.37333333333333335</v>
      </c>
      <c r="AM60" s="111">
        <f t="shared" si="2"/>
        <v>0.14699999999999999</v>
      </c>
      <c r="AN60" s="111">
        <f t="shared" si="1"/>
        <v>0.85399999999999998</v>
      </c>
      <c r="AO60" s="111">
        <f t="shared" si="3"/>
        <v>0.79600000000000004</v>
      </c>
      <c r="AP60" s="111">
        <f t="shared" si="4"/>
        <v>0.77800000000000002</v>
      </c>
      <c r="AQ60" s="111">
        <f t="shared" si="5"/>
        <v>0.93200000000000005</v>
      </c>
      <c r="AR60" s="111">
        <f t="shared" si="6"/>
        <v>0.88900000000000001</v>
      </c>
      <c r="AS60" s="111">
        <f t="shared" si="7"/>
        <v>0.97499999999999998</v>
      </c>
      <c r="AT60" s="111">
        <f t="shared" si="8"/>
        <v>0.97499999999999998</v>
      </c>
      <c r="AU60" s="111">
        <f t="shared" si="9"/>
        <v>0.89200000000000002</v>
      </c>
      <c r="AV60" s="111">
        <f t="shared" si="10"/>
        <v>0.97799999999999998</v>
      </c>
      <c r="AW60" s="101">
        <f t="shared" si="11"/>
        <v>2</v>
      </c>
      <c r="AX60" s="101">
        <f t="shared" si="12"/>
        <v>2</v>
      </c>
      <c r="AY60" s="101">
        <f t="shared" si="13"/>
        <v>2</v>
      </c>
      <c r="AZ60" s="101">
        <f t="shared" si="14"/>
        <v>2</v>
      </c>
      <c r="BA60" s="101">
        <f t="shared" si="15"/>
        <v>2</v>
      </c>
      <c r="BB60" s="101">
        <f t="shared" si="16"/>
        <v>2</v>
      </c>
      <c r="BC60" s="101">
        <f t="shared" si="17"/>
        <v>2</v>
      </c>
      <c r="BD60" s="101">
        <f t="shared" si="18"/>
        <v>2</v>
      </c>
      <c r="BE60" s="101">
        <f t="shared" si="19"/>
        <v>2</v>
      </c>
      <c r="BF60" s="101">
        <f t="shared" si="20"/>
        <v>2</v>
      </c>
      <c r="BG60" s="101">
        <f t="shared" si="21"/>
        <v>20</v>
      </c>
    </row>
    <row r="61" spans="1:59" x14ac:dyDescent="0.2">
      <c r="A61" s="98">
        <v>1904375</v>
      </c>
      <c r="B61" s="98" t="s">
        <v>2062</v>
      </c>
      <c r="C61" s="98" t="s">
        <v>2203</v>
      </c>
      <c r="D61" s="98" t="s">
        <v>60</v>
      </c>
      <c r="E61" s="106">
        <v>79</v>
      </c>
      <c r="F61" s="107" t="s">
        <v>243</v>
      </c>
      <c r="G61" s="108" t="s">
        <v>1454</v>
      </c>
      <c r="H61" s="109">
        <v>125625</v>
      </c>
      <c r="I61" s="108">
        <v>2.3E-2</v>
      </c>
      <c r="J61" s="110">
        <v>0</v>
      </c>
      <c r="K61" s="110">
        <v>30</v>
      </c>
      <c r="L61" s="108">
        <v>0</v>
      </c>
      <c r="M61" s="110">
        <v>0</v>
      </c>
      <c r="N61" s="110">
        <v>30</v>
      </c>
      <c r="O61" s="108">
        <v>0</v>
      </c>
      <c r="P61" s="108">
        <v>0</v>
      </c>
      <c r="Q61" s="108">
        <v>0.29499999999999998</v>
      </c>
      <c r="R61" s="108">
        <v>0.16176470588235295</v>
      </c>
      <c r="S61" s="110">
        <v>2</v>
      </c>
      <c r="T61" s="110">
        <v>20</v>
      </c>
      <c r="U61" s="110">
        <v>57</v>
      </c>
      <c r="V61" s="108">
        <v>0.38596491228070173</v>
      </c>
      <c r="W61" s="110">
        <v>0</v>
      </c>
      <c r="X61" s="110">
        <v>0</v>
      </c>
      <c r="Y61" s="110">
        <v>30</v>
      </c>
      <c r="Z61" s="108">
        <v>0</v>
      </c>
      <c r="AA61" s="110">
        <v>1</v>
      </c>
      <c r="AB61" s="110">
        <v>0</v>
      </c>
      <c r="AC61" s="110">
        <v>0</v>
      </c>
      <c r="AD61" s="110">
        <v>2</v>
      </c>
      <c r="AE61" s="110">
        <v>1</v>
      </c>
      <c r="AF61" s="110">
        <v>2</v>
      </c>
      <c r="AG61" s="110">
        <v>0</v>
      </c>
      <c r="AH61" s="110">
        <v>0</v>
      </c>
      <c r="AI61" s="110">
        <v>0</v>
      </c>
      <c r="AJ61" s="110">
        <v>0</v>
      </c>
      <c r="AK61" s="110">
        <v>30</v>
      </c>
      <c r="AL61" s="108">
        <v>0.2</v>
      </c>
      <c r="AM61" s="111">
        <f t="shared" si="2"/>
        <v>0.99099999999999999</v>
      </c>
      <c r="AN61" s="111">
        <f t="shared" si="1"/>
        <v>7.0000000000000007E-2</v>
      </c>
      <c r="AO61" s="111">
        <f t="shared" si="3"/>
        <v>0</v>
      </c>
      <c r="AP61" s="111">
        <f t="shared" si="4"/>
        <v>0</v>
      </c>
      <c r="AQ61" s="111">
        <f t="shared" si="5"/>
        <v>0</v>
      </c>
      <c r="AR61" s="111">
        <f t="shared" si="6"/>
        <v>0.255</v>
      </c>
      <c r="AS61" s="111">
        <f t="shared" si="7"/>
        <v>0.23499999999999999</v>
      </c>
      <c r="AT61" s="111">
        <f t="shared" si="8"/>
        <v>0.23499999999999999</v>
      </c>
      <c r="AU61" s="111">
        <f t="shared" si="9"/>
        <v>0</v>
      </c>
      <c r="AV61" s="111">
        <f t="shared" si="10"/>
        <v>0.59899999999999998</v>
      </c>
      <c r="AW61" s="101">
        <f t="shared" si="11"/>
        <v>0</v>
      </c>
      <c r="AX61" s="101">
        <f t="shared" si="12"/>
        <v>0</v>
      </c>
      <c r="AY61" s="101">
        <f t="shared" si="13"/>
        <v>0</v>
      </c>
      <c r="AZ61" s="101">
        <f t="shared" si="14"/>
        <v>0</v>
      </c>
      <c r="BA61" s="101">
        <f t="shared" si="15"/>
        <v>0</v>
      </c>
      <c r="BB61" s="101">
        <f t="shared" si="16"/>
        <v>0</v>
      </c>
      <c r="BC61" s="101">
        <f t="shared" si="17"/>
        <v>0</v>
      </c>
      <c r="BD61" s="101">
        <f t="shared" si="18"/>
        <v>0</v>
      </c>
      <c r="BE61" s="101">
        <f t="shared" si="19"/>
        <v>0</v>
      </c>
      <c r="BF61" s="101">
        <f t="shared" si="20"/>
        <v>1</v>
      </c>
      <c r="BG61" s="101">
        <f t="shared" si="21"/>
        <v>1</v>
      </c>
    </row>
    <row r="62" spans="1:59" x14ac:dyDescent="0.2">
      <c r="A62" s="98">
        <v>1904420</v>
      </c>
      <c r="B62" s="98" t="s">
        <v>1463</v>
      </c>
      <c r="C62" s="98" t="s">
        <v>2204</v>
      </c>
      <c r="D62" s="98" t="s">
        <v>61</v>
      </c>
      <c r="E62" s="106">
        <v>699</v>
      </c>
      <c r="F62" s="107" t="s">
        <v>1382</v>
      </c>
      <c r="G62" s="108" t="s">
        <v>1383</v>
      </c>
      <c r="H62" s="109">
        <v>48571</v>
      </c>
      <c r="I62" s="108">
        <v>0.14899999999999999</v>
      </c>
      <c r="J62" s="110">
        <v>20</v>
      </c>
      <c r="K62" s="110">
        <v>282</v>
      </c>
      <c r="L62" s="108">
        <v>7.0921985815602842E-2</v>
      </c>
      <c r="M62" s="110">
        <v>2</v>
      </c>
      <c r="N62" s="110">
        <v>282</v>
      </c>
      <c r="O62" s="108">
        <v>7.0921985815602835E-3</v>
      </c>
      <c r="P62" s="108">
        <v>9.0000000000000011E-3</v>
      </c>
      <c r="Q62" s="108">
        <v>0.32700000000000001</v>
      </c>
      <c r="R62" s="108">
        <v>-4.5081967213114756E-2</v>
      </c>
      <c r="S62" s="110">
        <v>16</v>
      </c>
      <c r="T62" s="110">
        <v>162</v>
      </c>
      <c r="U62" s="110">
        <v>424</v>
      </c>
      <c r="V62" s="108">
        <v>0.419811320754717</v>
      </c>
      <c r="W62" s="110">
        <v>43</v>
      </c>
      <c r="X62" s="110">
        <v>0</v>
      </c>
      <c r="Y62" s="110">
        <v>325</v>
      </c>
      <c r="Z62" s="108">
        <v>0.13230769230769232</v>
      </c>
      <c r="AA62" s="110">
        <v>11</v>
      </c>
      <c r="AB62" s="110">
        <v>13</v>
      </c>
      <c r="AC62" s="110">
        <v>0</v>
      </c>
      <c r="AD62" s="110">
        <v>0</v>
      </c>
      <c r="AE62" s="110">
        <v>0</v>
      </c>
      <c r="AF62" s="110">
        <v>26</v>
      </c>
      <c r="AG62" s="110">
        <v>16</v>
      </c>
      <c r="AH62" s="110">
        <v>1</v>
      </c>
      <c r="AI62" s="110">
        <v>0</v>
      </c>
      <c r="AJ62" s="110">
        <v>0</v>
      </c>
      <c r="AK62" s="110">
        <v>282</v>
      </c>
      <c r="AL62" s="108">
        <v>0.23758865248226951</v>
      </c>
      <c r="AM62" s="111">
        <f t="shared" si="2"/>
        <v>0.121</v>
      </c>
      <c r="AN62" s="111">
        <f t="shared" si="1"/>
        <v>0.749</v>
      </c>
      <c r="AO62" s="111">
        <f t="shared" si="3"/>
        <v>0.35</v>
      </c>
      <c r="AP62" s="111">
        <f t="shared" si="4"/>
        <v>0.152</v>
      </c>
      <c r="AQ62" s="111">
        <f t="shared" si="5"/>
        <v>0.253</v>
      </c>
      <c r="AR62" s="111">
        <f t="shared" si="6"/>
        <v>0.38600000000000001</v>
      </c>
      <c r="AS62" s="111">
        <f t="shared" si="7"/>
        <v>0.35899999999999999</v>
      </c>
      <c r="AT62" s="111">
        <f t="shared" si="8"/>
        <v>0.35899999999999999</v>
      </c>
      <c r="AU62" s="111">
        <f t="shared" si="9"/>
        <v>0.75700000000000001</v>
      </c>
      <c r="AV62" s="111">
        <f t="shared" si="10"/>
        <v>0.745</v>
      </c>
      <c r="AW62" s="101">
        <f t="shared" si="11"/>
        <v>2</v>
      </c>
      <c r="AX62" s="101">
        <f t="shared" si="12"/>
        <v>2</v>
      </c>
      <c r="AY62" s="101">
        <f t="shared" si="13"/>
        <v>1</v>
      </c>
      <c r="AZ62" s="101">
        <f t="shared" si="14"/>
        <v>0</v>
      </c>
      <c r="BA62" s="101">
        <f t="shared" si="15"/>
        <v>0</v>
      </c>
      <c r="BB62" s="101">
        <f t="shared" si="16"/>
        <v>1</v>
      </c>
      <c r="BC62" s="101">
        <f t="shared" si="17"/>
        <v>1</v>
      </c>
      <c r="BD62" s="101">
        <f t="shared" si="18"/>
        <v>1</v>
      </c>
      <c r="BE62" s="101">
        <f t="shared" si="19"/>
        <v>2</v>
      </c>
      <c r="BF62" s="101">
        <f t="shared" si="20"/>
        <v>2</v>
      </c>
      <c r="BG62" s="101">
        <f t="shared" si="21"/>
        <v>12</v>
      </c>
    </row>
    <row r="63" spans="1:59" x14ac:dyDescent="0.2">
      <c r="A63" s="98">
        <v>1904510</v>
      </c>
      <c r="B63" s="98" t="s">
        <v>1617</v>
      </c>
      <c r="C63" s="98" t="s">
        <v>2205</v>
      </c>
      <c r="D63" s="98" t="s">
        <v>62</v>
      </c>
      <c r="E63" s="106">
        <v>23</v>
      </c>
      <c r="F63" s="107" t="s">
        <v>243</v>
      </c>
      <c r="G63" s="108" t="s">
        <v>1454</v>
      </c>
      <c r="H63" s="109"/>
      <c r="I63" s="108">
        <v>0</v>
      </c>
      <c r="J63" s="110">
        <v>1</v>
      </c>
      <c r="K63" s="110">
        <v>1</v>
      </c>
      <c r="L63" s="108">
        <v>1</v>
      </c>
      <c r="M63" s="110">
        <v>0</v>
      </c>
      <c r="N63" s="110">
        <v>1</v>
      </c>
      <c r="O63" s="108">
        <v>0</v>
      </c>
      <c r="P63" s="108">
        <v>0</v>
      </c>
      <c r="Q63" s="108">
        <v>0.5</v>
      </c>
      <c r="R63" s="108">
        <v>-0.08</v>
      </c>
      <c r="S63" s="110">
        <v>0</v>
      </c>
      <c r="T63" s="110">
        <v>2</v>
      </c>
      <c r="U63" s="110">
        <v>2</v>
      </c>
      <c r="V63" s="108">
        <v>1</v>
      </c>
      <c r="W63" s="110">
        <v>0</v>
      </c>
      <c r="X63" s="110">
        <v>0</v>
      </c>
      <c r="Y63" s="110">
        <v>1</v>
      </c>
      <c r="Z63" s="108">
        <v>0</v>
      </c>
      <c r="AA63" s="110">
        <v>0</v>
      </c>
      <c r="AB63" s="110">
        <v>0</v>
      </c>
      <c r="AC63" s="110">
        <v>0</v>
      </c>
      <c r="AD63" s="110">
        <v>0</v>
      </c>
      <c r="AE63" s="110">
        <v>0</v>
      </c>
      <c r="AF63" s="110">
        <v>0</v>
      </c>
      <c r="AG63" s="110">
        <v>0</v>
      </c>
      <c r="AH63" s="110">
        <v>0</v>
      </c>
      <c r="AI63" s="110">
        <v>0</v>
      </c>
      <c r="AJ63" s="110">
        <v>0</v>
      </c>
      <c r="AK63" s="110">
        <v>1</v>
      </c>
      <c r="AL63" s="108">
        <v>0</v>
      </c>
      <c r="AM63" s="111">
        <f t="shared" si="2"/>
        <v>0</v>
      </c>
      <c r="AN63" s="111">
        <f t="shared" si="1"/>
        <v>0</v>
      </c>
      <c r="AO63" s="111">
        <f t="shared" si="3"/>
        <v>1</v>
      </c>
      <c r="AP63" s="111">
        <f t="shared" si="4"/>
        <v>0</v>
      </c>
      <c r="AQ63" s="111">
        <f t="shared" si="5"/>
        <v>0</v>
      </c>
      <c r="AR63" s="111">
        <f t="shared" si="6"/>
        <v>0.91500000000000004</v>
      </c>
      <c r="AS63" s="111">
        <f t="shared" si="7"/>
        <v>0.998</v>
      </c>
      <c r="AT63" s="111">
        <f t="shared" si="8"/>
        <v>0.998</v>
      </c>
      <c r="AU63" s="111">
        <f t="shared" si="9"/>
        <v>0</v>
      </c>
      <c r="AV63" s="111">
        <f t="shared" si="10"/>
        <v>0</v>
      </c>
      <c r="AW63" s="101">
        <f t="shared" si="11"/>
        <v>2</v>
      </c>
      <c r="AX63" s="101">
        <f t="shared" si="12"/>
        <v>0</v>
      </c>
      <c r="AY63" s="101">
        <f t="shared" si="13"/>
        <v>2</v>
      </c>
      <c r="AZ63" s="101">
        <f t="shared" si="14"/>
        <v>0</v>
      </c>
      <c r="BA63" s="101">
        <f t="shared" si="15"/>
        <v>0</v>
      </c>
      <c r="BB63" s="101">
        <f t="shared" si="16"/>
        <v>2</v>
      </c>
      <c r="BC63" s="101">
        <f t="shared" si="17"/>
        <v>2</v>
      </c>
      <c r="BD63" s="101">
        <f t="shared" si="18"/>
        <v>2</v>
      </c>
      <c r="BE63" s="101">
        <f t="shared" si="19"/>
        <v>0</v>
      </c>
      <c r="BF63" s="101">
        <f t="shared" si="20"/>
        <v>0</v>
      </c>
      <c r="BG63" s="101">
        <f t="shared" si="21"/>
        <v>10</v>
      </c>
    </row>
    <row r="64" spans="1:59" x14ac:dyDescent="0.2">
      <c r="A64" s="98">
        <v>1904555</v>
      </c>
      <c r="B64" s="98" t="s">
        <v>1347</v>
      </c>
      <c r="C64" s="98" t="s">
        <v>2206</v>
      </c>
      <c r="D64" s="98" t="s">
        <v>63</v>
      </c>
      <c r="E64" s="106">
        <v>156</v>
      </c>
      <c r="F64" s="107" t="s">
        <v>1348</v>
      </c>
      <c r="G64" s="108" t="s">
        <v>1349</v>
      </c>
      <c r="H64" s="109">
        <v>47813</v>
      </c>
      <c r="I64" s="108">
        <v>6.4000000000000001E-2</v>
      </c>
      <c r="J64" s="110">
        <v>11</v>
      </c>
      <c r="K64" s="110">
        <v>63</v>
      </c>
      <c r="L64" s="108">
        <v>0.17460317460317459</v>
      </c>
      <c r="M64" s="110">
        <v>1</v>
      </c>
      <c r="N64" s="110">
        <v>63</v>
      </c>
      <c r="O64" s="108">
        <v>1.5873015873015872E-2</v>
      </c>
      <c r="P64" s="108">
        <v>0</v>
      </c>
      <c r="Q64" s="108">
        <v>0.434</v>
      </c>
      <c r="R64" s="108">
        <v>-0.11363636363636363</v>
      </c>
      <c r="S64" s="110">
        <v>11</v>
      </c>
      <c r="T64" s="110">
        <v>51</v>
      </c>
      <c r="U64" s="110">
        <v>101</v>
      </c>
      <c r="V64" s="108">
        <v>0.61386138613861385</v>
      </c>
      <c r="W64" s="110">
        <v>11</v>
      </c>
      <c r="X64" s="110">
        <v>0</v>
      </c>
      <c r="Y64" s="110">
        <v>74</v>
      </c>
      <c r="Z64" s="108">
        <v>0.14864864864864866</v>
      </c>
      <c r="AA64" s="110">
        <v>1</v>
      </c>
      <c r="AB64" s="110">
        <v>1</v>
      </c>
      <c r="AC64" s="110">
        <v>0</v>
      </c>
      <c r="AD64" s="110">
        <v>0</v>
      </c>
      <c r="AE64" s="110">
        <v>0</v>
      </c>
      <c r="AF64" s="110">
        <v>3</v>
      </c>
      <c r="AG64" s="110">
        <v>0</v>
      </c>
      <c r="AH64" s="110">
        <v>0</v>
      </c>
      <c r="AI64" s="110">
        <v>0</v>
      </c>
      <c r="AJ64" s="110">
        <v>0</v>
      </c>
      <c r="AK64" s="110">
        <v>63</v>
      </c>
      <c r="AL64" s="108">
        <v>7.9365079365079361E-2</v>
      </c>
      <c r="AM64" s="111">
        <f t="shared" si="2"/>
        <v>0.112</v>
      </c>
      <c r="AN64" s="111">
        <f t="shared" si="1"/>
        <v>0.29599999999999999</v>
      </c>
      <c r="AO64" s="111">
        <f t="shared" si="3"/>
        <v>0.83399999999999996</v>
      </c>
      <c r="AP64" s="111">
        <f t="shared" si="4"/>
        <v>0.24399999999999999</v>
      </c>
      <c r="AQ64" s="111">
        <f t="shared" si="5"/>
        <v>0</v>
      </c>
      <c r="AR64" s="111">
        <f t="shared" si="6"/>
        <v>0.81699999999999995</v>
      </c>
      <c r="AS64" s="111">
        <f t="shared" si="7"/>
        <v>0.89300000000000002</v>
      </c>
      <c r="AT64" s="111">
        <f t="shared" si="8"/>
        <v>0.89300000000000002</v>
      </c>
      <c r="AU64" s="111">
        <f t="shared" si="9"/>
        <v>0.79900000000000004</v>
      </c>
      <c r="AV64" s="111">
        <f t="shared" si="10"/>
        <v>8.7999999999999995E-2</v>
      </c>
      <c r="AW64" s="101">
        <f t="shared" si="11"/>
        <v>2</v>
      </c>
      <c r="AX64" s="101">
        <f t="shared" si="12"/>
        <v>0</v>
      </c>
      <c r="AY64" s="101">
        <f t="shared" si="13"/>
        <v>2</v>
      </c>
      <c r="AZ64" s="101">
        <f t="shared" si="14"/>
        <v>0</v>
      </c>
      <c r="BA64" s="101">
        <f t="shared" si="15"/>
        <v>0</v>
      </c>
      <c r="BB64" s="101">
        <f t="shared" si="16"/>
        <v>2</v>
      </c>
      <c r="BC64" s="101">
        <f t="shared" si="17"/>
        <v>2</v>
      </c>
      <c r="BD64" s="101">
        <f t="shared" si="18"/>
        <v>2</v>
      </c>
      <c r="BE64" s="101">
        <f t="shared" si="19"/>
        <v>2</v>
      </c>
      <c r="BF64" s="101">
        <f t="shared" si="20"/>
        <v>0</v>
      </c>
      <c r="BG64" s="101">
        <f t="shared" si="21"/>
        <v>12</v>
      </c>
    </row>
    <row r="65" spans="1:59" x14ac:dyDescent="0.2">
      <c r="A65" s="98">
        <v>1904645</v>
      </c>
      <c r="B65" s="98" t="s">
        <v>1998</v>
      </c>
      <c r="C65" s="98" t="s">
        <v>2207</v>
      </c>
      <c r="D65" s="98" t="s">
        <v>64</v>
      </c>
      <c r="E65" s="106">
        <v>175</v>
      </c>
      <c r="F65" s="107" t="s">
        <v>896</v>
      </c>
      <c r="G65" s="108" t="s">
        <v>1178</v>
      </c>
      <c r="H65" s="109">
        <v>83580</v>
      </c>
      <c r="I65" s="108">
        <v>0.115</v>
      </c>
      <c r="J65" s="110">
        <v>4</v>
      </c>
      <c r="K65" s="110">
        <v>107</v>
      </c>
      <c r="L65" s="108">
        <v>3.7383177570093455E-2</v>
      </c>
      <c r="M65" s="110">
        <v>3</v>
      </c>
      <c r="N65" s="110">
        <v>107</v>
      </c>
      <c r="O65" s="108">
        <v>2.8037383177570093E-2</v>
      </c>
      <c r="P65" s="108">
        <v>3.9E-2</v>
      </c>
      <c r="Q65" s="108">
        <v>0.21299999999999999</v>
      </c>
      <c r="R65" s="108">
        <v>-8.3769633507853408E-2</v>
      </c>
      <c r="S65" s="110">
        <v>11</v>
      </c>
      <c r="T65" s="110">
        <v>45</v>
      </c>
      <c r="U65" s="110">
        <v>149</v>
      </c>
      <c r="V65" s="108">
        <v>0.37583892617449666</v>
      </c>
      <c r="W65" s="110">
        <v>8</v>
      </c>
      <c r="X65" s="110">
        <v>0</v>
      </c>
      <c r="Y65" s="110">
        <v>115</v>
      </c>
      <c r="Z65" s="108">
        <v>6.9565217391304349E-2</v>
      </c>
      <c r="AA65" s="110">
        <v>8</v>
      </c>
      <c r="AB65" s="110">
        <v>0</v>
      </c>
      <c r="AC65" s="110">
        <v>0</v>
      </c>
      <c r="AD65" s="110">
        <v>0</v>
      </c>
      <c r="AE65" s="110">
        <v>0</v>
      </c>
      <c r="AF65" s="110">
        <v>5</v>
      </c>
      <c r="AG65" s="110">
        <v>0</v>
      </c>
      <c r="AH65" s="110">
        <v>0</v>
      </c>
      <c r="AI65" s="110">
        <v>0</v>
      </c>
      <c r="AJ65" s="110">
        <v>0</v>
      </c>
      <c r="AK65" s="110">
        <v>107</v>
      </c>
      <c r="AL65" s="108">
        <v>0.12149532710280374</v>
      </c>
      <c r="AM65" s="111">
        <f t="shared" si="2"/>
        <v>0.85699999999999998</v>
      </c>
      <c r="AN65" s="111">
        <f t="shared" si="1"/>
        <v>0.61</v>
      </c>
      <c r="AO65" s="111">
        <f t="shared" si="3"/>
        <v>0.154</v>
      </c>
      <c r="AP65" s="111">
        <f t="shared" si="4"/>
        <v>0.40300000000000002</v>
      </c>
      <c r="AQ65" s="111">
        <f t="shared" si="5"/>
        <v>0.66400000000000003</v>
      </c>
      <c r="AR65" s="111">
        <f t="shared" si="6"/>
        <v>4.7E-2</v>
      </c>
      <c r="AS65" s="111">
        <f t="shared" si="7"/>
        <v>0.20699999999999999</v>
      </c>
      <c r="AT65" s="111">
        <f t="shared" si="8"/>
        <v>0.20699999999999999</v>
      </c>
      <c r="AU65" s="111">
        <f t="shared" si="9"/>
        <v>0.434</v>
      </c>
      <c r="AV65" s="111">
        <f t="shared" si="10"/>
        <v>0.20599999999999999</v>
      </c>
      <c r="AW65" s="101">
        <f t="shared" si="11"/>
        <v>0</v>
      </c>
      <c r="AX65" s="101">
        <f t="shared" si="12"/>
        <v>1</v>
      </c>
      <c r="AY65" s="101">
        <f t="shared" si="13"/>
        <v>0</v>
      </c>
      <c r="AZ65" s="101">
        <f t="shared" si="14"/>
        <v>1</v>
      </c>
      <c r="BA65" s="101">
        <f t="shared" si="15"/>
        <v>1</v>
      </c>
      <c r="BB65" s="101">
        <f t="shared" si="16"/>
        <v>0</v>
      </c>
      <c r="BC65" s="101">
        <f t="shared" si="17"/>
        <v>2</v>
      </c>
      <c r="BD65" s="101">
        <f t="shared" si="18"/>
        <v>0</v>
      </c>
      <c r="BE65" s="101">
        <f t="shared" si="19"/>
        <v>1</v>
      </c>
      <c r="BF65" s="101">
        <f t="shared" si="20"/>
        <v>0</v>
      </c>
      <c r="BG65" s="101">
        <f t="shared" si="21"/>
        <v>6</v>
      </c>
    </row>
    <row r="66" spans="1:59" x14ac:dyDescent="0.2">
      <c r="A66" s="98">
        <v>1904780</v>
      </c>
      <c r="B66" s="98" t="s">
        <v>1486</v>
      </c>
      <c r="C66" s="98" t="s">
        <v>2208</v>
      </c>
      <c r="D66" s="98" t="s">
        <v>65</v>
      </c>
      <c r="E66" s="106">
        <v>45</v>
      </c>
      <c r="F66" s="107" t="s">
        <v>1487</v>
      </c>
      <c r="G66" s="108" t="s">
        <v>1488</v>
      </c>
      <c r="H66" s="109">
        <v>60438</v>
      </c>
      <c r="I66" s="108">
        <v>0.27600000000000002</v>
      </c>
      <c r="J66" s="110">
        <v>2</v>
      </c>
      <c r="K66" s="110">
        <v>43</v>
      </c>
      <c r="L66" s="108">
        <v>4.6511627906976744E-2</v>
      </c>
      <c r="M66" s="110">
        <v>4</v>
      </c>
      <c r="N66" s="110">
        <v>43</v>
      </c>
      <c r="O66" s="108">
        <v>9.3023255813953487E-2</v>
      </c>
      <c r="P66" s="108">
        <v>0</v>
      </c>
      <c r="Q66" s="108">
        <v>0.74099999999999999</v>
      </c>
      <c r="R66" s="108">
        <v>-0.31818181818181818</v>
      </c>
      <c r="S66" s="110">
        <v>5</v>
      </c>
      <c r="T66" s="110">
        <v>37</v>
      </c>
      <c r="U66" s="110">
        <v>55</v>
      </c>
      <c r="V66" s="108">
        <v>0.76363636363636367</v>
      </c>
      <c r="W66" s="110">
        <v>0</v>
      </c>
      <c r="X66" s="110">
        <v>0</v>
      </c>
      <c r="Y66" s="110">
        <v>43</v>
      </c>
      <c r="Z66" s="108">
        <v>0</v>
      </c>
      <c r="AA66" s="110">
        <v>4</v>
      </c>
      <c r="AB66" s="110">
        <v>0</v>
      </c>
      <c r="AC66" s="110">
        <v>0</v>
      </c>
      <c r="AD66" s="110">
        <v>0</v>
      </c>
      <c r="AE66" s="110">
        <v>0</v>
      </c>
      <c r="AF66" s="110">
        <v>0</v>
      </c>
      <c r="AG66" s="110">
        <v>0</v>
      </c>
      <c r="AH66" s="110">
        <v>0</v>
      </c>
      <c r="AI66" s="110">
        <v>0</v>
      </c>
      <c r="AJ66" s="110">
        <v>0</v>
      </c>
      <c r="AK66" s="110">
        <v>43</v>
      </c>
      <c r="AL66" s="108">
        <v>9.3023255813953487E-2</v>
      </c>
      <c r="AM66" s="111">
        <f t="shared" si="2"/>
        <v>0.40799999999999997</v>
      </c>
      <c r="AN66" s="111">
        <f t="shared" si="1"/>
        <v>0.96099999999999997</v>
      </c>
      <c r="AO66" s="111">
        <f t="shared" si="3"/>
        <v>0.21199999999999999</v>
      </c>
      <c r="AP66" s="111">
        <f t="shared" si="4"/>
        <v>0.88900000000000001</v>
      </c>
      <c r="AQ66" s="111">
        <f t="shared" si="5"/>
        <v>0</v>
      </c>
      <c r="AR66" s="111">
        <f t="shared" si="6"/>
        <v>0.99199999999999999</v>
      </c>
      <c r="AS66" s="111">
        <f t="shared" si="7"/>
        <v>0.98</v>
      </c>
      <c r="AT66" s="111">
        <f t="shared" si="8"/>
        <v>0.98</v>
      </c>
      <c r="AU66" s="111">
        <f t="shared" si="9"/>
        <v>0</v>
      </c>
      <c r="AV66" s="111">
        <f t="shared" si="10"/>
        <v>0.12</v>
      </c>
      <c r="AW66" s="101">
        <f t="shared" si="11"/>
        <v>1</v>
      </c>
      <c r="AX66" s="101">
        <f t="shared" si="12"/>
        <v>2</v>
      </c>
      <c r="AY66" s="101">
        <f t="shared" si="13"/>
        <v>0</v>
      </c>
      <c r="AZ66" s="101">
        <f t="shared" si="14"/>
        <v>2</v>
      </c>
      <c r="BA66" s="101">
        <f t="shared" si="15"/>
        <v>0</v>
      </c>
      <c r="BB66" s="101">
        <f t="shared" si="16"/>
        <v>2</v>
      </c>
      <c r="BC66" s="101">
        <f t="shared" si="17"/>
        <v>2</v>
      </c>
      <c r="BD66" s="101">
        <f t="shared" si="18"/>
        <v>2</v>
      </c>
      <c r="BE66" s="101">
        <f t="shared" si="19"/>
        <v>0</v>
      </c>
      <c r="BF66" s="101">
        <f t="shared" si="20"/>
        <v>0</v>
      </c>
      <c r="BG66" s="101">
        <f t="shared" si="21"/>
        <v>11</v>
      </c>
    </row>
    <row r="67" spans="1:59" x14ac:dyDescent="0.2">
      <c r="A67" s="98">
        <v>1904825</v>
      </c>
      <c r="B67" s="98" t="s">
        <v>1333</v>
      </c>
      <c r="C67" s="98" t="s">
        <v>2209</v>
      </c>
      <c r="D67" s="98" t="s">
        <v>66</v>
      </c>
      <c r="E67" s="106">
        <v>430</v>
      </c>
      <c r="F67" s="107" t="s">
        <v>417</v>
      </c>
      <c r="G67" s="108" t="s">
        <v>1246</v>
      </c>
      <c r="H67" s="109">
        <v>54432</v>
      </c>
      <c r="I67" s="108">
        <v>0.13400000000000001</v>
      </c>
      <c r="J67" s="110">
        <v>37</v>
      </c>
      <c r="K67" s="110">
        <v>278</v>
      </c>
      <c r="L67" s="108">
        <v>0.13309352517985612</v>
      </c>
      <c r="M67" s="110">
        <v>7</v>
      </c>
      <c r="N67" s="110">
        <v>278</v>
      </c>
      <c r="O67" s="108">
        <v>2.5179856115107913E-2</v>
      </c>
      <c r="P67" s="108">
        <v>9.9000000000000005E-2</v>
      </c>
      <c r="Q67" s="108">
        <v>0.379</v>
      </c>
      <c r="R67" s="108">
        <v>-0.13827655310621242</v>
      </c>
      <c r="S67" s="110">
        <v>63</v>
      </c>
      <c r="T67" s="110">
        <v>168</v>
      </c>
      <c r="U67" s="110">
        <v>440</v>
      </c>
      <c r="V67" s="108">
        <v>0.52500000000000002</v>
      </c>
      <c r="W67" s="110">
        <v>26</v>
      </c>
      <c r="X67" s="110">
        <v>7</v>
      </c>
      <c r="Y67" s="110">
        <v>304</v>
      </c>
      <c r="Z67" s="108">
        <v>6.25E-2</v>
      </c>
      <c r="AA67" s="110">
        <v>8</v>
      </c>
      <c r="AB67" s="110">
        <v>6</v>
      </c>
      <c r="AC67" s="110">
        <v>7</v>
      </c>
      <c r="AD67" s="110">
        <v>20</v>
      </c>
      <c r="AE67" s="110">
        <v>0</v>
      </c>
      <c r="AF67" s="110">
        <v>1</v>
      </c>
      <c r="AG67" s="110">
        <v>7</v>
      </c>
      <c r="AH67" s="110">
        <v>0</v>
      </c>
      <c r="AI67" s="110">
        <v>0</v>
      </c>
      <c r="AJ67" s="110">
        <v>0</v>
      </c>
      <c r="AK67" s="110">
        <v>278</v>
      </c>
      <c r="AL67" s="108">
        <v>0.17625899280575538</v>
      </c>
      <c r="AM67" s="111">
        <f t="shared" si="2"/>
        <v>0.24399999999999999</v>
      </c>
      <c r="AN67" s="111">
        <f t="shared" si="1"/>
        <v>0.69799999999999995</v>
      </c>
      <c r="AO67" s="111">
        <f t="shared" si="3"/>
        <v>0.69499999999999995</v>
      </c>
      <c r="AP67" s="111">
        <f t="shared" si="4"/>
        <v>0.35799999999999998</v>
      </c>
      <c r="AQ67" s="111">
        <f t="shared" si="5"/>
        <v>0.93600000000000005</v>
      </c>
      <c r="AR67" s="111">
        <f t="shared" si="6"/>
        <v>0.61899999999999999</v>
      </c>
      <c r="AS67" s="111">
        <f t="shared" si="7"/>
        <v>0.70699999999999996</v>
      </c>
      <c r="AT67" s="111">
        <f t="shared" si="8"/>
        <v>0.70699999999999996</v>
      </c>
      <c r="AU67" s="111">
        <f t="shared" si="9"/>
        <v>0.38200000000000001</v>
      </c>
      <c r="AV67" s="111">
        <f t="shared" si="10"/>
        <v>0.48299999999999998</v>
      </c>
      <c r="AW67" s="101">
        <f t="shared" si="11"/>
        <v>2</v>
      </c>
      <c r="AX67" s="101">
        <f t="shared" si="12"/>
        <v>2</v>
      </c>
      <c r="AY67" s="101">
        <f t="shared" si="13"/>
        <v>2</v>
      </c>
      <c r="AZ67" s="101">
        <f t="shared" si="14"/>
        <v>1</v>
      </c>
      <c r="BA67" s="101">
        <f t="shared" si="15"/>
        <v>2</v>
      </c>
      <c r="BB67" s="101">
        <f t="shared" si="16"/>
        <v>1</v>
      </c>
      <c r="BC67" s="101">
        <f t="shared" si="17"/>
        <v>2</v>
      </c>
      <c r="BD67" s="101">
        <f t="shared" si="18"/>
        <v>2</v>
      </c>
      <c r="BE67" s="101">
        <f t="shared" si="19"/>
        <v>1</v>
      </c>
      <c r="BF67" s="101">
        <f t="shared" si="20"/>
        <v>1</v>
      </c>
      <c r="BG67" s="101">
        <f t="shared" si="21"/>
        <v>16</v>
      </c>
    </row>
    <row r="68" spans="1:59" x14ac:dyDescent="0.2">
      <c r="A68" s="98">
        <v>1904870</v>
      </c>
      <c r="B68" s="98" t="s">
        <v>1662</v>
      </c>
      <c r="C68" s="98" t="s">
        <v>2210</v>
      </c>
      <c r="D68" s="98" t="s">
        <v>67</v>
      </c>
      <c r="E68" s="106">
        <v>700</v>
      </c>
      <c r="F68" s="107" t="s">
        <v>1663</v>
      </c>
      <c r="G68" s="108" t="s">
        <v>1664</v>
      </c>
      <c r="H68" s="109">
        <v>59519</v>
      </c>
      <c r="I68" s="108">
        <v>8.199999999999999E-2</v>
      </c>
      <c r="J68" s="110">
        <v>38</v>
      </c>
      <c r="K68" s="110">
        <v>359</v>
      </c>
      <c r="L68" s="108">
        <v>0.10584958217270195</v>
      </c>
      <c r="M68" s="110">
        <v>5</v>
      </c>
      <c r="N68" s="110">
        <v>359</v>
      </c>
      <c r="O68" s="108">
        <v>1.3927576601671309E-2</v>
      </c>
      <c r="P68" s="108">
        <v>1.1000000000000001E-2</v>
      </c>
      <c r="Q68" s="108">
        <v>0.33700000000000002</v>
      </c>
      <c r="R68" s="108">
        <v>-1.82328190743338E-2</v>
      </c>
      <c r="S68" s="110">
        <v>32</v>
      </c>
      <c r="T68" s="110">
        <v>252</v>
      </c>
      <c r="U68" s="110">
        <v>595</v>
      </c>
      <c r="V68" s="108">
        <v>0.47731092436974792</v>
      </c>
      <c r="W68" s="110">
        <v>59</v>
      </c>
      <c r="X68" s="110">
        <v>0</v>
      </c>
      <c r="Y68" s="110">
        <v>418</v>
      </c>
      <c r="Z68" s="108">
        <v>0.14114832535885166</v>
      </c>
      <c r="AA68" s="110">
        <v>17</v>
      </c>
      <c r="AB68" s="110">
        <v>7</v>
      </c>
      <c r="AC68" s="110">
        <v>0</v>
      </c>
      <c r="AD68" s="110">
        <v>2</v>
      </c>
      <c r="AE68" s="110">
        <v>0</v>
      </c>
      <c r="AF68" s="110">
        <v>7</v>
      </c>
      <c r="AG68" s="110">
        <v>3</v>
      </c>
      <c r="AH68" s="110">
        <v>3</v>
      </c>
      <c r="AI68" s="110">
        <v>0</v>
      </c>
      <c r="AJ68" s="110">
        <v>0</v>
      </c>
      <c r="AK68" s="110">
        <v>359</v>
      </c>
      <c r="AL68" s="108">
        <v>0.10863509749303621</v>
      </c>
      <c r="AM68" s="111">
        <f t="shared" si="2"/>
        <v>0.38600000000000001</v>
      </c>
      <c r="AN68" s="111">
        <f t="shared" si="1"/>
        <v>0.42899999999999999</v>
      </c>
      <c r="AO68" s="111">
        <f t="shared" si="3"/>
        <v>0.55600000000000005</v>
      </c>
      <c r="AP68" s="111">
        <f t="shared" si="4"/>
        <v>0.223</v>
      </c>
      <c r="AQ68" s="111">
        <f t="shared" si="5"/>
        <v>0.28899999999999998</v>
      </c>
      <c r="AR68" s="111">
        <f t="shared" si="6"/>
        <v>0.42899999999999999</v>
      </c>
      <c r="AS68" s="111">
        <f t="shared" si="7"/>
        <v>0.57099999999999995</v>
      </c>
      <c r="AT68" s="111">
        <f t="shared" si="8"/>
        <v>0.57099999999999995</v>
      </c>
      <c r="AU68" s="111">
        <f t="shared" si="9"/>
        <v>0.78400000000000003</v>
      </c>
      <c r="AV68" s="111">
        <f t="shared" si="10"/>
        <v>0.16500000000000001</v>
      </c>
      <c r="AW68" s="101">
        <f t="shared" si="11"/>
        <v>1</v>
      </c>
      <c r="AX68" s="101">
        <f t="shared" si="12"/>
        <v>1</v>
      </c>
      <c r="AY68" s="101">
        <f t="shared" si="13"/>
        <v>1</v>
      </c>
      <c r="AZ68" s="101">
        <f t="shared" si="14"/>
        <v>0</v>
      </c>
      <c r="BA68" s="101">
        <f t="shared" si="15"/>
        <v>0</v>
      </c>
      <c r="BB68" s="101">
        <f t="shared" si="16"/>
        <v>1</v>
      </c>
      <c r="BC68" s="101">
        <f t="shared" si="17"/>
        <v>1</v>
      </c>
      <c r="BD68" s="101">
        <f t="shared" si="18"/>
        <v>1</v>
      </c>
      <c r="BE68" s="101">
        <f t="shared" si="19"/>
        <v>2</v>
      </c>
      <c r="BF68" s="101">
        <f t="shared" si="20"/>
        <v>0</v>
      </c>
      <c r="BG68" s="101">
        <f t="shared" si="21"/>
        <v>8</v>
      </c>
    </row>
    <row r="69" spans="1:59" x14ac:dyDescent="0.2">
      <c r="A69" s="98">
        <v>1904915</v>
      </c>
      <c r="B69" s="98" t="s">
        <v>1858</v>
      </c>
      <c r="C69" s="98" t="s">
        <v>2211</v>
      </c>
      <c r="D69" s="98" t="s">
        <v>68</v>
      </c>
      <c r="E69" s="106">
        <v>962</v>
      </c>
      <c r="F69" s="107" t="s">
        <v>1427</v>
      </c>
      <c r="G69" s="108" t="s">
        <v>1428</v>
      </c>
      <c r="H69" s="109">
        <v>60625</v>
      </c>
      <c r="I69" s="108">
        <v>0.153</v>
      </c>
      <c r="J69" s="110">
        <v>40</v>
      </c>
      <c r="K69" s="110">
        <v>463</v>
      </c>
      <c r="L69" s="108">
        <v>8.6393088552915762E-2</v>
      </c>
      <c r="M69" s="110">
        <v>7</v>
      </c>
      <c r="N69" s="110">
        <v>463</v>
      </c>
      <c r="O69" s="108">
        <v>1.511879049676026E-2</v>
      </c>
      <c r="P69" s="108">
        <v>1.8000000000000002E-2</v>
      </c>
      <c r="Q69" s="108">
        <v>0.35200000000000004</v>
      </c>
      <c r="R69" s="108">
        <v>-0.1262488646684832</v>
      </c>
      <c r="S69" s="110">
        <v>64</v>
      </c>
      <c r="T69" s="110">
        <v>205</v>
      </c>
      <c r="U69" s="110">
        <v>758</v>
      </c>
      <c r="V69" s="108">
        <v>0.35488126649076518</v>
      </c>
      <c r="W69" s="110">
        <v>17</v>
      </c>
      <c r="X69" s="110">
        <v>8</v>
      </c>
      <c r="Y69" s="110">
        <v>480</v>
      </c>
      <c r="Z69" s="108">
        <v>1.8749999999999999E-2</v>
      </c>
      <c r="AA69" s="110">
        <v>6</v>
      </c>
      <c r="AB69" s="110">
        <v>37</v>
      </c>
      <c r="AC69" s="110">
        <v>3</v>
      </c>
      <c r="AD69" s="110">
        <v>20</v>
      </c>
      <c r="AE69" s="110">
        <v>0</v>
      </c>
      <c r="AF69" s="110">
        <v>16</v>
      </c>
      <c r="AG69" s="110">
        <v>66</v>
      </c>
      <c r="AH69" s="110">
        <v>0</v>
      </c>
      <c r="AI69" s="110">
        <v>0</v>
      </c>
      <c r="AJ69" s="110">
        <v>0</v>
      </c>
      <c r="AK69" s="110">
        <v>463</v>
      </c>
      <c r="AL69" s="108">
        <v>0.31965442764578833</v>
      </c>
      <c r="AM69" s="111">
        <f t="shared" si="2"/>
        <v>0.41099999999999998</v>
      </c>
      <c r="AN69" s="111">
        <f t="shared" si="1"/>
        <v>0.76600000000000001</v>
      </c>
      <c r="AO69" s="111">
        <f t="shared" si="3"/>
        <v>0.44700000000000001</v>
      </c>
      <c r="AP69" s="111">
        <f t="shared" si="4"/>
        <v>0.23899999999999999</v>
      </c>
      <c r="AQ69" s="111">
        <f t="shared" si="5"/>
        <v>0.39700000000000002</v>
      </c>
      <c r="AR69" s="111">
        <f t="shared" si="6"/>
        <v>0.496</v>
      </c>
      <c r="AS69" s="111">
        <f t="shared" si="7"/>
        <v>0.159</v>
      </c>
      <c r="AT69" s="111">
        <f t="shared" si="8"/>
        <v>0.159</v>
      </c>
      <c r="AU69" s="111">
        <f t="shared" si="9"/>
        <v>0.14599999999999999</v>
      </c>
      <c r="AV69" s="111">
        <f t="shared" si="10"/>
        <v>0.94399999999999995</v>
      </c>
      <c r="AW69" s="101">
        <f t="shared" si="11"/>
        <v>1</v>
      </c>
      <c r="AX69" s="101">
        <f t="shared" si="12"/>
        <v>2</v>
      </c>
      <c r="AY69" s="101">
        <f t="shared" si="13"/>
        <v>1</v>
      </c>
      <c r="AZ69" s="101">
        <f t="shared" si="14"/>
        <v>0</v>
      </c>
      <c r="BA69" s="101">
        <f t="shared" si="15"/>
        <v>1</v>
      </c>
      <c r="BB69" s="101">
        <f t="shared" si="16"/>
        <v>1</v>
      </c>
      <c r="BC69" s="101">
        <f t="shared" si="17"/>
        <v>2</v>
      </c>
      <c r="BD69" s="101">
        <f t="shared" si="18"/>
        <v>0</v>
      </c>
      <c r="BE69" s="101">
        <f t="shared" si="19"/>
        <v>0</v>
      </c>
      <c r="BF69" s="101">
        <f t="shared" si="20"/>
        <v>2</v>
      </c>
      <c r="BG69" s="101">
        <f t="shared" si="21"/>
        <v>10</v>
      </c>
    </row>
    <row r="70" spans="1:59" x14ac:dyDescent="0.2">
      <c r="A70" s="98">
        <v>1904960</v>
      </c>
      <c r="B70" s="98" t="s">
        <v>1135</v>
      </c>
      <c r="C70" s="98" t="s">
        <v>2212</v>
      </c>
      <c r="D70" s="98" t="s">
        <v>69</v>
      </c>
      <c r="E70" s="106">
        <v>405</v>
      </c>
      <c r="F70" s="107" t="s">
        <v>1061</v>
      </c>
      <c r="G70" s="108" t="s">
        <v>1062</v>
      </c>
      <c r="H70" s="109">
        <v>43750</v>
      </c>
      <c r="I70" s="108">
        <v>0.315</v>
      </c>
      <c r="J70" s="110">
        <v>52</v>
      </c>
      <c r="K70" s="110">
        <v>178</v>
      </c>
      <c r="L70" s="108">
        <v>0.29213483146067415</v>
      </c>
      <c r="M70" s="110">
        <v>27</v>
      </c>
      <c r="N70" s="110">
        <v>178</v>
      </c>
      <c r="O70" s="108">
        <v>0.15168539325842698</v>
      </c>
      <c r="P70" s="108">
        <v>4.0999999999999995E-2</v>
      </c>
      <c r="Q70" s="108">
        <v>0.36399999999999999</v>
      </c>
      <c r="R70" s="108">
        <v>-0.14012738853503184</v>
      </c>
      <c r="S70" s="110">
        <v>11</v>
      </c>
      <c r="T70" s="110">
        <v>150</v>
      </c>
      <c r="U70" s="110">
        <v>275</v>
      </c>
      <c r="V70" s="108">
        <v>0.58545454545454545</v>
      </c>
      <c r="W70" s="110">
        <v>29</v>
      </c>
      <c r="X70" s="110">
        <v>0</v>
      </c>
      <c r="Y70" s="110">
        <v>207</v>
      </c>
      <c r="Z70" s="108">
        <v>0.14009661835748793</v>
      </c>
      <c r="AA70" s="110">
        <v>16</v>
      </c>
      <c r="AB70" s="110">
        <v>13</v>
      </c>
      <c r="AC70" s="110">
        <v>3</v>
      </c>
      <c r="AD70" s="110">
        <v>0</v>
      </c>
      <c r="AE70" s="110">
        <v>0</v>
      </c>
      <c r="AF70" s="110">
        <v>2</v>
      </c>
      <c r="AG70" s="110">
        <v>10</v>
      </c>
      <c r="AH70" s="110">
        <v>1</v>
      </c>
      <c r="AI70" s="110">
        <v>0</v>
      </c>
      <c r="AJ70" s="110">
        <v>0</v>
      </c>
      <c r="AK70" s="110">
        <v>178</v>
      </c>
      <c r="AL70" s="108">
        <v>0.25280898876404495</v>
      </c>
      <c r="AM70" s="111">
        <f t="shared" si="2"/>
        <v>6.3E-2</v>
      </c>
      <c r="AN70" s="111">
        <f t="shared" ref="AN70:AN133" si="22">_xlfn.PERCENTRANK.INC(I$6:I$945,I70)</f>
        <v>0.97699999999999998</v>
      </c>
      <c r="AO70" s="111">
        <f t="shared" si="3"/>
        <v>0.97199999999999998</v>
      </c>
      <c r="AP70" s="111">
        <f t="shared" si="4"/>
        <v>0.97399999999999998</v>
      </c>
      <c r="AQ70" s="111">
        <f t="shared" si="5"/>
        <v>0.68400000000000005</v>
      </c>
      <c r="AR70" s="111">
        <f t="shared" si="6"/>
        <v>0.54900000000000004</v>
      </c>
      <c r="AS70" s="111">
        <f t="shared" si="7"/>
        <v>0.85</v>
      </c>
      <c r="AT70" s="111">
        <f t="shared" si="8"/>
        <v>0.85</v>
      </c>
      <c r="AU70" s="111">
        <f t="shared" si="9"/>
        <v>0.78100000000000003</v>
      </c>
      <c r="AV70" s="111">
        <f t="shared" si="10"/>
        <v>0.80500000000000005</v>
      </c>
      <c r="AW70" s="101">
        <f t="shared" si="11"/>
        <v>2</v>
      </c>
      <c r="AX70" s="101">
        <f t="shared" si="12"/>
        <v>2</v>
      </c>
      <c r="AY70" s="101">
        <f t="shared" si="13"/>
        <v>2</v>
      </c>
      <c r="AZ70" s="101">
        <f t="shared" si="14"/>
        <v>2</v>
      </c>
      <c r="BA70" s="101">
        <f t="shared" si="15"/>
        <v>2</v>
      </c>
      <c r="BB70" s="101">
        <f t="shared" si="16"/>
        <v>1</v>
      </c>
      <c r="BC70" s="101">
        <f t="shared" si="17"/>
        <v>2</v>
      </c>
      <c r="BD70" s="101">
        <f t="shared" si="18"/>
        <v>2</v>
      </c>
      <c r="BE70" s="101">
        <f t="shared" si="19"/>
        <v>2</v>
      </c>
      <c r="BF70" s="101">
        <f t="shared" si="20"/>
        <v>2</v>
      </c>
      <c r="BG70" s="101">
        <f t="shared" si="21"/>
        <v>19</v>
      </c>
    </row>
    <row r="71" spans="1:59" x14ac:dyDescent="0.2">
      <c r="A71" s="98">
        <v>1905050</v>
      </c>
      <c r="B71" s="98" t="s">
        <v>1601</v>
      </c>
      <c r="C71" s="98" t="s">
        <v>2213</v>
      </c>
      <c r="D71" s="98" t="s">
        <v>70</v>
      </c>
      <c r="E71" s="106">
        <v>445</v>
      </c>
      <c r="F71" s="107" t="s">
        <v>1348</v>
      </c>
      <c r="G71" s="108" t="s">
        <v>1349</v>
      </c>
      <c r="H71" s="109">
        <v>56000</v>
      </c>
      <c r="I71" s="108">
        <v>0.125</v>
      </c>
      <c r="J71" s="110">
        <v>33</v>
      </c>
      <c r="K71" s="110">
        <v>218</v>
      </c>
      <c r="L71" s="108">
        <v>0.15137614678899083</v>
      </c>
      <c r="M71" s="110">
        <v>8</v>
      </c>
      <c r="N71" s="110">
        <v>218</v>
      </c>
      <c r="O71" s="108">
        <v>3.669724770642202E-2</v>
      </c>
      <c r="P71" s="108">
        <v>2.5000000000000001E-2</v>
      </c>
      <c r="Q71" s="108">
        <v>0.318</v>
      </c>
      <c r="R71" s="108">
        <v>-9.9190283400809723E-2</v>
      </c>
      <c r="S71" s="110">
        <v>38</v>
      </c>
      <c r="T71" s="110">
        <v>156</v>
      </c>
      <c r="U71" s="110">
        <v>334</v>
      </c>
      <c r="V71" s="108">
        <v>0.58083832335329344</v>
      </c>
      <c r="W71" s="110">
        <v>2</v>
      </c>
      <c r="X71" s="110">
        <v>0</v>
      </c>
      <c r="Y71" s="110">
        <v>220</v>
      </c>
      <c r="Z71" s="108">
        <v>9.0909090909090905E-3</v>
      </c>
      <c r="AA71" s="110">
        <v>6</v>
      </c>
      <c r="AB71" s="110">
        <v>3</v>
      </c>
      <c r="AC71" s="110">
        <v>2</v>
      </c>
      <c r="AD71" s="110">
        <v>4</v>
      </c>
      <c r="AE71" s="110">
        <v>0</v>
      </c>
      <c r="AF71" s="110">
        <v>0</v>
      </c>
      <c r="AG71" s="110">
        <v>3</v>
      </c>
      <c r="AH71" s="110">
        <v>2</v>
      </c>
      <c r="AI71" s="110">
        <v>0</v>
      </c>
      <c r="AJ71" s="110">
        <v>0</v>
      </c>
      <c r="AK71" s="110">
        <v>218</v>
      </c>
      <c r="AL71" s="108">
        <v>9.1743119266055051E-2</v>
      </c>
      <c r="AM71" s="111">
        <f t="shared" ref="AM71:AM134" si="23">IFERROR(_xlfn.PERCENTRANK.INC(H$6:H$945,H71),0)</f>
        <v>0.27500000000000002</v>
      </c>
      <c r="AN71" s="111">
        <f t="shared" si="22"/>
        <v>0.65100000000000002</v>
      </c>
      <c r="AO71" s="111">
        <f t="shared" ref="AO71:AO134" si="24">_xlfn.PERCENTRANK.INC(L$6:L$945,L71)</f>
        <v>0.76700000000000002</v>
      </c>
      <c r="AP71" s="111">
        <f t="shared" ref="AP71:AP134" si="25">_xlfn.PERCENTRANK.INC(O$6:O$945,O71)</f>
        <v>0.51500000000000001</v>
      </c>
      <c r="AQ71" s="111">
        <f t="shared" ref="AQ71:AQ134" si="26">_xlfn.PERCENTRANK.INC(P$6:P$945,P71)</f>
        <v>0.48799999999999999</v>
      </c>
      <c r="AR71" s="111">
        <f t="shared" ref="AR71:AR134" si="27">_xlfn.PERCENTRANK.INC(Q$6:Q$945,Q71)</f>
        <v>0.35199999999999998</v>
      </c>
      <c r="AS71" s="111">
        <f t="shared" ref="AS71:AS134" si="28">_xlfn.PERCENTRANK.INC(V$6:V$945,V71)</f>
        <v>0.84499999999999997</v>
      </c>
      <c r="AT71" s="111">
        <f t="shared" ref="AT71:AT134" si="29">_xlfn.PERCENTRANK.INC(V$6:V$945,V71)</f>
        <v>0.84499999999999997</v>
      </c>
      <c r="AU71" s="111">
        <f t="shared" ref="AU71:AU134" si="30">_xlfn.PERCENTRANK.INC(Z$6:Z$945,Z71)</f>
        <v>0.12</v>
      </c>
      <c r="AV71" s="111">
        <f t="shared" ref="AV71:AV134" si="31">_xlfn.PERCENTRANK.INC(AL$6:AL$945,AL71)</f>
        <v>0.11899999999999999</v>
      </c>
      <c r="AW71" s="101">
        <f t="shared" ref="AW71:AW134" si="32">IFERROR(IF(AM71&gt;=0.667,0,IF(AND(AM71&gt;=0.334,AM71&lt;0.667),1,2)),2)</f>
        <v>2</v>
      </c>
      <c r="AX71" s="101">
        <f t="shared" ref="AX71:AX134" si="33">IF(AN71&gt;=0.667,2,IF(AND(AN71&gt;=0.334,AN71&lt;0.667),1,0))</f>
        <v>1</v>
      </c>
      <c r="AY71" s="101">
        <f t="shared" ref="AY71:AY134" si="34">IF(AO71&gt;=0.667,2,IF(AND(AO71&gt;=0.334,AO71&lt;0.667),1,0))</f>
        <v>2</v>
      </c>
      <c r="AZ71" s="101">
        <f t="shared" ref="AZ71:AZ134" si="35">IF(AP71&gt;=0.667,2,IF(AND(AP71&gt;=0.334,AP71&lt;0.667),1,0))</f>
        <v>1</v>
      </c>
      <c r="BA71" s="101">
        <f t="shared" ref="BA71:BA134" si="36">IF(AQ71&gt;=0.667,2,IF(AND(AQ71&gt;=0.334,AQ71&lt;0.667),1,0))</f>
        <v>1</v>
      </c>
      <c r="BB71" s="101">
        <f t="shared" ref="BB71:BB134" si="37">IF(AR71&gt;=0.667,2,IF(AND(AR71&gt;=0.334,AR71&lt;0.667),1,0))</f>
        <v>1</v>
      </c>
      <c r="BC71" s="101">
        <f t="shared" ref="BC71:BC134" si="38">IF(R71&lt;-0.075,2,IF(AND(R71&lt;=0,R71&gt;=-0.075),1,0))</f>
        <v>2</v>
      </c>
      <c r="BD71" s="101">
        <f t="shared" ref="BD71:BD134" si="39">IF(AT71&gt;=0.667,2,IF(AND(AT71&gt;=0.334,AT71&lt;0.667),1,0))</f>
        <v>2</v>
      </c>
      <c r="BE71" s="101">
        <f t="shared" ref="BE71:BE134" si="40">IF(AU71&gt;=0.667,2,IF(AND(AU71&gt;=0.334,AU71&lt;0.667),1,0))</f>
        <v>0</v>
      </c>
      <c r="BF71" s="101">
        <f t="shared" ref="BF71:BF134" si="41">IF(AV71&gt;=0.667,2,IF(AND(AV71&gt;=0.334,AV71&lt;0.667),1,0))</f>
        <v>0</v>
      </c>
      <c r="BG71" s="101">
        <f t="shared" ref="BG71:BG134" si="42">SUM(AW71:BF71)</f>
        <v>12</v>
      </c>
    </row>
    <row r="72" spans="1:59" x14ac:dyDescent="0.2">
      <c r="A72" s="98">
        <v>1905095</v>
      </c>
      <c r="B72" s="98" t="s">
        <v>1869</v>
      </c>
      <c r="C72" s="98" t="s">
        <v>2214</v>
      </c>
      <c r="D72" s="98" t="s">
        <v>71</v>
      </c>
      <c r="E72" s="106">
        <v>15</v>
      </c>
      <c r="F72" s="107" t="s">
        <v>1265</v>
      </c>
      <c r="G72" s="108" t="s">
        <v>1266</v>
      </c>
      <c r="H72" s="109"/>
      <c r="I72" s="108">
        <v>0</v>
      </c>
      <c r="J72" s="110">
        <v>0</v>
      </c>
      <c r="K72" s="110">
        <v>3</v>
      </c>
      <c r="L72" s="108">
        <v>0</v>
      </c>
      <c r="M72" s="110">
        <v>0</v>
      </c>
      <c r="N72" s="110">
        <v>3</v>
      </c>
      <c r="O72" s="108">
        <v>0</v>
      </c>
      <c r="P72" s="108">
        <v>0</v>
      </c>
      <c r="Q72" s="108">
        <v>1</v>
      </c>
      <c r="R72" s="108">
        <v>0</v>
      </c>
      <c r="S72" s="110">
        <v>1</v>
      </c>
      <c r="T72" s="110">
        <v>5</v>
      </c>
      <c r="U72" s="110">
        <v>6</v>
      </c>
      <c r="V72" s="108">
        <v>1</v>
      </c>
      <c r="W72" s="110">
        <v>2</v>
      </c>
      <c r="X72" s="110">
        <v>2</v>
      </c>
      <c r="Y72" s="110">
        <v>5</v>
      </c>
      <c r="Z72" s="108">
        <v>0</v>
      </c>
      <c r="AA72" s="110">
        <v>0</v>
      </c>
      <c r="AB72" s="110">
        <v>0</v>
      </c>
      <c r="AC72" s="110">
        <v>0</v>
      </c>
      <c r="AD72" s="110">
        <v>0</v>
      </c>
      <c r="AE72" s="110">
        <v>0</v>
      </c>
      <c r="AF72" s="110">
        <v>0</v>
      </c>
      <c r="AG72" s="110">
        <v>0</v>
      </c>
      <c r="AH72" s="110">
        <v>0</v>
      </c>
      <c r="AI72" s="110">
        <v>0</v>
      </c>
      <c r="AJ72" s="110">
        <v>0</v>
      </c>
      <c r="AK72" s="110">
        <v>3</v>
      </c>
      <c r="AL72" s="108">
        <v>0</v>
      </c>
      <c r="AM72" s="111">
        <f t="shared" si="23"/>
        <v>0</v>
      </c>
      <c r="AN72" s="111">
        <f t="shared" si="22"/>
        <v>0</v>
      </c>
      <c r="AO72" s="111">
        <f t="shared" si="24"/>
        <v>0</v>
      </c>
      <c r="AP72" s="111">
        <f t="shared" si="25"/>
        <v>0</v>
      </c>
      <c r="AQ72" s="111">
        <f t="shared" si="26"/>
        <v>0</v>
      </c>
      <c r="AR72" s="111">
        <f t="shared" si="27"/>
        <v>1</v>
      </c>
      <c r="AS72" s="111">
        <f t="shared" si="28"/>
        <v>0.998</v>
      </c>
      <c r="AT72" s="111">
        <f t="shared" si="29"/>
        <v>0.998</v>
      </c>
      <c r="AU72" s="111">
        <f t="shared" si="30"/>
        <v>0</v>
      </c>
      <c r="AV72" s="111">
        <f t="shared" si="31"/>
        <v>0</v>
      </c>
      <c r="AW72" s="101">
        <f t="shared" si="32"/>
        <v>2</v>
      </c>
      <c r="AX72" s="101">
        <f t="shared" si="33"/>
        <v>0</v>
      </c>
      <c r="AY72" s="101">
        <f t="shared" si="34"/>
        <v>0</v>
      </c>
      <c r="AZ72" s="101">
        <f t="shared" si="35"/>
        <v>0</v>
      </c>
      <c r="BA72" s="101">
        <f t="shared" si="36"/>
        <v>0</v>
      </c>
      <c r="BB72" s="101">
        <f t="shared" si="37"/>
        <v>2</v>
      </c>
      <c r="BC72" s="101">
        <f t="shared" si="38"/>
        <v>1</v>
      </c>
      <c r="BD72" s="101">
        <f t="shared" si="39"/>
        <v>2</v>
      </c>
      <c r="BE72" s="101">
        <f t="shared" si="40"/>
        <v>0</v>
      </c>
      <c r="BF72" s="101">
        <f t="shared" si="41"/>
        <v>0</v>
      </c>
      <c r="BG72" s="101">
        <f t="shared" si="42"/>
        <v>7</v>
      </c>
    </row>
    <row r="73" spans="1:59" x14ac:dyDescent="0.2">
      <c r="A73" s="98">
        <v>1905140</v>
      </c>
      <c r="B73" s="98" t="s">
        <v>1919</v>
      </c>
      <c r="C73" s="98" t="s">
        <v>2215</v>
      </c>
      <c r="D73" s="98" t="s">
        <v>72</v>
      </c>
      <c r="E73" s="106">
        <v>161</v>
      </c>
      <c r="F73" s="107" t="s">
        <v>1732</v>
      </c>
      <c r="G73" s="108" t="s">
        <v>1733</v>
      </c>
      <c r="H73" s="109">
        <v>82083</v>
      </c>
      <c r="I73" s="108">
        <v>9.0000000000000011E-3</v>
      </c>
      <c r="J73" s="110">
        <v>0</v>
      </c>
      <c r="K73" s="110">
        <v>63</v>
      </c>
      <c r="L73" s="108">
        <v>0</v>
      </c>
      <c r="M73" s="110">
        <v>0</v>
      </c>
      <c r="N73" s="110">
        <v>63</v>
      </c>
      <c r="O73" s="108">
        <v>0</v>
      </c>
      <c r="P73" s="108">
        <v>0</v>
      </c>
      <c r="Q73" s="108">
        <v>0.23600000000000002</v>
      </c>
      <c r="R73" s="108">
        <v>-0.15706806282722513</v>
      </c>
      <c r="S73" s="110">
        <v>2</v>
      </c>
      <c r="T73" s="110">
        <v>57</v>
      </c>
      <c r="U73" s="110">
        <v>93</v>
      </c>
      <c r="V73" s="108">
        <v>0.63440860215053763</v>
      </c>
      <c r="W73" s="110">
        <v>17</v>
      </c>
      <c r="X73" s="110">
        <v>0</v>
      </c>
      <c r="Y73" s="110">
        <v>80</v>
      </c>
      <c r="Z73" s="108">
        <v>0.21249999999999999</v>
      </c>
      <c r="AA73" s="110">
        <v>1</v>
      </c>
      <c r="AB73" s="110">
        <v>0</v>
      </c>
      <c r="AC73" s="110">
        <v>1</v>
      </c>
      <c r="AD73" s="110">
        <v>0</v>
      </c>
      <c r="AE73" s="110">
        <v>0</v>
      </c>
      <c r="AF73" s="110">
        <v>0</v>
      </c>
      <c r="AG73" s="110">
        <v>0</v>
      </c>
      <c r="AH73" s="110">
        <v>0</v>
      </c>
      <c r="AI73" s="110">
        <v>0</v>
      </c>
      <c r="AJ73" s="110">
        <v>0</v>
      </c>
      <c r="AK73" s="110">
        <v>63</v>
      </c>
      <c r="AL73" s="108">
        <v>3.1746031746031744E-2</v>
      </c>
      <c r="AM73" s="111">
        <f t="shared" si="23"/>
        <v>0.83</v>
      </c>
      <c r="AN73" s="111">
        <f t="shared" si="22"/>
        <v>3.6999999999999998E-2</v>
      </c>
      <c r="AO73" s="111">
        <f t="shared" si="24"/>
        <v>0</v>
      </c>
      <c r="AP73" s="111">
        <f t="shared" si="25"/>
        <v>0</v>
      </c>
      <c r="AQ73" s="111">
        <f t="shared" si="26"/>
        <v>0</v>
      </c>
      <c r="AR73" s="111">
        <f t="shared" si="27"/>
        <v>8.4000000000000005E-2</v>
      </c>
      <c r="AS73" s="111">
        <f t="shared" si="28"/>
        <v>0.91400000000000003</v>
      </c>
      <c r="AT73" s="111">
        <f t="shared" si="29"/>
        <v>0.91400000000000003</v>
      </c>
      <c r="AU73" s="111">
        <f t="shared" si="30"/>
        <v>0.90800000000000003</v>
      </c>
      <c r="AV73" s="111">
        <f t="shared" si="31"/>
        <v>0.03</v>
      </c>
      <c r="AW73" s="101">
        <f t="shared" si="32"/>
        <v>0</v>
      </c>
      <c r="AX73" s="101">
        <f t="shared" si="33"/>
        <v>0</v>
      </c>
      <c r="AY73" s="101">
        <f t="shared" si="34"/>
        <v>0</v>
      </c>
      <c r="AZ73" s="101">
        <f t="shared" si="35"/>
        <v>0</v>
      </c>
      <c r="BA73" s="101">
        <f t="shared" si="36"/>
        <v>0</v>
      </c>
      <c r="BB73" s="101">
        <f t="shared" si="37"/>
        <v>0</v>
      </c>
      <c r="BC73" s="101">
        <f t="shared" si="38"/>
        <v>2</v>
      </c>
      <c r="BD73" s="101">
        <f t="shared" si="39"/>
        <v>2</v>
      </c>
      <c r="BE73" s="101">
        <f t="shared" si="40"/>
        <v>2</v>
      </c>
      <c r="BF73" s="101">
        <f t="shared" si="41"/>
        <v>0</v>
      </c>
      <c r="BG73" s="101">
        <f t="shared" si="42"/>
        <v>6</v>
      </c>
    </row>
    <row r="74" spans="1:59" x14ac:dyDescent="0.2">
      <c r="A74" s="98">
        <v>1905185</v>
      </c>
      <c r="B74" s="98" t="s">
        <v>1972</v>
      </c>
      <c r="C74" s="98" t="s">
        <v>2216</v>
      </c>
      <c r="D74" s="98" t="s">
        <v>73</v>
      </c>
      <c r="E74" s="106">
        <v>46</v>
      </c>
      <c r="F74" s="107" t="s">
        <v>97</v>
      </c>
      <c r="G74" s="108" t="s">
        <v>1280</v>
      </c>
      <c r="H74" s="109">
        <v>63750</v>
      </c>
      <c r="I74" s="108">
        <v>0</v>
      </c>
      <c r="J74" s="110">
        <v>3</v>
      </c>
      <c r="K74" s="110">
        <v>18</v>
      </c>
      <c r="L74" s="108">
        <v>0.16666666666666666</v>
      </c>
      <c r="M74" s="110">
        <v>0</v>
      </c>
      <c r="N74" s="110">
        <v>18</v>
      </c>
      <c r="O74" s="108">
        <v>0</v>
      </c>
      <c r="P74" s="108">
        <v>0</v>
      </c>
      <c r="Q74" s="108">
        <v>0.32400000000000001</v>
      </c>
      <c r="R74" s="108">
        <v>-4.1666666666666664E-2</v>
      </c>
      <c r="S74" s="110">
        <v>0</v>
      </c>
      <c r="T74" s="110">
        <v>13</v>
      </c>
      <c r="U74" s="110">
        <v>31</v>
      </c>
      <c r="V74" s="108">
        <v>0.41935483870967744</v>
      </c>
      <c r="W74" s="110">
        <v>7</v>
      </c>
      <c r="X74" s="110">
        <v>0</v>
      </c>
      <c r="Y74" s="110">
        <v>25</v>
      </c>
      <c r="Z74" s="108">
        <v>0.28000000000000003</v>
      </c>
      <c r="AA74" s="110">
        <v>0</v>
      </c>
      <c r="AB74" s="110">
        <v>0</v>
      </c>
      <c r="AC74" s="110">
        <v>0</v>
      </c>
      <c r="AD74" s="110">
        <v>0</v>
      </c>
      <c r="AE74" s="110">
        <v>0</v>
      </c>
      <c r="AF74" s="110">
        <v>0</v>
      </c>
      <c r="AG74" s="110">
        <v>0</v>
      </c>
      <c r="AH74" s="110">
        <v>0</v>
      </c>
      <c r="AI74" s="110">
        <v>0</v>
      </c>
      <c r="AJ74" s="110">
        <v>0</v>
      </c>
      <c r="AK74" s="110">
        <v>18</v>
      </c>
      <c r="AL74" s="108">
        <v>0</v>
      </c>
      <c r="AM74" s="111">
        <f t="shared" si="23"/>
        <v>0.48</v>
      </c>
      <c r="AN74" s="111">
        <f t="shared" si="22"/>
        <v>0</v>
      </c>
      <c r="AO74" s="111">
        <f t="shared" si="24"/>
        <v>0.81399999999999995</v>
      </c>
      <c r="AP74" s="111">
        <f t="shared" si="25"/>
        <v>0</v>
      </c>
      <c r="AQ74" s="111">
        <f t="shared" si="26"/>
        <v>0</v>
      </c>
      <c r="AR74" s="111">
        <f t="shared" si="27"/>
        <v>0.374</v>
      </c>
      <c r="AS74" s="111">
        <f t="shared" si="28"/>
        <v>0.35499999999999998</v>
      </c>
      <c r="AT74" s="111">
        <f t="shared" si="29"/>
        <v>0.35499999999999998</v>
      </c>
      <c r="AU74" s="111">
        <f t="shared" si="30"/>
        <v>0.95899999999999996</v>
      </c>
      <c r="AV74" s="111">
        <f t="shared" si="31"/>
        <v>0</v>
      </c>
      <c r="AW74" s="101">
        <f t="shared" si="32"/>
        <v>1</v>
      </c>
      <c r="AX74" s="101">
        <f t="shared" si="33"/>
        <v>0</v>
      </c>
      <c r="AY74" s="101">
        <f t="shared" si="34"/>
        <v>2</v>
      </c>
      <c r="AZ74" s="101">
        <f t="shared" si="35"/>
        <v>0</v>
      </c>
      <c r="BA74" s="101">
        <f t="shared" si="36"/>
        <v>0</v>
      </c>
      <c r="BB74" s="101">
        <f t="shared" si="37"/>
        <v>1</v>
      </c>
      <c r="BC74" s="101">
        <f t="shared" si="38"/>
        <v>1</v>
      </c>
      <c r="BD74" s="101">
        <f t="shared" si="39"/>
        <v>1</v>
      </c>
      <c r="BE74" s="101">
        <f t="shared" si="40"/>
        <v>2</v>
      </c>
      <c r="BF74" s="101">
        <f t="shared" si="41"/>
        <v>0</v>
      </c>
      <c r="BG74" s="101">
        <f t="shared" si="42"/>
        <v>8</v>
      </c>
    </row>
    <row r="75" spans="1:59" x14ac:dyDescent="0.2">
      <c r="A75" s="98">
        <v>1905365</v>
      </c>
      <c r="B75" s="98" t="s">
        <v>1711</v>
      </c>
      <c r="C75" s="98" t="s">
        <v>2217</v>
      </c>
      <c r="D75" s="98" t="s">
        <v>74</v>
      </c>
      <c r="E75" s="106">
        <v>1508</v>
      </c>
      <c r="F75" s="107" t="s">
        <v>1184</v>
      </c>
      <c r="G75" s="108" t="s">
        <v>1185</v>
      </c>
      <c r="H75" s="109">
        <v>57031</v>
      </c>
      <c r="I75" s="108">
        <v>0.10099999999999999</v>
      </c>
      <c r="J75" s="110">
        <v>63</v>
      </c>
      <c r="K75" s="110">
        <v>576</v>
      </c>
      <c r="L75" s="108">
        <v>0.109375</v>
      </c>
      <c r="M75" s="110">
        <v>14</v>
      </c>
      <c r="N75" s="110">
        <v>576</v>
      </c>
      <c r="O75" s="108">
        <v>2.4305555555555556E-2</v>
      </c>
      <c r="P75" s="108">
        <v>6.7000000000000004E-2</v>
      </c>
      <c r="Q75" s="108">
        <v>0.34200000000000003</v>
      </c>
      <c r="R75" s="108">
        <v>4.7222222222222221E-2</v>
      </c>
      <c r="S75" s="110">
        <v>90</v>
      </c>
      <c r="T75" s="110">
        <v>359</v>
      </c>
      <c r="U75" s="110">
        <v>934</v>
      </c>
      <c r="V75" s="108">
        <v>0.48072805139186298</v>
      </c>
      <c r="W75" s="110">
        <v>128</v>
      </c>
      <c r="X75" s="110">
        <v>40</v>
      </c>
      <c r="Y75" s="110">
        <v>704</v>
      </c>
      <c r="Z75" s="108">
        <v>0.125</v>
      </c>
      <c r="AA75" s="110">
        <v>29</v>
      </c>
      <c r="AB75" s="110">
        <v>19</v>
      </c>
      <c r="AC75" s="110">
        <v>8</v>
      </c>
      <c r="AD75" s="110">
        <v>2</v>
      </c>
      <c r="AE75" s="110">
        <v>6</v>
      </c>
      <c r="AF75" s="110">
        <v>16</v>
      </c>
      <c r="AG75" s="110">
        <v>3</v>
      </c>
      <c r="AH75" s="110">
        <v>0</v>
      </c>
      <c r="AI75" s="110">
        <v>0</v>
      </c>
      <c r="AJ75" s="110">
        <v>0</v>
      </c>
      <c r="AK75" s="110">
        <v>576</v>
      </c>
      <c r="AL75" s="108">
        <v>0.14409722222222221</v>
      </c>
      <c r="AM75" s="111">
        <f t="shared" si="23"/>
        <v>0.312</v>
      </c>
      <c r="AN75" s="111">
        <f t="shared" si="22"/>
        <v>0.53300000000000003</v>
      </c>
      <c r="AO75" s="111">
        <f t="shared" si="24"/>
        <v>0.57599999999999996</v>
      </c>
      <c r="AP75" s="111">
        <f t="shared" si="25"/>
        <v>0.34899999999999998</v>
      </c>
      <c r="AQ75" s="111">
        <f t="shared" si="26"/>
        <v>0.86299999999999999</v>
      </c>
      <c r="AR75" s="111">
        <f t="shared" si="27"/>
        <v>0.44700000000000001</v>
      </c>
      <c r="AS75" s="111">
        <f t="shared" si="28"/>
        <v>0.58299999999999996</v>
      </c>
      <c r="AT75" s="111">
        <f t="shared" si="29"/>
        <v>0.58299999999999996</v>
      </c>
      <c r="AU75" s="111">
        <f t="shared" si="30"/>
        <v>0.72699999999999998</v>
      </c>
      <c r="AV75" s="111">
        <f t="shared" si="31"/>
        <v>0.32800000000000001</v>
      </c>
      <c r="AW75" s="101">
        <f t="shared" si="32"/>
        <v>2</v>
      </c>
      <c r="AX75" s="101">
        <f t="shared" si="33"/>
        <v>1</v>
      </c>
      <c r="AY75" s="101">
        <f t="shared" si="34"/>
        <v>1</v>
      </c>
      <c r="AZ75" s="101">
        <f t="shared" si="35"/>
        <v>1</v>
      </c>
      <c r="BA75" s="101">
        <f t="shared" si="36"/>
        <v>2</v>
      </c>
      <c r="BB75" s="101">
        <f t="shared" si="37"/>
        <v>1</v>
      </c>
      <c r="BC75" s="101">
        <f t="shared" si="38"/>
        <v>0</v>
      </c>
      <c r="BD75" s="101">
        <f t="shared" si="39"/>
        <v>1</v>
      </c>
      <c r="BE75" s="101">
        <f t="shared" si="40"/>
        <v>2</v>
      </c>
      <c r="BF75" s="101">
        <f t="shared" si="41"/>
        <v>0</v>
      </c>
      <c r="BG75" s="101">
        <f t="shared" si="42"/>
        <v>11</v>
      </c>
    </row>
    <row r="76" spans="1:59" x14ac:dyDescent="0.2">
      <c r="A76" s="98">
        <v>1905590</v>
      </c>
      <c r="B76" s="98" t="s">
        <v>1360</v>
      </c>
      <c r="C76" s="98" t="s">
        <v>2218</v>
      </c>
      <c r="D76" s="98" t="s">
        <v>75</v>
      </c>
      <c r="E76" s="106">
        <v>2330</v>
      </c>
      <c r="F76" s="107" t="s">
        <v>79</v>
      </c>
      <c r="G76" s="108" t="s">
        <v>1210</v>
      </c>
      <c r="H76" s="109">
        <v>70517</v>
      </c>
      <c r="I76" s="108">
        <v>6.0999999999999999E-2</v>
      </c>
      <c r="J76" s="110">
        <v>94</v>
      </c>
      <c r="K76" s="110">
        <v>1016</v>
      </c>
      <c r="L76" s="108">
        <v>9.2519685039370081E-2</v>
      </c>
      <c r="M76" s="110">
        <v>59</v>
      </c>
      <c r="N76" s="110">
        <v>1016</v>
      </c>
      <c r="O76" s="108">
        <v>5.8070866141732284E-2</v>
      </c>
      <c r="P76" s="108">
        <v>1.7000000000000001E-2</v>
      </c>
      <c r="Q76" s="108">
        <v>0.35899999999999999</v>
      </c>
      <c r="R76" s="108">
        <v>-8.050513022888714E-2</v>
      </c>
      <c r="S76" s="110">
        <v>107</v>
      </c>
      <c r="T76" s="110">
        <v>711</v>
      </c>
      <c r="U76" s="110">
        <v>1832</v>
      </c>
      <c r="V76" s="108">
        <v>0.44650655021834063</v>
      </c>
      <c r="W76" s="110">
        <v>177</v>
      </c>
      <c r="X76" s="110">
        <v>16</v>
      </c>
      <c r="Y76" s="110">
        <v>1193</v>
      </c>
      <c r="Z76" s="108">
        <v>0.134953897736798</v>
      </c>
      <c r="AA76" s="110">
        <v>14</v>
      </c>
      <c r="AB76" s="110">
        <v>49</v>
      </c>
      <c r="AC76" s="110">
        <v>12</v>
      </c>
      <c r="AD76" s="110">
        <v>10</v>
      </c>
      <c r="AE76" s="110">
        <v>3</v>
      </c>
      <c r="AF76" s="110">
        <v>56</v>
      </c>
      <c r="AG76" s="110">
        <v>16</v>
      </c>
      <c r="AH76" s="110">
        <v>21</v>
      </c>
      <c r="AI76" s="110">
        <v>0</v>
      </c>
      <c r="AJ76" s="110">
        <v>0</v>
      </c>
      <c r="AK76" s="110">
        <v>1016</v>
      </c>
      <c r="AL76" s="108">
        <v>0.17814960629921259</v>
      </c>
      <c r="AM76" s="111">
        <f t="shared" si="23"/>
        <v>0.64400000000000002</v>
      </c>
      <c r="AN76" s="111">
        <f t="shared" si="22"/>
        <v>0.27400000000000002</v>
      </c>
      <c r="AO76" s="111">
        <f t="shared" si="24"/>
        <v>0.47899999999999998</v>
      </c>
      <c r="AP76" s="111">
        <f t="shared" si="25"/>
        <v>0.71799999999999997</v>
      </c>
      <c r="AQ76" s="111">
        <f t="shared" si="26"/>
        <v>0.378</v>
      </c>
      <c r="AR76" s="111">
        <f t="shared" si="27"/>
        <v>0.52600000000000002</v>
      </c>
      <c r="AS76" s="111">
        <f t="shared" si="28"/>
        <v>0.46100000000000002</v>
      </c>
      <c r="AT76" s="111">
        <f t="shared" si="29"/>
        <v>0.46100000000000002</v>
      </c>
      <c r="AU76" s="111">
        <f t="shared" si="30"/>
        <v>0.76600000000000001</v>
      </c>
      <c r="AV76" s="111">
        <f t="shared" si="31"/>
        <v>0.49299999999999999</v>
      </c>
      <c r="AW76" s="101">
        <f t="shared" si="32"/>
        <v>1</v>
      </c>
      <c r="AX76" s="101">
        <f t="shared" si="33"/>
        <v>0</v>
      </c>
      <c r="AY76" s="101">
        <f t="shared" si="34"/>
        <v>1</v>
      </c>
      <c r="AZ76" s="101">
        <f t="shared" si="35"/>
        <v>2</v>
      </c>
      <c r="BA76" s="101">
        <f t="shared" si="36"/>
        <v>1</v>
      </c>
      <c r="BB76" s="101">
        <f t="shared" si="37"/>
        <v>1</v>
      </c>
      <c r="BC76" s="101">
        <f t="shared" si="38"/>
        <v>2</v>
      </c>
      <c r="BD76" s="101">
        <f t="shared" si="39"/>
        <v>1</v>
      </c>
      <c r="BE76" s="101">
        <f t="shared" si="40"/>
        <v>2</v>
      </c>
      <c r="BF76" s="101">
        <f t="shared" si="41"/>
        <v>1</v>
      </c>
      <c r="BG76" s="101">
        <f t="shared" si="42"/>
        <v>12</v>
      </c>
    </row>
    <row r="77" spans="1:59" x14ac:dyDescent="0.2">
      <c r="A77" s="98">
        <v>1905635</v>
      </c>
      <c r="B77" s="98" t="s">
        <v>1734</v>
      </c>
      <c r="C77" s="98" t="s">
        <v>2219</v>
      </c>
      <c r="D77" s="98" t="s">
        <v>76</v>
      </c>
      <c r="E77" s="106">
        <v>2363</v>
      </c>
      <c r="F77" s="107" t="s">
        <v>1049</v>
      </c>
      <c r="G77" s="108" t="s">
        <v>1050</v>
      </c>
      <c r="H77" s="109">
        <v>78792</v>
      </c>
      <c r="I77" s="108">
        <v>8.4000000000000005E-2</v>
      </c>
      <c r="J77" s="110">
        <v>66</v>
      </c>
      <c r="K77" s="110">
        <v>889</v>
      </c>
      <c r="L77" s="108">
        <v>7.4240719910011244E-2</v>
      </c>
      <c r="M77" s="110">
        <v>34</v>
      </c>
      <c r="N77" s="110">
        <v>889</v>
      </c>
      <c r="O77" s="108">
        <v>3.8245219347581551E-2</v>
      </c>
      <c r="P77" s="108">
        <v>1.6E-2</v>
      </c>
      <c r="Q77" s="108">
        <v>0.36499999999999999</v>
      </c>
      <c r="R77" s="108">
        <v>7.8502966681880421E-2</v>
      </c>
      <c r="S77" s="110">
        <v>45</v>
      </c>
      <c r="T77" s="110">
        <v>543</v>
      </c>
      <c r="U77" s="110">
        <v>1560</v>
      </c>
      <c r="V77" s="108">
        <v>0.37692307692307692</v>
      </c>
      <c r="W77" s="110">
        <v>148</v>
      </c>
      <c r="X77" s="110">
        <v>6</v>
      </c>
      <c r="Y77" s="110">
        <v>1037</v>
      </c>
      <c r="Z77" s="108">
        <v>0.1369334619093539</v>
      </c>
      <c r="AA77" s="110">
        <v>23</v>
      </c>
      <c r="AB77" s="110">
        <v>22</v>
      </c>
      <c r="AC77" s="110">
        <v>5</v>
      </c>
      <c r="AD77" s="110">
        <v>22</v>
      </c>
      <c r="AE77" s="110">
        <v>19</v>
      </c>
      <c r="AF77" s="110">
        <v>41</v>
      </c>
      <c r="AG77" s="110">
        <v>19</v>
      </c>
      <c r="AH77" s="110">
        <v>12</v>
      </c>
      <c r="AI77" s="110">
        <v>0</v>
      </c>
      <c r="AJ77" s="110">
        <v>0</v>
      </c>
      <c r="AK77" s="110">
        <v>889</v>
      </c>
      <c r="AL77" s="108">
        <v>0.18335208098987626</v>
      </c>
      <c r="AM77" s="111">
        <f t="shared" si="23"/>
        <v>0.78800000000000003</v>
      </c>
      <c r="AN77" s="111">
        <f t="shared" si="22"/>
        <v>0.439</v>
      </c>
      <c r="AO77" s="111">
        <f t="shared" si="24"/>
        <v>0.378</v>
      </c>
      <c r="AP77" s="111">
        <f t="shared" si="25"/>
        <v>0.52800000000000002</v>
      </c>
      <c r="AQ77" s="111">
        <f t="shared" si="26"/>
        <v>0.36099999999999999</v>
      </c>
      <c r="AR77" s="111">
        <f t="shared" si="27"/>
        <v>0.55200000000000005</v>
      </c>
      <c r="AS77" s="111">
        <f t="shared" si="28"/>
        <v>0.21</v>
      </c>
      <c r="AT77" s="111">
        <f t="shared" si="29"/>
        <v>0.21</v>
      </c>
      <c r="AU77" s="111">
        <f t="shared" si="30"/>
        <v>0.77100000000000002</v>
      </c>
      <c r="AV77" s="111">
        <f t="shared" si="31"/>
        <v>0.52200000000000002</v>
      </c>
      <c r="AW77" s="101">
        <f t="shared" si="32"/>
        <v>0</v>
      </c>
      <c r="AX77" s="101">
        <f t="shared" si="33"/>
        <v>1</v>
      </c>
      <c r="AY77" s="101">
        <f t="shared" si="34"/>
        <v>1</v>
      </c>
      <c r="AZ77" s="101">
        <f t="shared" si="35"/>
        <v>1</v>
      </c>
      <c r="BA77" s="101">
        <f t="shared" si="36"/>
        <v>1</v>
      </c>
      <c r="BB77" s="101">
        <f t="shared" si="37"/>
        <v>1</v>
      </c>
      <c r="BC77" s="101">
        <f t="shared" si="38"/>
        <v>0</v>
      </c>
      <c r="BD77" s="101">
        <f t="shared" si="39"/>
        <v>0</v>
      </c>
      <c r="BE77" s="101">
        <f t="shared" si="40"/>
        <v>2</v>
      </c>
      <c r="BF77" s="101">
        <f t="shared" si="41"/>
        <v>1</v>
      </c>
      <c r="BG77" s="101">
        <f t="shared" si="42"/>
        <v>8</v>
      </c>
    </row>
    <row r="78" spans="1:59" x14ac:dyDescent="0.2">
      <c r="A78" s="98">
        <v>1905680</v>
      </c>
      <c r="B78" s="98" t="s">
        <v>1553</v>
      </c>
      <c r="C78" s="98" t="s">
        <v>2220</v>
      </c>
      <c r="D78" s="98" t="s">
        <v>77</v>
      </c>
      <c r="E78" s="106">
        <v>2463</v>
      </c>
      <c r="F78" s="107" t="s">
        <v>1262</v>
      </c>
      <c r="G78" s="108" t="s">
        <v>1263</v>
      </c>
      <c r="H78" s="109">
        <v>58750</v>
      </c>
      <c r="I78" s="108">
        <v>0.17600000000000002</v>
      </c>
      <c r="J78" s="110">
        <v>117</v>
      </c>
      <c r="K78" s="110">
        <v>1037</v>
      </c>
      <c r="L78" s="108">
        <v>0.11282545805207329</v>
      </c>
      <c r="M78" s="110">
        <v>51</v>
      </c>
      <c r="N78" s="110">
        <v>1037</v>
      </c>
      <c r="O78" s="108">
        <v>4.9180327868852458E-2</v>
      </c>
      <c r="P78" s="108">
        <v>3.9E-2</v>
      </c>
      <c r="Q78" s="108">
        <v>0.51700000000000002</v>
      </c>
      <c r="R78" s="108">
        <v>3.6616161616161616E-2</v>
      </c>
      <c r="S78" s="110">
        <v>63</v>
      </c>
      <c r="T78" s="110">
        <v>545</v>
      </c>
      <c r="U78" s="110">
        <v>1699</v>
      </c>
      <c r="V78" s="108">
        <v>0.35785756327251322</v>
      </c>
      <c r="W78" s="110">
        <v>133</v>
      </c>
      <c r="X78" s="110">
        <v>0</v>
      </c>
      <c r="Y78" s="110">
        <v>1170</v>
      </c>
      <c r="Z78" s="108">
        <v>0.11367521367521367</v>
      </c>
      <c r="AA78" s="110">
        <v>29</v>
      </c>
      <c r="AB78" s="110">
        <v>25</v>
      </c>
      <c r="AC78" s="110">
        <v>9</v>
      </c>
      <c r="AD78" s="110">
        <v>6</v>
      </c>
      <c r="AE78" s="110">
        <v>0</v>
      </c>
      <c r="AF78" s="110">
        <v>26</v>
      </c>
      <c r="AG78" s="110">
        <v>25</v>
      </c>
      <c r="AH78" s="110">
        <v>26</v>
      </c>
      <c r="AI78" s="110">
        <v>0</v>
      </c>
      <c r="AJ78" s="110">
        <v>0</v>
      </c>
      <c r="AK78" s="110">
        <v>1037</v>
      </c>
      <c r="AL78" s="108">
        <v>0.1407907425265188</v>
      </c>
      <c r="AM78" s="111">
        <f t="shared" si="23"/>
        <v>0.35399999999999998</v>
      </c>
      <c r="AN78" s="111">
        <f t="shared" si="22"/>
        <v>0.84699999999999998</v>
      </c>
      <c r="AO78" s="111">
        <f t="shared" si="24"/>
        <v>0.59199999999999997</v>
      </c>
      <c r="AP78" s="111">
        <f t="shared" si="25"/>
        <v>0.64200000000000002</v>
      </c>
      <c r="AQ78" s="111">
        <f t="shared" si="26"/>
        <v>0.66400000000000003</v>
      </c>
      <c r="AR78" s="111">
        <f t="shared" si="27"/>
        <v>0.93100000000000005</v>
      </c>
      <c r="AS78" s="111">
        <f t="shared" si="28"/>
        <v>0.16500000000000001</v>
      </c>
      <c r="AT78" s="111">
        <f t="shared" si="29"/>
        <v>0.16500000000000001</v>
      </c>
      <c r="AU78" s="111">
        <f t="shared" si="30"/>
        <v>0.67500000000000004</v>
      </c>
      <c r="AV78" s="111">
        <f t="shared" si="31"/>
        <v>0.31</v>
      </c>
      <c r="AW78" s="101">
        <f t="shared" si="32"/>
        <v>1</v>
      </c>
      <c r="AX78" s="101">
        <f t="shared" si="33"/>
        <v>2</v>
      </c>
      <c r="AY78" s="101">
        <f t="shared" si="34"/>
        <v>1</v>
      </c>
      <c r="AZ78" s="101">
        <f t="shared" si="35"/>
        <v>1</v>
      </c>
      <c r="BA78" s="101">
        <f t="shared" si="36"/>
        <v>1</v>
      </c>
      <c r="BB78" s="101">
        <f t="shared" si="37"/>
        <v>2</v>
      </c>
      <c r="BC78" s="101">
        <f t="shared" si="38"/>
        <v>0</v>
      </c>
      <c r="BD78" s="101">
        <f t="shared" si="39"/>
        <v>0</v>
      </c>
      <c r="BE78" s="101">
        <f t="shared" si="40"/>
        <v>2</v>
      </c>
      <c r="BF78" s="101">
        <f t="shared" si="41"/>
        <v>0</v>
      </c>
      <c r="BG78" s="101">
        <f t="shared" si="42"/>
        <v>10</v>
      </c>
    </row>
    <row r="79" spans="1:59" x14ac:dyDescent="0.2">
      <c r="A79" s="98">
        <v>1905770</v>
      </c>
      <c r="B79" s="98" t="s">
        <v>1547</v>
      </c>
      <c r="C79" s="98" t="s">
        <v>2221</v>
      </c>
      <c r="D79" s="98" t="s">
        <v>78</v>
      </c>
      <c r="E79" s="106">
        <v>347</v>
      </c>
      <c r="F79" s="107" t="s">
        <v>1504</v>
      </c>
      <c r="G79" s="108" t="s">
        <v>1505</v>
      </c>
      <c r="H79" s="109">
        <v>65714</v>
      </c>
      <c r="I79" s="108">
        <v>0.127</v>
      </c>
      <c r="J79" s="110">
        <v>17</v>
      </c>
      <c r="K79" s="110">
        <v>172</v>
      </c>
      <c r="L79" s="108">
        <v>9.8837209302325577E-2</v>
      </c>
      <c r="M79" s="110">
        <v>13</v>
      </c>
      <c r="N79" s="110">
        <v>172</v>
      </c>
      <c r="O79" s="108">
        <v>7.5581395348837205E-2</v>
      </c>
      <c r="P79" s="108">
        <v>2.3E-2</v>
      </c>
      <c r="Q79" s="108">
        <v>0.35899999999999999</v>
      </c>
      <c r="R79" s="108">
        <v>-0.14320987654320988</v>
      </c>
      <c r="S79" s="110">
        <v>19</v>
      </c>
      <c r="T79" s="110">
        <v>151</v>
      </c>
      <c r="U79" s="110">
        <v>301</v>
      </c>
      <c r="V79" s="108">
        <v>0.56478405315614622</v>
      </c>
      <c r="W79" s="110">
        <v>33</v>
      </c>
      <c r="X79" s="110">
        <v>0</v>
      </c>
      <c r="Y79" s="110">
        <v>205</v>
      </c>
      <c r="Z79" s="108">
        <v>0.16097560975609757</v>
      </c>
      <c r="AA79" s="110">
        <v>4</v>
      </c>
      <c r="AB79" s="110">
        <v>21</v>
      </c>
      <c r="AC79" s="110">
        <v>7</v>
      </c>
      <c r="AD79" s="110">
        <v>2</v>
      </c>
      <c r="AE79" s="110">
        <v>1</v>
      </c>
      <c r="AF79" s="110">
        <v>13</v>
      </c>
      <c r="AG79" s="110">
        <v>4</v>
      </c>
      <c r="AH79" s="110">
        <v>4</v>
      </c>
      <c r="AI79" s="110">
        <v>0</v>
      </c>
      <c r="AJ79" s="110">
        <v>0</v>
      </c>
      <c r="AK79" s="110">
        <v>172</v>
      </c>
      <c r="AL79" s="108">
        <v>0.32558139534883723</v>
      </c>
      <c r="AM79" s="111">
        <f t="shared" si="23"/>
        <v>0.53</v>
      </c>
      <c r="AN79" s="111">
        <f t="shared" si="22"/>
        <v>0.66200000000000003</v>
      </c>
      <c r="AO79" s="111">
        <f t="shared" si="24"/>
        <v>0.51800000000000002</v>
      </c>
      <c r="AP79" s="111">
        <f t="shared" si="25"/>
        <v>0.83199999999999996</v>
      </c>
      <c r="AQ79" s="111">
        <f t="shared" si="26"/>
        <v>0.45700000000000002</v>
      </c>
      <c r="AR79" s="111">
        <f t="shared" si="27"/>
        <v>0.52600000000000002</v>
      </c>
      <c r="AS79" s="111">
        <f t="shared" si="28"/>
        <v>0.81</v>
      </c>
      <c r="AT79" s="111">
        <f t="shared" si="29"/>
        <v>0.81</v>
      </c>
      <c r="AU79" s="111">
        <f t="shared" si="30"/>
        <v>0.82699999999999996</v>
      </c>
      <c r="AV79" s="111">
        <f t="shared" si="31"/>
        <v>0.94699999999999995</v>
      </c>
      <c r="AW79" s="101">
        <f t="shared" si="32"/>
        <v>1</v>
      </c>
      <c r="AX79" s="101">
        <f t="shared" si="33"/>
        <v>1</v>
      </c>
      <c r="AY79" s="101">
        <f t="shared" si="34"/>
        <v>1</v>
      </c>
      <c r="AZ79" s="101">
        <f t="shared" si="35"/>
        <v>2</v>
      </c>
      <c r="BA79" s="101">
        <f t="shared" si="36"/>
        <v>1</v>
      </c>
      <c r="BB79" s="101">
        <f t="shared" si="37"/>
        <v>1</v>
      </c>
      <c r="BC79" s="101">
        <f t="shared" si="38"/>
        <v>2</v>
      </c>
      <c r="BD79" s="101">
        <f t="shared" si="39"/>
        <v>2</v>
      </c>
      <c r="BE79" s="101">
        <f t="shared" si="40"/>
        <v>2</v>
      </c>
      <c r="BF79" s="101">
        <f t="shared" si="41"/>
        <v>2</v>
      </c>
      <c r="BG79" s="101">
        <f t="shared" si="42"/>
        <v>15</v>
      </c>
    </row>
    <row r="80" spans="1:59" x14ac:dyDescent="0.2">
      <c r="A80" s="98">
        <v>1905905</v>
      </c>
      <c r="B80" s="98" t="s">
        <v>1870</v>
      </c>
      <c r="C80" s="98" t="s">
        <v>2222</v>
      </c>
      <c r="D80" s="98" t="s">
        <v>79</v>
      </c>
      <c r="E80" s="106">
        <v>39</v>
      </c>
      <c r="F80" s="107" t="s">
        <v>1265</v>
      </c>
      <c r="G80" s="108" t="s">
        <v>1266</v>
      </c>
      <c r="H80" s="109">
        <v>46250</v>
      </c>
      <c r="I80" s="108">
        <v>0</v>
      </c>
      <c r="J80" s="110">
        <v>0</v>
      </c>
      <c r="K80" s="110">
        <v>10</v>
      </c>
      <c r="L80" s="108">
        <v>0</v>
      </c>
      <c r="M80" s="110">
        <v>0</v>
      </c>
      <c r="N80" s="110">
        <v>10</v>
      </c>
      <c r="O80" s="108">
        <v>0</v>
      </c>
      <c r="P80" s="108">
        <v>0</v>
      </c>
      <c r="Q80" s="108">
        <v>0.47799999999999998</v>
      </c>
      <c r="R80" s="108">
        <v>-4.878048780487805E-2</v>
      </c>
      <c r="S80" s="110">
        <v>0</v>
      </c>
      <c r="T80" s="110">
        <v>9</v>
      </c>
      <c r="U80" s="110">
        <v>19</v>
      </c>
      <c r="V80" s="108">
        <v>0.47368421052631576</v>
      </c>
      <c r="W80" s="110">
        <v>6</v>
      </c>
      <c r="X80" s="110">
        <v>0</v>
      </c>
      <c r="Y80" s="110">
        <v>16</v>
      </c>
      <c r="Z80" s="108">
        <v>0.375</v>
      </c>
      <c r="AA80" s="110">
        <v>0</v>
      </c>
      <c r="AB80" s="110">
        <v>2</v>
      </c>
      <c r="AC80" s="110">
        <v>0</v>
      </c>
      <c r="AD80" s="110">
        <v>0</v>
      </c>
      <c r="AE80" s="110">
        <v>0</v>
      </c>
      <c r="AF80" s="110">
        <v>0</v>
      </c>
      <c r="AG80" s="110">
        <v>0</v>
      </c>
      <c r="AH80" s="110">
        <v>0</v>
      </c>
      <c r="AI80" s="110">
        <v>0</v>
      </c>
      <c r="AJ80" s="110">
        <v>0</v>
      </c>
      <c r="AK80" s="110">
        <v>10</v>
      </c>
      <c r="AL80" s="108">
        <v>0.2</v>
      </c>
      <c r="AM80" s="111">
        <f t="shared" si="23"/>
        <v>8.4000000000000005E-2</v>
      </c>
      <c r="AN80" s="111">
        <f t="shared" si="22"/>
        <v>0</v>
      </c>
      <c r="AO80" s="111">
        <f t="shared" si="24"/>
        <v>0</v>
      </c>
      <c r="AP80" s="111">
        <f t="shared" si="25"/>
        <v>0</v>
      </c>
      <c r="AQ80" s="111">
        <f t="shared" si="26"/>
        <v>0</v>
      </c>
      <c r="AR80" s="111">
        <f t="shared" si="27"/>
        <v>0.90600000000000003</v>
      </c>
      <c r="AS80" s="111">
        <f t="shared" si="28"/>
        <v>0.55900000000000005</v>
      </c>
      <c r="AT80" s="111">
        <f t="shared" si="29"/>
        <v>0.55900000000000005</v>
      </c>
      <c r="AU80" s="111">
        <f t="shared" si="30"/>
        <v>0.98699999999999999</v>
      </c>
      <c r="AV80" s="111">
        <f t="shared" si="31"/>
        <v>0.59899999999999998</v>
      </c>
      <c r="AW80" s="101">
        <f t="shared" si="32"/>
        <v>2</v>
      </c>
      <c r="AX80" s="101">
        <f t="shared" si="33"/>
        <v>0</v>
      </c>
      <c r="AY80" s="101">
        <f t="shared" si="34"/>
        <v>0</v>
      </c>
      <c r="AZ80" s="101">
        <f t="shared" si="35"/>
        <v>0</v>
      </c>
      <c r="BA80" s="101">
        <f t="shared" si="36"/>
        <v>0</v>
      </c>
      <c r="BB80" s="101">
        <f t="shared" si="37"/>
        <v>2</v>
      </c>
      <c r="BC80" s="101">
        <f t="shared" si="38"/>
        <v>1</v>
      </c>
      <c r="BD80" s="101">
        <f t="shared" si="39"/>
        <v>1</v>
      </c>
      <c r="BE80" s="101">
        <f t="shared" si="40"/>
        <v>2</v>
      </c>
      <c r="BF80" s="101">
        <f t="shared" si="41"/>
        <v>1</v>
      </c>
      <c r="BG80" s="101">
        <f t="shared" si="42"/>
        <v>9</v>
      </c>
    </row>
    <row r="81" spans="1:59" x14ac:dyDescent="0.2">
      <c r="A81" s="98">
        <v>1906040</v>
      </c>
      <c r="B81" s="98" t="s">
        <v>1545</v>
      </c>
      <c r="C81" s="98" t="s">
        <v>2223</v>
      </c>
      <c r="D81" s="98" t="s">
        <v>80</v>
      </c>
      <c r="E81" s="106">
        <v>23</v>
      </c>
      <c r="F81" s="107" t="s">
        <v>97</v>
      </c>
      <c r="G81" s="108" t="s">
        <v>1280</v>
      </c>
      <c r="H81" s="109"/>
      <c r="I81" s="108">
        <v>0</v>
      </c>
      <c r="J81" s="110">
        <v>1</v>
      </c>
      <c r="K81" s="110">
        <v>2</v>
      </c>
      <c r="L81" s="108">
        <v>0.5</v>
      </c>
      <c r="M81" s="110">
        <v>0</v>
      </c>
      <c r="N81" s="110">
        <v>2</v>
      </c>
      <c r="O81" s="108">
        <v>0</v>
      </c>
      <c r="P81" s="108">
        <v>0</v>
      </c>
      <c r="Q81" s="108">
        <v>0.25</v>
      </c>
      <c r="R81" s="108">
        <v>-0.28125</v>
      </c>
      <c r="S81" s="110">
        <v>1</v>
      </c>
      <c r="T81" s="110">
        <v>0</v>
      </c>
      <c r="U81" s="110">
        <v>4</v>
      </c>
      <c r="V81" s="108">
        <v>0.25</v>
      </c>
      <c r="W81" s="110">
        <v>2</v>
      </c>
      <c r="X81" s="110">
        <v>0</v>
      </c>
      <c r="Y81" s="110">
        <v>4</v>
      </c>
      <c r="Z81" s="108">
        <v>0.5</v>
      </c>
      <c r="AA81" s="110">
        <v>0</v>
      </c>
      <c r="AB81" s="110">
        <v>0</v>
      </c>
      <c r="AC81" s="110">
        <v>0</v>
      </c>
      <c r="AD81" s="110">
        <v>0</v>
      </c>
      <c r="AE81" s="110">
        <v>0</v>
      </c>
      <c r="AF81" s="110">
        <v>0</v>
      </c>
      <c r="AG81" s="110">
        <v>0</v>
      </c>
      <c r="AH81" s="110">
        <v>0</v>
      </c>
      <c r="AI81" s="110">
        <v>0</v>
      </c>
      <c r="AJ81" s="110">
        <v>0</v>
      </c>
      <c r="AK81" s="110">
        <v>2</v>
      </c>
      <c r="AL81" s="108">
        <v>0</v>
      </c>
      <c r="AM81" s="111">
        <f t="shared" si="23"/>
        <v>0</v>
      </c>
      <c r="AN81" s="111">
        <f t="shared" si="22"/>
        <v>0</v>
      </c>
      <c r="AO81" s="111">
        <f t="shared" si="24"/>
        <v>0.997</v>
      </c>
      <c r="AP81" s="111">
        <f t="shared" si="25"/>
        <v>0</v>
      </c>
      <c r="AQ81" s="111">
        <f t="shared" si="26"/>
        <v>0</v>
      </c>
      <c r="AR81" s="111">
        <f t="shared" si="27"/>
        <v>0.124</v>
      </c>
      <c r="AS81" s="111">
        <f t="shared" si="28"/>
        <v>0.05</v>
      </c>
      <c r="AT81" s="111">
        <f t="shared" si="29"/>
        <v>0.05</v>
      </c>
      <c r="AU81" s="111">
        <f t="shared" si="30"/>
        <v>0.997</v>
      </c>
      <c r="AV81" s="111">
        <f t="shared" si="31"/>
        <v>0</v>
      </c>
      <c r="AW81" s="101">
        <f t="shared" si="32"/>
        <v>2</v>
      </c>
      <c r="AX81" s="101">
        <f t="shared" si="33"/>
        <v>0</v>
      </c>
      <c r="AY81" s="101">
        <f t="shared" si="34"/>
        <v>2</v>
      </c>
      <c r="AZ81" s="101">
        <f t="shared" si="35"/>
        <v>0</v>
      </c>
      <c r="BA81" s="101">
        <f t="shared" si="36"/>
        <v>0</v>
      </c>
      <c r="BB81" s="101">
        <f t="shared" si="37"/>
        <v>0</v>
      </c>
      <c r="BC81" s="101">
        <f t="shared" si="38"/>
        <v>2</v>
      </c>
      <c r="BD81" s="101">
        <f t="shared" si="39"/>
        <v>0</v>
      </c>
      <c r="BE81" s="101">
        <f t="shared" si="40"/>
        <v>2</v>
      </c>
      <c r="BF81" s="101">
        <f t="shared" si="41"/>
        <v>0</v>
      </c>
      <c r="BG81" s="101">
        <f t="shared" si="42"/>
        <v>8</v>
      </c>
    </row>
    <row r="82" spans="1:59" x14ac:dyDescent="0.2">
      <c r="A82" s="98">
        <v>1906085</v>
      </c>
      <c r="B82" s="98" t="s">
        <v>2015</v>
      </c>
      <c r="C82" s="98" t="s">
        <v>2224</v>
      </c>
      <c r="D82" s="98" t="s">
        <v>81</v>
      </c>
      <c r="E82" s="106">
        <v>114</v>
      </c>
      <c r="F82" s="107" t="s">
        <v>243</v>
      </c>
      <c r="G82" s="108" t="s">
        <v>1454</v>
      </c>
      <c r="H82" s="109">
        <v>63750</v>
      </c>
      <c r="I82" s="108">
        <v>5.9000000000000004E-2</v>
      </c>
      <c r="J82" s="110">
        <v>2</v>
      </c>
      <c r="K82" s="110">
        <v>46</v>
      </c>
      <c r="L82" s="108">
        <v>4.3478260869565216E-2</v>
      </c>
      <c r="M82" s="110">
        <v>3</v>
      </c>
      <c r="N82" s="110">
        <v>46</v>
      </c>
      <c r="O82" s="108">
        <v>6.5217391304347824E-2</v>
      </c>
      <c r="P82" s="108">
        <v>0</v>
      </c>
      <c r="Q82" s="108">
        <v>0.15</v>
      </c>
      <c r="R82" s="108">
        <v>1.7857142857142856E-2</v>
      </c>
      <c r="S82" s="110">
        <v>1</v>
      </c>
      <c r="T82" s="110">
        <v>32</v>
      </c>
      <c r="U82" s="110">
        <v>76</v>
      </c>
      <c r="V82" s="108">
        <v>0.43421052631578949</v>
      </c>
      <c r="W82" s="110">
        <v>0</v>
      </c>
      <c r="X82" s="110">
        <v>0</v>
      </c>
      <c r="Y82" s="110">
        <v>46</v>
      </c>
      <c r="Z82" s="108">
        <v>0</v>
      </c>
      <c r="AA82" s="110">
        <v>1</v>
      </c>
      <c r="AB82" s="110">
        <v>4</v>
      </c>
      <c r="AC82" s="110">
        <v>2</v>
      </c>
      <c r="AD82" s="110">
        <v>0</v>
      </c>
      <c r="AE82" s="110">
        <v>0</v>
      </c>
      <c r="AF82" s="110">
        <v>0</v>
      </c>
      <c r="AG82" s="110">
        <v>0</v>
      </c>
      <c r="AH82" s="110">
        <v>0</v>
      </c>
      <c r="AI82" s="110">
        <v>0</v>
      </c>
      <c r="AJ82" s="110">
        <v>0</v>
      </c>
      <c r="AK82" s="110">
        <v>46</v>
      </c>
      <c r="AL82" s="108">
        <v>0.15217391304347827</v>
      </c>
      <c r="AM82" s="111">
        <f t="shared" si="23"/>
        <v>0.48</v>
      </c>
      <c r="AN82" s="111">
        <f t="shared" si="22"/>
        <v>0.25800000000000001</v>
      </c>
      <c r="AO82" s="111">
        <f t="shared" si="24"/>
        <v>0.19500000000000001</v>
      </c>
      <c r="AP82" s="111">
        <f t="shared" si="25"/>
        <v>0.76700000000000002</v>
      </c>
      <c r="AQ82" s="111">
        <f t="shared" si="26"/>
        <v>0</v>
      </c>
      <c r="AR82" s="111">
        <f t="shared" si="27"/>
        <v>4.0000000000000001E-3</v>
      </c>
      <c r="AS82" s="111">
        <f t="shared" si="28"/>
        <v>0.41</v>
      </c>
      <c r="AT82" s="111">
        <f t="shared" si="29"/>
        <v>0.41</v>
      </c>
      <c r="AU82" s="111">
        <f t="shared" si="30"/>
        <v>0</v>
      </c>
      <c r="AV82" s="111">
        <f t="shared" si="31"/>
        <v>0.36099999999999999</v>
      </c>
      <c r="AW82" s="101">
        <f t="shared" si="32"/>
        <v>1</v>
      </c>
      <c r="AX82" s="101">
        <f t="shared" si="33"/>
        <v>0</v>
      </c>
      <c r="AY82" s="101">
        <f t="shared" si="34"/>
        <v>0</v>
      </c>
      <c r="AZ82" s="101">
        <f t="shared" si="35"/>
        <v>2</v>
      </c>
      <c r="BA82" s="101">
        <f t="shared" si="36"/>
        <v>0</v>
      </c>
      <c r="BB82" s="101">
        <f t="shared" si="37"/>
        <v>0</v>
      </c>
      <c r="BC82" s="101">
        <f t="shared" si="38"/>
        <v>0</v>
      </c>
      <c r="BD82" s="101">
        <f t="shared" si="39"/>
        <v>1</v>
      </c>
      <c r="BE82" s="101">
        <f t="shared" si="40"/>
        <v>0</v>
      </c>
      <c r="BF82" s="101">
        <f t="shared" si="41"/>
        <v>1</v>
      </c>
      <c r="BG82" s="101">
        <f t="shared" si="42"/>
        <v>5</v>
      </c>
    </row>
    <row r="83" spans="1:59" x14ac:dyDescent="0.2">
      <c r="A83" s="98">
        <v>1906175</v>
      </c>
      <c r="B83" s="98" t="s">
        <v>1928</v>
      </c>
      <c r="C83" s="98" t="s">
        <v>2225</v>
      </c>
      <c r="D83" s="98" t="s">
        <v>82</v>
      </c>
      <c r="E83" s="106">
        <v>269</v>
      </c>
      <c r="F83" s="107" t="s">
        <v>1230</v>
      </c>
      <c r="G83" s="108" t="s">
        <v>1231</v>
      </c>
      <c r="H83" s="109">
        <v>100000</v>
      </c>
      <c r="I83" s="108">
        <v>2.7000000000000003E-2</v>
      </c>
      <c r="J83" s="110">
        <v>3</v>
      </c>
      <c r="K83" s="110">
        <v>94</v>
      </c>
      <c r="L83" s="108">
        <v>3.1914893617021274E-2</v>
      </c>
      <c r="M83" s="110">
        <v>1</v>
      </c>
      <c r="N83" s="110">
        <v>94</v>
      </c>
      <c r="O83" s="108">
        <v>1.0638297872340425E-2</v>
      </c>
      <c r="P83" s="108">
        <v>0</v>
      </c>
      <c r="Q83" s="108">
        <v>0.40899999999999997</v>
      </c>
      <c r="R83" s="108">
        <v>-8.5034013605442174E-2</v>
      </c>
      <c r="S83" s="110">
        <v>3</v>
      </c>
      <c r="T83" s="110">
        <v>43</v>
      </c>
      <c r="U83" s="110">
        <v>173</v>
      </c>
      <c r="V83" s="108">
        <v>0.26589595375722541</v>
      </c>
      <c r="W83" s="110">
        <v>3</v>
      </c>
      <c r="X83" s="110">
        <v>0</v>
      </c>
      <c r="Y83" s="110">
        <v>97</v>
      </c>
      <c r="Z83" s="108">
        <v>3.0927835051546393E-2</v>
      </c>
      <c r="AA83" s="110">
        <v>0</v>
      </c>
      <c r="AB83" s="110">
        <v>4</v>
      </c>
      <c r="AC83" s="110">
        <v>3</v>
      </c>
      <c r="AD83" s="110">
        <v>3</v>
      </c>
      <c r="AE83" s="110">
        <v>5</v>
      </c>
      <c r="AF83" s="110">
        <v>0</v>
      </c>
      <c r="AG83" s="110">
        <v>0</v>
      </c>
      <c r="AH83" s="110">
        <v>0</v>
      </c>
      <c r="AI83" s="110">
        <v>0</v>
      </c>
      <c r="AJ83" s="110">
        <v>0</v>
      </c>
      <c r="AK83" s="110">
        <v>94</v>
      </c>
      <c r="AL83" s="108">
        <v>0.15957446808510639</v>
      </c>
      <c r="AM83" s="111">
        <f t="shared" si="23"/>
        <v>0.94099999999999995</v>
      </c>
      <c r="AN83" s="111">
        <f t="shared" si="22"/>
        <v>8.5999999999999993E-2</v>
      </c>
      <c r="AO83" s="111">
        <f t="shared" si="24"/>
        <v>0.13600000000000001</v>
      </c>
      <c r="AP83" s="111">
        <f t="shared" si="25"/>
        <v>0.186</v>
      </c>
      <c r="AQ83" s="111">
        <f t="shared" si="26"/>
        <v>0</v>
      </c>
      <c r="AR83" s="111">
        <f t="shared" si="27"/>
        <v>0.73799999999999999</v>
      </c>
      <c r="AS83" s="111">
        <f t="shared" si="28"/>
        <v>6.0999999999999999E-2</v>
      </c>
      <c r="AT83" s="111">
        <f t="shared" si="29"/>
        <v>6.0999999999999999E-2</v>
      </c>
      <c r="AU83" s="111">
        <f t="shared" si="30"/>
        <v>0.20699999999999999</v>
      </c>
      <c r="AV83" s="111">
        <f t="shared" si="31"/>
        <v>0.39200000000000002</v>
      </c>
      <c r="AW83" s="101">
        <f t="shared" si="32"/>
        <v>0</v>
      </c>
      <c r="AX83" s="101">
        <f t="shared" si="33"/>
        <v>0</v>
      </c>
      <c r="AY83" s="101">
        <f t="shared" si="34"/>
        <v>0</v>
      </c>
      <c r="AZ83" s="101">
        <f t="shared" si="35"/>
        <v>0</v>
      </c>
      <c r="BA83" s="101">
        <f t="shared" si="36"/>
        <v>0</v>
      </c>
      <c r="BB83" s="101">
        <f t="shared" si="37"/>
        <v>2</v>
      </c>
      <c r="BC83" s="101">
        <f t="shared" si="38"/>
        <v>2</v>
      </c>
      <c r="BD83" s="101">
        <f t="shared" si="39"/>
        <v>0</v>
      </c>
      <c r="BE83" s="101">
        <f t="shared" si="40"/>
        <v>0</v>
      </c>
      <c r="BF83" s="101">
        <f t="shared" si="41"/>
        <v>1</v>
      </c>
      <c r="BG83" s="101">
        <f t="shared" si="42"/>
        <v>5</v>
      </c>
    </row>
    <row r="84" spans="1:59" x14ac:dyDescent="0.2">
      <c r="A84" s="98">
        <v>1906355</v>
      </c>
      <c r="B84" s="98" t="s">
        <v>2027</v>
      </c>
      <c r="C84" s="98" t="s">
        <v>2226</v>
      </c>
      <c r="D84" s="98" t="s">
        <v>83</v>
      </c>
      <c r="E84" s="106">
        <v>39102</v>
      </c>
      <c r="F84" s="107" t="s">
        <v>1376</v>
      </c>
      <c r="G84" s="108" t="s">
        <v>1377</v>
      </c>
      <c r="H84" s="109">
        <v>102917</v>
      </c>
      <c r="I84" s="108">
        <v>6.4000000000000001E-2</v>
      </c>
      <c r="J84" s="110">
        <v>1158</v>
      </c>
      <c r="K84" s="110">
        <v>15863</v>
      </c>
      <c r="L84" s="108">
        <v>7.3000063039778101E-2</v>
      </c>
      <c r="M84" s="110">
        <v>442</v>
      </c>
      <c r="N84" s="110">
        <v>15863</v>
      </c>
      <c r="O84" s="108">
        <v>2.786358192019164E-2</v>
      </c>
      <c r="P84" s="108">
        <v>0.02</v>
      </c>
      <c r="Q84" s="108">
        <v>0.33700000000000002</v>
      </c>
      <c r="R84" s="108">
        <v>0.1771683174278231</v>
      </c>
      <c r="S84" s="110">
        <v>904</v>
      </c>
      <c r="T84" s="110">
        <v>4623</v>
      </c>
      <c r="U84" s="110">
        <v>26506</v>
      </c>
      <c r="V84" s="108">
        <v>0.20851882592620538</v>
      </c>
      <c r="W84" s="110">
        <v>846</v>
      </c>
      <c r="X84" s="110">
        <v>216</v>
      </c>
      <c r="Y84" s="110">
        <v>16709</v>
      </c>
      <c r="Z84" s="108">
        <v>3.7704231252618348E-2</v>
      </c>
      <c r="AA84" s="110">
        <v>286</v>
      </c>
      <c r="AB84" s="110">
        <v>354</v>
      </c>
      <c r="AC84" s="110">
        <v>173</v>
      </c>
      <c r="AD84" s="110">
        <v>299</v>
      </c>
      <c r="AE84" s="110">
        <v>624</v>
      </c>
      <c r="AF84" s="110">
        <v>509</v>
      </c>
      <c r="AG84" s="110">
        <v>429</v>
      </c>
      <c r="AH84" s="110">
        <v>272</v>
      </c>
      <c r="AI84" s="110">
        <v>118</v>
      </c>
      <c r="AJ84" s="110">
        <v>107</v>
      </c>
      <c r="AK84" s="110">
        <v>15863</v>
      </c>
      <c r="AL84" s="108">
        <v>0.19989913635504003</v>
      </c>
      <c r="AM84" s="111">
        <f t="shared" si="23"/>
        <v>0.95099999999999996</v>
      </c>
      <c r="AN84" s="111">
        <f t="shared" si="22"/>
        <v>0.29599999999999999</v>
      </c>
      <c r="AO84" s="111">
        <f t="shared" si="24"/>
        <v>0.36499999999999999</v>
      </c>
      <c r="AP84" s="111">
        <f t="shared" si="25"/>
        <v>0.40100000000000002</v>
      </c>
      <c r="AQ84" s="111">
        <f t="shared" si="26"/>
        <v>0.42199999999999999</v>
      </c>
      <c r="AR84" s="111">
        <f t="shared" si="27"/>
        <v>0.42899999999999999</v>
      </c>
      <c r="AS84" s="111">
        <f t="shared" si="28"/>
        <v>2.5000000000000001E-2</v>
      </c>
      <c r="AT84" s="111">
        <f t="shared" si="29"/>
        <v>2.5000000000000001E-2</v>
      </c>
      <c r="AU84" s="111">
        <f t="shared" si="30"/>
        <v>0.248</v>
      </c>
      <c r="AV84" s="111">
        <f t="shared" si="31"/>
        <v>0.59799999999999998</v>
      </c>
      <c r="AW84" s="101">
        <f t="shared" si="32"/>
        <v>0</v>
      </c>
      <c r="AX84" s="101">
        <f t="shared" si="33"/>
        <v>0</v>
      </c>
      <c r="AY84" s="101">
        <f t="shared" si="34"/>
        <v>1</v>
      </c>
      <c r="AZ84" s="101">
        <f t="shared" si="35"/>
        <v>1</v>
      </c>
      <c r="BA84" s="101">
        <f t="shared" si="36"/>
        <v>1</v>
      </c>
      <c r="BB84" s="101">
        <f t="shared" si="37"/>
        <v>1</v>
      </c>
      <c r="BC84" s="101">
        <f t="shared" si="38"/>
        <v>0</v>
      </c>
      <c r="BD84" s="101">
        <f t="shared" si="39"/>
        <v>0</v>
      </c>
      <c r="BE84" s="101">
        <f t="shared" si="40"/>
        <v>0</v>
      </c>
      <c r="BF84" s="101">
        <f t="shared" si="41"/>
        <v>1</v>
      </c>
      <c r="BG84" s="101">
        <f t="shared" si="42"/>
        <v>5</v>
      </c>
    </row>
    <row r="85" spans="1:59" x14ac:dyDescent="0.2">
      <c r="A85" s="98">
        <v>1906490</v>
      </c>
      <c r="B85" s="98" t="s">
        <v>1550</v>
      </c>
      <c r="C85" s="98" t="s">
        <v>2227</v>
      </c>
      <c r="D85" s="98" t="s">
        <v>84</v>
      </c>
      <c r="E85" s="106">
        <v>57</v>
      </c>
      <c r="F85" s="107" t="s">
        <v>1373</v>
      </c>
      <c r="G85" s="108" t="s">
        <v>1374</v>
      </c>
      <c r="H85" s="109">
        <v>43750</v>
      </c>
      <c r="I85" s="108">
        <v>0.41200000000000003</v>
      </c>
      <c r="J85" s="110">
        <v>0</v>
      </c>
      <c r="K85" s="110">
        <v>10</v>
      </c>
      <c r="L85" s="108">
        <v>0</v>
      </c>
      <c r="M85" s="110">
        <v>0</v>
      </c>
      <c r="N85" s="110">
        <v>10</v>
      </c>
      <c r="O85" s="108">
        <v>0</v>
      </c>
      <c r="P85" s="108">
        <v>0</v>
      </c>
      <c r="Q85" s="108">
        <v>0.66700000000000004</v>
      </c>
      <c r="R85" s="108">
        <v>-9.5238095238095233E-2</v>
      </c>
      <c r="S85" s="110">
        <v>0</v>
      </c>
      <c r="T85" s="110">
        <v>6</v>
      </c>
      <c r="U85" s="110">
        <v>15</v>
      </c>
      <c r="V85" s="108">
        <v>0.4</v>
      </c>
      <c r="W85" s="110">
        <v>0</v>
      </c>
      <c r="X85" s="110">
        <v>0</v>
      </c>
      <c r="Y85" s="110">
        <v>10</v>
      </c>
      <c r="Z85" s="108">
        <v>0</v>
      </c>
      <c r="AA85" s="110">
        <v>0</v>
      </c>
      <c r="AB85" s="110">
        <v>0</v>
      </c>
      <c r="AC85" s="110">
        <v>0</v>
      </c>
      <c r="AD85" s="110">
        <v>0</v>
      </c>
      <c r="AE85" s="110">
        <v>0</v>
      </c>
      <c r="AF85" s="110">
        <v>0</v>
      </c>
      <c r="AG85" s="110">
        <v>0</v>
      </c>
      <c r="AH85" s="110">
        <v>0</v>
      </c>
      <c r="AI85" s="110">
        <v>0</v>
      </c>
      <c r="AJ85" s="110">
        <v>0</v>
      </c>
      <c r="AK85" s="110">
        <v>10</v>
      </c>
      <c r="AL85" s="108">
        <v>0</v>
      </c>
      <c r="AM85" s="111">
        <f t="shared" si="23"/>
        <v>6.3E-2</v>
      </c>
      <c r="AN85" s="111">
        <f t="shared" si="22"/>
        <v>0.995</v>
      </c>
      <c r="AO85" s="111">
        <f t="shared" si="24"/>
        <v>0</v>
      </c>
      <c r="AP85" s="111">
        <f t="shared" si="25"/>
        <v>0</v>
      </c>
      <c r="AQ85" s="111">
        <f t="shared" si="26"/>
        <v>0</v>
      </c>
      <c r="AR85" s="111">
        <f t="shared" si="27"/>
        <v>0.98799999999999999</v>
      </c>
      <c r="AS85" s="111">
        <f t="shared" si="28"/>
        <v>0.28299999999999997</v>
      </c>
      <c r="AT85" s="111">
        <f t="shared" si="29"/>
        <v>0.28299999999999997</v>
      </c>
      <c r="AU85" s="111">
        <f t="shared" si="30"/>
        <v>0</v>
      </c>
      <c r="AV85" s="111">
        <f t="shared" si="31"/>
        <v>0</v>
      </c>
      <c r="AW85" s="101">
        <f t="shared" si="32"/>
        <v>2</v>
      </c>
      <c r="AX85" s="101">
        <f t="shared" si="33"/>
        <v>2</v>
      </c>
      <c r="AY85" s="101">
        <f t="shared" si="34"/>
        <v>0</v>
      </c>
      <c r="AZ85" s="101">
        <f t="shared" si="35"/>
        <v>0</v>
      </c>
      <c r="BA85" s="101">
        <f t="shared" si="36"/>
        <v>0</v>
      </c>
      <c r="BB85" s="101">
        <f t="shared" si="37"/>
        <v>2</v>
      </c>
      <c r="BC85" s="101">
        <f t="shared" si="38"/>
        <v>2</v>
      </c>
      <c r="BD85" s="101">
        <f t="shared" si="39"/>
        <v>0</v>
      </c>
      <c r="BE85" s="101">
        <f t="shared" si="40"/>
        <v>0</v>
      </c>
      <c r="BF85" s="101">
        <f t="shared" si="41"/>
        <v>0</v>
      </c>
      <c r="BG85" s="101">
        <f t="shared" si="42"/>
        <v>8</v>
      </c>
    </row>
    <row r="86" spans="1:59" x14ac:dyDescent="0.2">
      <c r="A86" s="98">
        <v>1906625</v>
      </c>
      <c r="B86" s="98" t="s">
        <v>1196</v>
      </c>
      <c r="C86" s="98" t="s">
        <v>2228</v>
      </c>
      <c r="D86" s="98" t="s">
        <v>85</v>
      </c>
      <c r="E86" s="106">
        <v>367</v>
      </c>
      <c r="F86" s="107" t="s">
        <v>1067</v>
      </c>
      <c r="G86" s="108" t="s">
        <v>1068</v>
      </c>
      <c r="H86" s="109">
        <v>58688</v>
      </c>
      <c r="I86" s="108">
        <v>0.14499999999999999</v>
      </c>
      <c r="J86" s="110">
        <v>38</v>
      </c>
      <c r="K86" s="110">
        <v>215</v>
      </c>
      <c r="L86" s="108">
        <v>0.17674418604651163</v>
      </c>
      <c r="M86" s="110">
        <v>28</v>
      </c>
      <c r="N86" s="110">
        <v>215</v>
      </c>
      <c r="O86" s="108">
        <v>0.13023255813953488</v>
      </c>
      <c r="P86" s="108">
        <v>4.0000000000000001E-3</v>
      </c>
      <c r="Q86" s="108">
        <v>0.375</v>
      </c>
      <c r="R86" s="108">
        <v>-0.18080357142857142</v>
      </c>
      <c r="S86" s="110">
        <v>26</v>
      </c>
      <c r="T86" s="110">
        <v>160</v>
      </c>
      <c r="U86" s="110">
        <v>363</v>
      </c>
      <c r="V86" s="108">
        <v>0.51239669421487599</v>
      </c>
      <c r="W86" s="110">
        <v>40</v>
      </c>
      <c r="X86" s="110">
        <v>0</v>
      </c>
      <c r="Y86" s="110">
        <v>255</v>
      </c>
      <c r="Z86" s="108">
        <v>0.15686274509803921</v>
      </c>
      <c r="AA86" s="110">
        <v>28</v>
      </c>
      <c r="AB86" s="110">
        <v>1</v>
      </c>
      <c r="AC86" s="110">
        <v>2</v>
      </c>
      <c r="AD86" s="110">
        <v>5</v>
      </c>
      <c r="AE86" s="110">
        <v>0</v>
      </c>
      <c r="AF86" s="110">
        <v>11</v>
      </c>
      <c r="AG86" s="110">
        <v>1</v>
      </c>
      <c r="AH86" s="110">
        <v>2</v>
      </c>
      <c r="AI86" s="110">
        <v>0</v>
      </c>
      <c r="AJ86" s="110">
        <v>0</v>
      </c>
      <c r="AK86" s="110">
        <v>215</v>
      </c>
      <c r="AL86" s="108">
        <v>0.23255813953488372</v>
      </c>
      <c r="AM86" s="111">
        <f t="shared" si="23"/>
        <v>0.35199999999999998</v>
      </c>
      <c r="AN86" s="111">
        <f t="shared" si="22"/>
        <v>0.73099999999999998</v>
      </c>
      <c r="AO86" s="111">
        <f t="shared" si="24"/>
        <v>0.84299999999999997</v>
      </c>
      <c r="AP86" s="111">
        <f t="shared" si="25"/>
        <v>0.96099999999999997</v>
      </c>
      <c r="AQ86" s="111">
        <f t="shared" si="26"/>
        <v>0.20100000000000001</v>
      </c>
      <c r="AR86" s="111">
        <f t="shared" si="27"/>
        <v>0.59499999999999997</v>
      </c>
      <c r="AS86" s="111">
        <f t="shared" si="28"/>
        <v>0.67300000000000004</v>
      </c>
      <c r="AT86" s="111">
        <f t="shared" si="29"/>
        <v>0.67300000000000004</v>
      </c>
      <c r="AU86" s="111">
        <f t="shared" si="30"/>
        <v>0.81699999999999995</v>
      </c>
      <c r="AV86" s="111">
        <f t="shared" si="31"/>
        <v>0.73299999999999998</v>
      </c>
      <c r="AW86" s="101">
        <f t="shared" si="32"/>
        <v>1</v>
      </c>
      <c r="AX86" s="101">
        <f t="shared" si="33"/>
        <v>2</v>
      </c>
      <c r="AY86" s="101">
        <f t="shared" si="34"/>
        <v>2</v>
      </c>
      <c r="AZ86" s="101">
        <f t="shared" si="35"/>
        <v>2</v>
      </c>
      <c r="BA86" s="101">
        <f t="shared" si="36"/>
        <v>0</v>
      </c>
      <c r="BB86" s="101">
        <f t="shared" si="37"/>
        <v>1</v>
      </c>
      <c r="BC86" s="101">
        <f t="shared" si="38"/>
        <v>2</v>
      </c>
      <c r="BD86" s="101">
        <f t="shared" si="39"/>
        <v>2</v>
      </c>
      <c r="BE86" s="101">
        <f t="shared" si="40"/>
        <v>2</v>
      </c>
      <c r="BF86" s="101">
        <f t="shared" si="41"/>
        <v>2</v>
      </c>
      <c r="BG86" s="101">
        <f t="shared" si="42"/>
        <v>16</v>
      </c>
    </row>
    <row r="87" spans="1:59" x14ac:dyDescent="0.2">
      <c r="A87" s="98">
        <v>1906760</v>
      </c>
      <c r="B87" s="98" t="s">
        <v>1754</v>
      </c>
      <c r="C87" s="98" t="s">
        <v>2229</v>
      </c>
      <c r="D87" s="98" t="s">
        <v>86</v>
      </c>
      <c r="E87" s="106">
        <v>176</v>
      </c>
      <c r="F87" s="107" t="s">
        <v>362</v>
      </c>
      <c r="G87" s="108" t="s">
        <v>1125</v>
      </c>
      <c r="H87" s="109">
        <v>83000</v>
      </c>
      <c r="I87" s="108">
        <v>8.5999999999999993E-2</v>
      </c>
      <c r="J87" s="110">
        <v>6</v>
      </c>
      <c r="K87" s="110">
        <v>62</v>
      </c>
      <c r="L87" s="108">
        <v>9.6774193548387094E-2</v>
      </c>
      <c r="M87" s="110">
        <v>6</v>
      </c>
      <c r="N87" s="110">
        <v>62</v>
      </c>
      <c r="O87" s="108">
        <v>9.6774193548387094E-2</v>
      </c>
      <c r="P87" s="108">
        <v>2.7000000000000003E-2</v>
      </c>
      <c r="Q87" s="108">
        <v>0.34799999999999998</v>
      </c>
      <c r="R87" s="108">
        <v>-0.18139534883720931</v>
      </c>
      <c r="S87" s="110">
        <v>4</v>
      </c>
      <c r="T87" s="110">
        <v>42</v>
      </c>
      <c r="U87" s="110">
        <v>108</v>
      </c>
      <c r="V87" s="108">
        <v>0.42592592592592593</v>
      </c>
      <c r="W87" s="110">
        <v>10</v>
      </c>
      <c r="X87" s="110">
        <v>1</v>
      </c>
      <c r="Y87" s="110">
        <v>72</v>
      </c>
      <c r="Z87" s="108">
        <v>0.125</v>
      </c>
      <c r="AA87" s="110">
        <v>3</v>
      </c>
      <c r="AB87" s="110">
        <v>1</v>
      </c>
      <c r="AC87" s="110">
        <v>0</v>
      </c>
      <c r="AD87" s="110">
        <v>2</v>
      </c>
      <c r="AE87" s="110">
        <v>0</v>
      </c>
      <c r="AF87" s="110">
        <v>0</v>
      </c>
      <c r="AG87" s="110">
        <v>0</v>
      </c>
      <c r="AH87" s="110">
        <v>0</v>
      </c>
      <c r="AI87" s="110">
        <v>0</v>
      </c>
      <c r="AJ87" s="110">
        <v>0</v>
      </c>
      <c r="AK87" s="110">
        <v>62</v>
      </c>
      <c r="AL87" s="108">
        <v>9.6774193548387094E-2</v>
      </c>
      <c r="AM87" s="111">
        <f t="shared" si="23"/>
        <v>0.84299999999999997</v>
      </c>
      <c r="AN87" s="111">
        <f t="shared" si="22"/>
        <v>0.45500000000000002</v>
      </c>
      <c r="AO87" s="111">
        <f t="shared" si="24"/>
        <v>0.502</v>
      </c>
      <c r="AP87" s="111">
        <f t="shared" si="25"/>
        <v>0.9</v>
      </c>
      <c r="AQ87" s="111">
        <f t="shared" si="26"/>
        <v>0.51400000000000001</v>
      </c>
      <c r="AR87" s="111">
        <f t="shared" si="27"/>
        <v>0.47799999999999998</v>
      </c>
      <c r="AS87" s="111">
        <f t="shared" si="28"/>
        <v>0.38100000000000001</v>
      </c>
      <c r="AT87" s="111">
        <f t="shared" si="29"/>
        <v>0.38100000000000001</v>
      </c>
      <c r="AU87" s="111">
        <f t="shared" si="30"/>
        <v>0.72699999999999998</v>
      </c>
      <c r="AV87" s="111">
        <f t="shared" si="31"/>
        <v>0.13500000000000001</v>
      </c>
      <c r="AW87" s="101">
        <f t="shared" si="32"/>
        <v>0</v>
      </c>
      <c r="AX87" s="101">
        <f t="shared" si="33"/>
        <v>1</v>
      </c>
      <c r="AY87" s="101">
        <f t="shared" si="34"/>
        <v>1</v>
      </c>
      <c r="AZ87" s="101">
        <f t="shared" si="35"/>
        <v>2</v>
      </c>
      <c r="BA87" s="101">
        <f t="shared" si="36"/>
        <v>1</v>
      </c>
      <c r="BB87" s="101">
        <f t="shared" si="37"/>
        <v>1</v>
      </c>
      <c r="BC87" s="101">
        <f t="shared" si="38"/>
        <v>2</v>
      </c>
      <c r="BD87" s="101">
        <f t="shared" si="39"/>
        <v>1</v>
      </c>
      <c r="BE87" s="101">
        <f t="shared" si="40"/>
        <v>2</v>
      </c>
      <c r="BF87" s="101">
        <f t="shared" si="41"/>
        <v>0</v>
      </c>
      <c r="BG87" s="101">
        <f t="shared" si="42"/>
        <v>11</v>
      </c>
    </row>
    <row r="88" spans="1:59" x14ac:dyDescent="0.2">
      <c r="A88" s="98">
        <v>1906805</v>
      </c>
      <c r="B88" s="98" t="s">
        <v>1735</v>
      </c>
      <c r="C88" s="98" t="s">
        <v>2230</v>
      </c>
      <c r="D88" s="98" t="s">
        <v>87</v>
      </c>
      <c r="E88" s="106">
        <v>713</v>
      </c>
      <c r="F88" s="107" t="s">
        <v>79</v>
      </c>
      <c r="G88" s="108" t="s">
        <v>1210</v>
      </c>
      <c r="H88" s="109">
        <v>74167</v>
      </c>
      <c r="I88" s="108">
        <v>0.13200000000000001</v>
      </c>
      <c r="J88" s="110">
        <v>12</v>
      </c>
      <c r="K88" s="110">
        <v>248</v>
      </c>
      <c r="L88" s="108">
        <v>4.8387096774193547E-2</v>
      </c>
      <c r="M88" s="110">
        <v>8</v>
      </c>
      <c r="N88" s="110">
        <v>248</v>
      </c>
      <c r="O88" s="108">
        <v>3.2258064516129031E-2</v>
      </c>
      <c r="P88" s="108">
        <v>4.2000000000000003E-2</v>
      </c>
      <c r="Q88" s="108">
        <v>0.24100000000000002</v>
      </c>
      <c r="R88" s="108">
        <v>3.0346820809248554E-2</v>
      </c>
      <c r="S88" s="110">
        <v>25</v>
      </c>
      <c r="T88" s="110">
        <v>215</v>
      </c>
      <c r="U88" s="110">
        <v>471</v>
      </c>
      <c r="V88" s="108">
        <v>0.50955414012738853</v>
      </c>
      <c r="W88" s="110">
        <v>31</v>
      </c>
      <c r="X88" s="110">
        <v>0</v>
      </c>
      <c r="Y88" s="110">
        <v>279</v>
      </c>
      <c r="Z88" s="108">
        <v>0.1111111111111111</v>
      </c>
      <c r="AA88" s="110">
        <v>19</v>
      </c>
      <c r="AB88" s="110">
        <v>7</v>
      </c>
      <c r="AC88" s="110">
        <v>6</v>
      </c>
      <c r="AD88" s="110">
        <v>3</v>
      </c>
      <c r="AE88" s="110">
        <v>4</v>
      </c>
      <c r="AF88" s="110">
        <v>15</v>
      </c>
      <c r="AG88" s="110">
        <v>9</v>
      </c>
      <c r="AH88" s="110">
        <v>0</v>
      </c>
      <c r="AI88" s="110">
        <v>0</v>
      </c>
      <c r="AJ88" s="110">
        <v>0</v>
      </c>
      <c r="AK88" s="110">
        <v>248</v>
      </c>
      <c r="AL88" s="108">
        <v>0.25403225806451613</v>
      </c>
      <c r="AM88" s="111">
        <f t="shared" si="23"/>
        <v>0.73</v>
      </c>
      <c r="AN88" s="111">
        <f t="shared" si="22"/>
        <v>0.69</v>
      </c>
      <c r="AO88" s="111">
        <f t="shared" si="24"/>
        <v>0.22</v>
      </c>
      <c r="AP88" s="111">
        <f t="shared" si="25"/>
        <v>0.45500000000000002</v>
      </c>
      <c r="AQ88" s="111">
        <f t="shared" si="26"/>
        <v>0.69599999999999995</v>
      </c>
      <c r="AR88" s="111">
        <f t="shared" si="27"/>
        <v>0.10199999999999999</v>
      </c>
      <c r="AS88" s="111">
        <f t="shared" si="28"/>
        <v>0.66600000000000004</v>
      </c>
      <c r="AT88" s="111">
        <f t="shared" si="29"/>
        <v>0.66600000000000004</v>
      </c>
      <c r="AU88" s="111">
        <f t="shared" si="30"/>
        <v>0.65600000000000003</v>
      </c>
      <c r="AV88" s="111">
        <f t="shared" si="31"/>
        <v>0.80900000000000005</v>
      </c>
      <c r="AW88" s="101">
        <f t="shared" si="32"/>
        <v>0</v>
      </c>
      <c r="AX88" s="101">
        <f t="shared" si="33"/>
        <v>2</v>
      </c>
      <c r="AY88" s="101">
        <f t="shared" si="34"/>
        <v>0</v>
      </c>
      <c r="AZ88" s="101">
        <f t="shared" si="35"/>
        <v>1</v>
      </c>
      <c r="BA88" s="101">
        <f t="shared" si="36"/>
        <v>2</v>
      </c>
      <c r="BB88" s="101">
        <f t="shared" si="37"/>
        <v>0</v>
      </c>
      <c r="BC88" s="101">
        <f t="shared" si="38"/>
        <v>0</v>
      </c>
      <c r="BD88" s="101">
        <f t="shared" si="39"/>
        <v>1</v>
      </c>
      <c r="BE88" s="101">
        <f t="shared" si="40"/>
        <v>1</v>
      </c>
      <c r="BF88" s="101">
        <f t="shared" si="41"/>
        <v>2</v>
      </c>
      <c r="BG88" s="101">
        <f t="shared" si="42"/>
        <v>9</v>
      </c>
    </row>
    <row r="89" spans="1:59" x14ac:dyDescent="0.2">
      <c r="A89" s="98">
        <v>1906850</v>
      </c>
      <c r="B89" s="98" t="s">
        <v>1102</v>
      </c>
      <c r="C89" s="98" t="s">
        <v>2231</v>
      </c>
      <c r="D89" s="98" t="s">
        <v>88</v>
      </c>
      <c r="E89" s="106">
        <v>274</v>
      </c>
      <c r="F89" s="107" t="s">
        <v>885</v>
      </c>
      <c r="G89" s="108" t="s">
        <v>1052</v>
      </c>
      <c r="H89" s="109">
        <v>48750</v>
      </c>
      <c r="I89" s="108">
        <v>0.20300000000000001</v>
      </c>
      <c r="J89" s="110">
        <v>14</v>
      </c>
      <c r="K89" s="110">
        <v>108</v>
      </c>
      <c r="L89" s="108">
        <v>0.12962962962962962</v>
      </c>
      <c r="M89" s="110">
        <v>6</v>
      </c>
      <c r="N89" s="110">
        <v>108</v>
      </c>
      <c r="O89" s="108">
        <v>5.5555555555555552E-2</v>
      </c>
      <c r="P89" s="108">
        <v>3.3000000000000002E-2</v>
      </c>
      <c r="Q89" s="108">
        <v>0.42700000000000005</v>
      </c>
      <c r="R89" s="108">
        <v>-7.4324324324324328E-2</v>
      </c>
      <c r="S89" s="110">
        <v>9</v>
      </c>
      <c r="T89" s="110">
        <v>73</v>
      </c>
      <c r="U89" s="110">
        <v>187</v>
      </c>
      <c r="V89" s="108">
        <v>0.43850267379679142</v>
      </c>
      <c r="W89" s="110">
        <v>21</v>
      </c>
      <c r="X89" s="110">
        <v>3</v>
      </c>
      <c r="Y89" s="110">
        <v>129</v>
      </c>
      <c r="Z89" s="108">
        <v>0.13953488372093023</v>
      </c>
      <c r="AA89" s="110">
        <v>2</v>
      </c>
      <c r="AB89" s="110">
        <v>1</v>
      </c>
      <c r="AC89" s="110">
        <v>0</v>
      </c>
      <c r="AD89" s="110">
        <v>0</v>
      </c>
      <c r="AE89" s="110">
        <v>0</v>
      </c>
      <c r="AF89" s="110">
        <v>11</v>
      </c>
      <c r="AG89" s="110">
        <v>7</v>
      </c>
      <c r="AH89" s="110">
        <v>0</v>
      </c>
      <c r="AI89" s="110">
        <v>0</v>
      </c>
      <c r="AJ89" s="110">
        <v>0</v>
      </c>
      <c r="AK89" s="110">
        <v>108</v>
      </c>
      <c r="AL89" s="108">
        <v>0.19444444444444445</v>
      </c>
      <c r="AM89" s="111">
        <f t="shared" si="23"/>
        <v>0.123</v>
      </c>
      <c r="AN89" s="111">
        <f t="shared" si="22"/>
        <v>0.88300000000000001</v>
      </c>
      <c r="AO89" s="111">
        <f t="shared" si="24"/>
        <v>0.67400000000000004</v>
      </c>
      <c r="AP89" s="111">
        <f t="shared" si="25"/>
        <v>0.69599999999999995</v>
      </c>
      <c r="AQ89" s="111">
        <f t="shared" si="26"/>
        <v>0.59199999999999997</v>
      </c>
      <c r="AR89" s="111">
        <f t="shared" si="27"/>
        <v>0.79900000000000004</v>
      </c>
      <c r="AS89" s="111">
        <f t="shared" si="28"/>
        <v>0.42699999999999999</v>
      </c>
      <c r="AT89" s="111">
        <f t="shared" si="29"/>
        <v>0.42699999999999999</v>
      </c>
      <c r="AU89" s="111">
        <f t="shared" si="30"/>
        <v>0.77900000000000003</v>
      </c>
      <c r="AV89" s="111">
        <f t="shared" si="31"/>
        <v>0.58499999999999996</v>
      </c>
      <c r="AW89" s="101">
        <f t="shared" si="32"/>
        <v>2</v>
      </c>
      <c r="AX89" s="101">
        <f t="shared" si="33"/>
        <v>2</v>
      </c>
      <c r="AY89" s="101">
        <f t="shared" si="34"/>
        <v>2</v>
      </c>
      <c r="AZ89" s="101">
        <f t="shared" si="35"/>
        <v>2</v>
      </c>
      <c r="BA89" s="101">
        <f t="shared" si="36"/>
        <v>1</v>
      </c>
      <c r="BB89" s="101">
        <f t="shared" si="37"/>
        <v>2</v>
      </c>
      <c r="BC89" s="101">
        <f t="shared" si="38"/>
        <v>1</v>
      </c>
      <c r="BD89" s="101">
        <f t="shared" si="39"/>
        <v>1</v>
      </c>
      <c r="BE89" s="101">
        <f t="shared" si="40"/>
        <v>2</v>
      </c>
      <c r="BF89" s="101">
        <f t="shared" si="41"/>
        <v>1</v>
      </c>
      <c r="BG89" s="101">
        <f t="shared" si="42"/>
        <v>16</v>
      </c>
    </row>
    <row r="90" spans="1:59" x14ac:dyDescent="0.2">
      <c r="A90" s="98">
        <v>1906895</v>
      </c>
      <c r="B90" s="98" t="s">
        <v>1334</v>
      </c>
      <c r="C90" s="98" t="s">
        <v>2232</v>
      </c>
      <c r="D90" s="98" t="s">
        <v>89</v>
      </c>
      <c r="E90" s="106">
        <v>29</v>
      </c>
      <c r="F90" s="107" t="s">
        <v>1090</v>
      </c>
      <c r="G90" s="108" t="s">
        <v>1091</v>
      </c>
      <c r="H90" s="109">
        <v>43750</v>
      </c>
      <c r="I90" s="108">
        <v>0</v>
      </c>
      <c r="J90" s="110">
        <v>1</v>
      </c>
      <c r="K90" s="110">
        <v>8</v>
      </c>
      <c r="L90" s="108">
        <v>0.125</v>
      </c>
      <c r="M90" s="110">
        <v>2</v>
      </c>
      <c r="N90" s="110">
        <v>8</v>
      </c>
      <c r="O90" s="108">
        <v>0.25</v>
      </c>
      <c r="P90" s="108">
        <v>0</v>
      </c>
      <c r="Q90" s="108">
        <v>0.77400000000000002</v>
      </c>
      <c r="R90" s="108">
        <v>-0.23684210526315788</v>
      </c>
      <c r="S90" s="110">
        <v>2</v>
      </c>
      <c r="T90" s="110">
        <v>20</v>
      </c>
      <c r="U90" s="110">
        <v>30</v>
      </c>
      <c r="V90" s="108">
        <v>0.73333333333333328</v>
      </c>
      <c r="W90" s="110">
        <v>12</v>
      </c>
      <c r="X90" s="110">
        <v>4</v>
      </c>
      <c r="Y90" s="110">
        <v>20</v>
      </c>
      <c r="Z90" s="108">
        <v>0.4</v>
      </c>
      <c r="AA90" s="110">
        <v>0</v>
      </c>
      <c r="AB90" s="110">
        <v>0</v>
      </c>
      <c r="AC90" s="110">
        <v>0</v>
      </c>
      <c r="AD90" s="110">
        <v>0</v>
      </c>
      <c r="AE90" s="110">
        <v>0</v>
      </c>
      <c r="AF90" s="110">
        <v>0</v>
      </c>
      <c r="AG90" s="110">
        <v>0</v>
      </c>
      <c r="AH90" s="110">
        <v>0</v>
      </c>
      <c r="AI90" s="110">
        <v>0</v>
      </c>
      <c r="AJ90" s="110">
        <v>0</v>
      </c>
      <c r="AK90" s="110">
        <v>8</v>
      </c>
      <c r="AL90" s="108">
        <v>0</v>
      </c>
      <c r="AM90" s="111">
        <f t="shared" si="23"/>
        <v>6.3E-2</v>
      </c>
      <c r="AN90" s="111">
        <f t="shared" si="22"/>
        <v>0</v>
      </c>
      <c r="AO90" s="111">
        <f t="shared" si="24"/>
        <v>0.65800000000000003</v>
      </c>
      <c r="AP90" s="111">
        <f t="shared" si="25"/>
        <v>0.99</v>
      </c>
      <c r="AQ90" s="111">
        <f t="shared" si="26"/>
        <v>0</v>
      </c>
      <c r="AR90" s="111">
        <f t="shared" si="27"/>
        <v>0.995</v>
      </c>
      <c r="AS90" s="111">
        <f t="shared" si="28"/>
        <v>0.96899999999999997</v>
      </c>
      <c r="AT90" s="111">
        <f t="shared" si="29"/>
        <v>0.96899999999999997</v>
      </c>
      <c r="AU90" s="111">
        <f t="shared" si="30"/>
        <v>0.99</v>
      </c>
      <c r="AV90" s="111">
        <f t="shared" si="31"/>
        <v>0</v>
      </c>
      <c r="AW90" s="101">
        <f t="shared" si="32"/>
        <v>2</v>
      </c>
      <c r="AX90" s="101">
        <f t="shared" si="33"/>
        <v>0</v>
      </c>
      <c r="AY90" s="101">
        <f t="shared" si="34"/>
        <v>1</v>
      </c>
      <c r="AZ90" s="101">
        <f t="shared" si="35"/>
        <v>2</v>
      </c>
      <c r="BA90" s="101">
        <f t="shared" si="36"/>
        <v>0</v>
      </c>
      <c r="BB90" s="101">
        <f t="shared" si="37"/>
        <v>2</v>
      </c>
      <c r="BC90" s="101">
        <f t="shared" si="38"/>
        <v>2</v>
      </c>
      <c r="BD90" s="101">
        <f t="shared" si="39"/>
        <v>2</v>
      </c>
      <c r="BE90" s="101">
        <f t="shared" si="40"/>
        <v>2</v>
      </c>
      <c r="BF90" s="101">
        <f t="shared" si="41"/>
        <v>0</v>
      </c>
      <c r="BG90" s="101">
        <f t="shared" si="42"/>
        <v>13</v>
      </c>
    </row>
    <row r="91" spans="1:59" x14ac:dyDescent="0.2">
      <c r="A91" s="98">
        <v>1906940</v>
      </c>
      <c r="B91" s="98" t="s">
        <v>1866</v>
      </c>
      <c r="C91" s="98" t="s">
        <v>2233</v>
      </c>
      <c r="D91" s="98" t="s">
        <v>90</v>
      </c>
      <c r="E91" s="106">
        <v>233</v>
      </c>
      <c r="F91" s="107" t="s">
        <v>576</v>
      </c>
      <c r="G91" s="108" t="s">
        <v>1168</v>
      </c>
      <c r="H91" s="109">
        <v>81705</v>
      </c>
      <c r="I91" s="108">
        <v>0.03</v>
      </c>
      <c r="J91" s="110">
        <v>10</v>
      </c>
      <c r="K91" s="110">
        <v>107</v>
      </c>
      <c r="L91" s="108">
        <v>9.3457943925233641E-2</v>
      </c>
      <c r="M91" s="110">
        <v>8</v>
      </c>
      <c r="N91" s="110">
        <v>107</v>
      </c>
      <c r="O91" s="108">
        <v>7.476635514018691E-2</v>
      </c>
      <c r="P91" s="108">
        <v>7.2000000000000008E-2</v>
      </c>
      <c r="Q91" s="108">
        <v>0.46100000000000002</v>
      </c>
      <c r="R91" s="108">
        <v>4.0178571428571432E-2</v>
      </c>
      <c r="S91" s="110">
        <v>14</v>
      </c>
      <c r="T91" s="110">
        <v>83</v>
      </c>
      <c r="U91" s="110">
        <v>191</v>
      </c>
      <c r="V91" s="108">
        <v>0.50785340314136129</v>
      </c>
      <c r="W91" s="110">
        <v>7</v>
      </c>
      <c r="X91" s="110">
        <v>0</v>
      </c>
      <c r="Y91" s="110">
        <v>114</v>
      </c>
      <c r="Z91" s="108">
        <v>6.1403508771929821E-2</v>
      </c>
      <c r="AA91" s="110">
        <v>2</v>
      </c>
      <c r="AB91" s="110">
        <v>6</v>
      </c>
      <c r="AC91" s="110">
        <v>1</v>
      </c>
      <c r="AD91" s="110">
        <v>0</v>
      </c>
      <c r="AE91" s="110">
        <v>0</v>
      </c>
      <c r="AF91" s="110">
        <v>0</v>
      </c>
      <c r="AG91" s="110">
        <v>0</v>
      </c>
      <c r="AH91" s="110">
        <v>0</v>
      </c>
      <c r="AI91" s="110">
        <v>0</v>
      </c>
      <c r="AJ91" s="110">
        <v>0</v>
      </c>
      <c r="AK91" s="110">
        <v>107</v>
      </c>
      <c r="AL91" s="108">
        <v>8.4112149532710276E-2</v>
      </c>
      <c r="AM91" s="111">
        <f t="shared" si="23"/>
        <v>0.82099999999999995</v>
      </c>
      <c r="AN91" s="111">
        <f t="shared" si="22"/>
        <v>9.6000000000000002E-2</v>
      </c>
      <c r="AO91" s="111">
        <f t="shared" si="24"/>
        <v>0.48499999999999999</v>
      </c>
      <c r="AP91" s="111">
        <f t="shared" si="25"/>
        <v>0.82899999999999996</v>
      </c>
      <c r="AQ91" s="111">
        <f t="shared" si="26"/>
        <v>0.88400000000000001</v>
      </c>
      <c r="AR91" s="111">
        <f t="shared" si="27"/>
        <v>0.86199999999999999</v>
      </c>
      <c r="AS91" s="111">
        <f t="shared" si="28"/>
        <v>0.66100000000000003</v>
      </c>
      <c r="AT91" s="111">
        <f t="shared" si="29"/>
        <v>0.66100000000000003</v>
      </c>
      <c r="AU91" s="111">
        <f t="shared" si="30"/>
        <v>0.376</v>
      </c>
      <c r="AV91" s="111">
        <f t="shared" si="31"/>
        <v>9.9000000000000005E-2</v>
      </c>
      <c r="AW91" s="101">
        <f t="shared" si="32"/>
        <v>0</v>
      </c>
      <c r="AX91" s="101">
        <f t="shared" si="33"/>
        <v>0</v>
      </c>
      <c r="AY91" s="101">
        <f t="shared" si="34"/>
        <v>1</v>
      </c>
      <c r="AZ91" s="101">
        <f t="shared" si="35"/>
        <v>2</v>
      </c>
      <c r="BA91" s="101">
        <f t="shared" si="36"/>
        <v>2</v>
      </c>
      <c r="BB91" s="101">
        <f t="shared" si="37"/>
        <v>2</v>
      </c>
      <c r="BC91" s="101">
        <f t="shared" si="38"/>
        <v>0</v>
      </c>
      <c r="BD91" s="101">
        <f t="shared" si="39"/>
        <v>1</v>
      </c>
      <c r="BE91" s="101">
        <f t="shared" si="40"/>
        <v>1</v>
      </c>
      <c r="BF91" s="101">
        <f t="shared" si="41"/>
        <v>0</v>
      </c>
      <c r="BG91" s="101">
        <f t="shared" si="42"/>
        <v>9</v>
      </c>
    </row>
    <row r="92" spans="1:59" x14ac:dyDescent="0.2">
      <c r="A92" s="98">
        <v>1906985</v>
      </c>
      <c r="B92" s="98" t="s">
        <v>1945</v>
      </c>
      <c r="C92" s="98" t="s">
        <v>2234</v>
      </c>
      <c r="D92" s="98" t="s">
        <v>91</v>
      </c>
      <c r="E92" s="106">
        <v>125</v>
      </c>
      <c r="F92" s="107" t="s">
        <v>1184</v>
      </c>
      <c r="G92" s="108" t="s">
        <v>1185</v>
      </c>
      <c r="H92" s="109">
        <v>77917</v>
      </c>
      <c r="I92" s="108">
        <v>3.6000000000000004E-2</v>
      </c>
      <c r="J92" s="110">
        <v>5</v>
      </c>
      <c r="K92" s="110">
        <v>78</v>
      </c>
      <c r="L92" s="108">
        <v>6.4102564102564097E-2</v>
      </c>
      <c r="M92" s="110">
        <v>3</v>
      </c>
      <c r="N92" s="110">
        <v>78</v>
      </c>
      <c r="O92" s="108">
        <v>3.8461538461538464E-2</v>
      </c>
      <c r="P92" s="108">
        <v>2.4E-2</v>
      </c>
      <c r="Q92" s="108">
        <v>0.22899999999999998</v>
      </c>
      <c r="R92" s="108">
        <v>-0.34895833333333331</v>
      </c>
      <c r="S92" s="110">
        <v>4</v>
      </c>
      <c r="T92" s="110">
        <v>31</v>
      </c>
      <c r="U92" s="110">
        <v>94</v>
      </c>
      <c r="V92" s="108">
        <v>0.37234042553191488</v>
      </c>
      <c r="W92" s="110">
        <v>21</v>
      </c>
      <c r="X92" s="110">
        <v>4</v>
      </c>
      <c r="Y92" s="110">
        <v>99</v>
      </c>
      <c r="Z92" s="108">
        <v>0.17171717171717171</v>
      </c>
      <c r="AA92" s="110">
        <v>3</v>
      </c>
      <c r="AB92" s="110">
        <v>0</v>
      </c>
      <c r="AC92" s="110">
        <v>0</v>
      </c>
      <c r="AD92" s="110">
        <v>0</v>
      </c>
      <c r="AE92" s="110">
        <v>0</v>
      </c>
      <c r="AF92" s="110">
        <v>1</v>
      </c>
      <c r="AG92" s="110">
        <v>2</v>
      </c>
      <c r="AH92" s="110">
        <v>0</v>
      </c>
      <c r="AI92" s="110">
        <v>0</v>
      </c>
      <c r="AJ92" s="110">
        <v>0</v>
      </c>
      <c r="AK92" s="110">
        <v>78</v>
      </c>
      <c r="AL92" s="108">
        <v>7.6923076923076927E-2</v>
      </c>
      <c r="AM92" s="111">
        <f t="shared" si="23"/>
        <v>0.77600000000000002</v>
      </c>
      <c r="AN92" s="111">
        <f t="shared" si="22"/>
        <v>0.13</v>
      </c>
      <c r="AO92" s="111">
        <f t="shared" si="24"/>
        <v>0.315</v>
      </c>
      <c r="AP92" s="111">
        <f t="shared" si="25"/>
        <v>0.53</v>
      </c>
      <c r="AQ92" s="111">
        <f t="shared" si="26"/>
        <v>0.47399999999999998</v>
      </c>
      <c r="AR92" s="111">
        <f t="shared" si="27"/>
        <v>6.9000000000000006E-2</v>
      </c>
      <c r="AS92" s="111">
        <f t="shared" si="28"/>
        <v>0.2</v>
      </c>
      <c r="AT92" s="111">
        <f t="shared" si="29"/>
        <v>0.2</v>
      </c>
      <c r="AU92" s="111">
        <f t="shared" si="30"/>
        <v>0.84499999999999997</v>
      </c>
      <c r="AV92" s="111">
        <f t="shared" si="31"/>
        <v>8.3000000000000004E-2</v>
      </c>
      <c r="AW92" s="101">
        <f t="shared" si="32"/>
        <v>0</v>
      </c>
      <c r="AX92" s="101">
        <f t="shared" si="33"/>
        <v>0</v>
      </c>
      <c r="AY92" s="101">
        <f t="shared" si="34"/>
        <v>0</v>
      </c>
      <c r="AZ92" s="101">
        <f t="shared" si="35"/>
        <v>1</v>
      </c>
      <c r="BA92" s="101">
        <f t="shared" si="36"/>
        <v>1</v>
      </c>
      <c r="BB92" s="101">
        <f t="shared" si="37"/>
        <v>0</v>
      </c>
      <c r="BC92" s="101">
        <f t="shared" si="38"/>
        <v>2</v>
      </c>
      <c r="BD92" s="101">
        <f t="shared" si="39"/>
        <v>0</v>
      </c>
      <c r="BE92" s="101">
        <f t="shared" si="40"/>
        <v>2</v>
      </c>
      <c r="BF92" s="101">
        <f t="shared" si="41"/>
        <v>0</v>
      </c>
      <c r="BG92" s="101">
        <f t="shared" si="42"/>
        <v>6</v>
      </c>
    </row>
    <row r="93" spans="1:59" x14ac:dyDescent="0.2">
      <c r="A93" s="98">
        <v>1907030</v>
      </c>
      <c r="B93" s="98" t="s">
        <v>1740</v>
      </c>
      <c r="C93" s="98" t="s">
        <v>2235</v>
      </c>
      <c r="D93" s="98" t="s">
        <v>92</v>
      </c>
      <c r="E93" s="106">
        <v>2682</v>
      </c>
      <c r="F93" s="107" t="s">
        <v>1583</v>
      </c>
      <c r="G93" s="108" t="s">
        <v>1584</v>
      </c>
      <c r="H93" s="109">
        <v>61679</v>
      </c>
      <c r="I93" s="108">
        <v>7.6999999999999999E-2</v>
      </c>
      <c r="J93" s="110">
        <v>184</v>
      </c>
      <c r="K93" s="110">
        <v>1093</v>
      </c>
      <c r="L93" s="108">
        <v>0.16834400731930466</v>
      </c>
      <c r="M93" s="110">
        <v>54</v>
      </c>
      <c r="N93" s="110">
        <v>1093</v>
      </c>
      <c r="O93" s="108">
        <v>4.9405306495882893E-2</v>
      </c>
      <c r="P93" s="108">
        <v>6.7000000000000004E-2</v>
      </c>
      <c r="Q93" s="108">
        <v>0.38100000000000001</v>
      </c>
      <c r="R93" s="108">
        <v>1.5909090909090907E-2</v>
      </c>
      <c r="S93" s="110">
        <v>127</v>
      </c>
      <c r="T93" s="110">
        <v>651</v>
      </c>
      <c r="U93" s="110">
        <v>1882</v>
      </c>
      <c r="V93" s="108">
        <v>0.41339001062699254</v>
      </c>
      <c r="W93" s="110">
        <v>55</v>
      </c>
      <c r="X93" s="110">
        <v>0</v>
      </c>
      <c r="Y93" s="110">
        <v>1148</v>
      </c>
      <c r="Z93" s="108">
        <v>4.7909407665505228E-2</v>
      </c>
      <c r="AA93" s="110">
        <v>36</v>
      </c>
      <c r="AB93" s="110">
        <v>25</v>
      </c>
      <c r="AC93" s="110">
        <v>45</v>
      </c>
      <c r="AD93" s="110">
        <v>23</v>
      </c>
      <c r="AE93" s="110">
        <v>32</v>
      </c>
      <c r="AF93" s="110">
        <v>29</v>
      </c>
      <c r="AG93" s="110">
        <v>59</v>
      </c>
      <c r="AH93" s="110">
        <v>34</v>
      </c>
      <c r="AI93" s="110">
        <v>0</v>
      </c>
      <c r="AJ93" s="110">
        <v>0</v>
      </c>
      <c r="AK93" s="110">
        <v>1093</v>
      </c>
      <c r="AL93" s="108">
        <v>0.25892040256175664</v>
      </c>
      <c r="AM93" s="111">
        <f t="shared" si="23"/>
        <v>0.433</v>
      </c>
      <c r="AN93" s="111">
        <f t="shared" si="22"/>
        <v>0.39800000000000002</v>
      </c>
      <c r="AO93" s="111">
        <f t="shared" si="24"/>
        <v>0.82199999999999995</v>
      </c>
      <c r="AP93" s="111">
        <f t="shared" si="25"/>
        <v>0.64300000000000002</v>
      </c>
      <c r="AQ93" s="111">
        <f t="shared" si="26"/>
        <v>0.86299999999999999</v>
      </c>
      <c r="AR93" s="111">
        <f t="shared" si="27"/>
        <v>0.627</v>
      </c>
      <c r="AS93" s="111">
        <f t="shared" si="28"/>
        <v>0.33500000000000002</v>
      </c>
      <c r="AT93" s="111">
        <f t="shared" si="29"/>
        <v>0.33500000000000002</v>
      </c>
      <c r="AU93" s="111">
        <f t="shared" si="30"/>
        <v>0.30099999999999999</v>
      </c>
      <c r="AV93" s="111">
        <f t="shared" si="31"/>
        <v>0.82399999999999995</v>
      </c>
      <c r="AW93" s="101">
        <f t="shared" si="32"/>
        <v>1</v>
      </c>
      <c r="AX93" s="101">
        <f t="shared" si="33"/>
        <v>1</v>
      </c>
      <c r="AY93" s="101">
        <f t="shared" si="34"/>
        <v>2</v>
      </c>
      <c r="AZ93" s="101">
        <f t="shared" si="35"/>
        <v>1</v>
      </c>
      <c r="BA93" s="101">
        <f t="shared" si="36"/>
        <v>2</v>
      </c>
      <c r="BB93" s="101">
        <f t="shared" si="37"/>
        <v>1</v>
      </c>
      <c r="BC93" s="101">
        <f t="shared" si="38"/>
        <v>0</v>
      </c>
      <c r="BD93" s="101">
        <f t="shared" si="39"/>
        <v>1</v>
      </c>
      <c r="BE93" s="101">
        <f t="shared" si="40"/>
        <v>0</v>
      </c>
      <c r="BF93" s="101">
        <f t="shared" si="41"/>
        <v>2</v>
      </c>
      <c r="BG93" s="101">
        <f t="shared" si="42"/>
        <v>11</v>
      </c>
    </row>
    <row r="94" spans="1:59" x14ac:dyDescent="0.2">
      <c r="A94" s="98">
        <v>1907075</v>
      </c>
      <c r="B94" s="98" t="s">
        <v>1767</v>
      </c>
      <c r="C94" s="98" t="s">
        <v>2236</v>
      </c>
      <c r="D94" s="98" t="s">
        <v>93</v>
      </c>
      <c r="E94" s="106">
        <v>1666</v>
      </c>
      <c r="F94" s="107" t="s">
        <v>1376</v>
      </c>
      <c r="G94" s="108" t="s">
        <v>1377</v>
      </c>
      <c r="H94" s="109">
        <v>87083</v>
      </c>
      <c r="I94" s="108">
        <v>9.9000000000000005E-2</v>
      </c>
      <c r="J94" s="110">
        <v>86</v>
      </c>
      <c r="K94" s="110">
        <v>854</v>
      </c>
      <c r="L94" s="108">
        <v>0.10070257611241218</v>
      </c>
      <c r="M94" s="110">
        <v>50</v>
      </c>
      <c r="N94" s="110">
        <v>854</v>
      </c>
      <c r="O94" s="108">
        <v>5.8548009367681501E-2</v>
      </c>
      <c r="P94" s="108">
        <v>5.2999999999999999E-2</v>
      </c>
      <c r="Q94" s="108">
        <v>0.373</v>
      </c>
      <c r="R94" s="108">
        <v>0.14738292011019283</v>
      </c>
      <c r="S94" s="110">
        <v>63</v>
      </c>
      <c r="T94" s="110">
        <v>426</v>
      </c>
      <c r="U94" s="110">
        <v>1393</v>
      </c>
      <c r="V94" s="108">
        <v>0.35104091888011485</v>
      </c>
      <c r="W94" s="110">
        <v>3</v>
      </c>
      <c r="X94" s="110">
        <v>0</v>
      </c>
      <c r="Y94" s="110">
        <v>857</v>
      </c>
      <c r="Z94" s="108">
        <v>3.5005834305717621E-3</v>
      </c>
      <c r="AA94" s="110">
        <v>27</v>
      </c>
      <c r="AB94" s="110">
        <v>40</v>
      </c>
      <c r="AC94" s="110">
        <v>27</v>
      </c>
      <c r="AD94" s="110">
        <v>13</v>
      </c>
      <c r="AE94" s="110">
        <v>6</v>
      </c>
      <c r="AF94" s="110">
        <v>17</v>
      </c>
      <c r="AG94" s="110">
        <v>30</v>
      </c>
      <c r="AH94" s="110">
        <v>6</v>
      </c>
      <c r="AI94" s="110">
        <v>13</v>
      </c>
      <c r="AJ94" s="110">
        <v>0</v>
      </c>
      <c r="AK94" s="110">
        <v>854</v>
      </c>
      <c r="AL94" s="108">
        <v>0.20960187353629978</v>
      </c>
      <c r="AM94" s="111">
        <f t="shared" si="23"/>
        <v>0.88300000000000001</v>
      </c>
      <c r="AN94" s="111">
        <f t="shared" si="22"/>
        <v>0.52600000000000002</v>
      </c>
      <c r="AO94" s="111">
        <f t="shared" si="24"/>
        <v>0.52700000000000002</v>
      </c>
      <c r="AP94" s="111">
        <f t="shared" si="25"/>
        <v>0.72599999999999998</v>
      </c>
      <c r="AQ94" s="111">
        <f t="shared" si="26"/>
        <v>0.78300000000000003</v>
      </c>
      <c r="AR94" s="111">
        <f t="shared" si="27"/>
        <v>0.58599999999999997</v>
      </c>
      <c r="AS94" s="111">
        <f t="shared" si="28"/>
        <v>0.153</v>
      </c>
      <c r="AT94" s="111">
        <f t="shared" si="29"/>
        <v>0.153</v>
      </c>
      <c r="AU94" s="111">
        <f t="shared" si="30"/>
        <v>0.105</v>
      </c>
      <c r="AV94" s="111">
        <f t="shared" si="31"/>
        <v>0.64500000000000002</v>
      </c>
      <c r="AW94" s="101">
        <f t="shared" si="32"/>
        <v>0</v>
      </c>
      <c r="AX94" s="101">
        <f t="shared" si="33"/>
        <v>1</v>
      </c>
      <c r="AY94" s="101">
        <f t="shared" si="34"/>
        <v>1</v>
      </c>
      <c r="AZ94" s="101">
        <f t="shared" si="35"/>
        <v>2</v>
      </c>
      <c r="BA94" s="101">
        <f t="shared" si="36"/>
        <v>2</v>
      </c>
      <c r="BB94" s="101">
        <f t="shared" si="37"/>
        <v>1</v>
      </c>
      <c r="BC94" s="101">
        <f t="shared" si="38"/>
        <v>0</v>
      </c>
      <c r="BD94" s="101">
        <f t="shared" si="39"/>
        <v>0</v>
      </c>
      <c r="BE94" s="101">
        <f t="shared" si="40"/>
        <v>0</v>
      </c>
      <c r="BF94" s="101">
        <f t="shared" si="41"/>
        <v>1</v>
      </c>
      <c r="BG94" s="101">
        <f t="shared" si="42"/>
        <v>8</v>
      </c>
    </row>
    <row r="95" spans="1:59" x14ac:dyDescent="0.2">
      <c r="A95" s="98">
        <v>1907210</v>
      </c>
      <c r="B95" s="98" t="s">
        <v>1160</v>
      </c>
      <c r="C95" s="98" t="s">
        <v>2237</v>
      </c>
      <c r="D95" s="98" t="s">
        <v>94</v>
      </c>
      <c r="E95" s="106">
        <v>302</v>
      </c>
      <c r="F95" s="107" t="s">
        <v>401</v>
      </c>
      <c r="G95" s="108" t="s">
        <v>1161</v>
      </c>
      <c r="H95" s="109">
        <v>63750</v>
      </c>
      <c r="I95" s="108">
        <v>0.188</v>
      </c>
      <c r="J95" s="110">
        <v>11</v>
      </c>
      <c r="K95" s="110">
        <v>140</v>
      </c>
      <c r="L95" s="108">
        <v>7.857142857142857E-2</v>
      </c>
      <c r="M95" s="110">
        <v>10</v>
      </c>
      <c r="N95" s="110">
        <v>140</v>
      </c>
      <c r="O95" s="108">
        <v>7.1428571428571425E-2</v>
      </c>
      <c r="P95" s="108">
        <v>0</v>
      </c>
      <c r="Q95" s="108">
        <v>0.27800000000000002</v>
      </c>
      <c r="R95" s="108">
        <v>0</v>
      </c>
      <c r="S95" s="110">
        <v>63</v>
      </c>
      <c r="T95" s="110">
        <v>78</v>
      </c>
      <c r="U95" s="110">
        <v>256</v>
      </c>
      <c r="V95" s="108">
        <v>0.55078125</v>
      </c>
      <c r="W95" s="110">
        <v>20</v>
      </c>
      <c r="X95" s="110">
        <v>0</v>
      </c>
      <c r="Y95" s="110">
        <v>160</v>
      </c>
      <c r="Z95" s="108">
        <v>0.125</v>
      </c>
      <c r="AA95" s="110">
        <v>0</v>
      </c>
      <c r="AB95" s="110">
        <v>1</v>
      </c>
      <c r="AC95" s="110">
        <v>3</v>
      </c>
      <c r="AD95" s="110">
        <v>0</v>
      </c>
      <c r="AE95" s="110">
        <v>0</v>
      </c>
      <c r="AF95" s="110">
        <v>6</v>
      </c>
      <c r="AG95" s="110">
        <v>1</v>
      </c>
      <c r="AH95" s="110">
        <v>0</v>
      </c>
      <c r="AI95" s="110">
        <v>0</v>
      </c>
      <c r="AJ95" s="110">
        <v>0</v>
      </c>
      <c r="AK95" s="110">
        <v>140</v>
      </c>
      <c r="AL95" s="108">
        <v>7.857142857142857E-2</v>
      </c>
      <c r="AM95" s="111">
        <f t="shared" si="23"/>
        <v>0.48</v>
      </c>
      <c r="AN95" s="111">
        <f t="shared" si="22"/>
        <v>0.86399999999999999</v>
      </c>
      <c r="AO95" s="111">
        <f t="shared" si="24"/>
        <v>0.40500000000000003</v>
      </c>
      <c r="AP95" s="111">
        <f t="shared" si="25"/>
        <v>0.81100000000000005</v>
      </c>
      <c r="AQ95" s="111">
        <f t="shared" si="26"/>
        <v>0</v>
      </c>
      <c r="AR95" s="111">
        <f t="shared" si="27"/>
        <v>0.20699999999999999</v>
      </c>
      <c r="AS95" s="111">
        <f t="shared" si="28"/>
        <v>0.78500000000000003</v>
      </c>
      <c r="AT95" s="111">
        <f t="shared" si="29"/>
        <v>0.78500000000000003</v>
      </c>
      <c r="AU95" s="111">
        <f t="shared" si="30"/>
        <v>0.72699999999999998</v>
      </c>
      <c r="AV95" s="111">
        <f t="shared" si="31"/>
        <v>8.5000000000000006E-2</v>
      </c>
      <c r="AW95" s="101">
        <f t="shared" si="32"/>
        <v>1</v>
      </c>
      <c r="AX95" s="101">
        <f t="shared" si="33"/>
        <v>2</v>
      </c>
      <c r="AY95" s="101">
        <f t="shared" si="34"/>
        <v>1</v>
      </c>
      <c r="AZ95" s="101">
        <f t="shared" si="35"/>
        <v>2</v>
      </c>
      <c r="BA95" s="101">
        <f t="shared" si="36"/>
        <v>0</v>
      </c>
      <c r="BB95" s="101">
        <f t="shared" si="37"/>
        <v>0</v>
      </c>
      <c r="BC95" s="101">
        <f t="shared" si="38"/>
        <v>1</v>
      </c>
      <c r="BD95" s="101">
        <f t="shared" si="39"/>
        <v>2</v>
      </c>
      <c r="BE95" s="101">
        <f t="shared" si="40"/>
        <v>2</v>
      </c>
      <c r="BF95" s="101">
        <f t="shared" si="41"/>
        <v>0</v>
      </c>
      <c r="BG95" s="101">
        <f t="shared" si="42"/>
        <v>11</v>
      </c>
    </row>
    <row r="96" spans="1:59" x14ac:dyDescent="0.2">
      <c r="A96" s="98">
        <v>1907345</v>
      </c>
      <c r="B96" s="98" t="s">
        <v>1197</v>
      </c>
      <c r="C96" s="98" t="s">
        <v>2238</v>
      </c>
      <c r="D96" s="98" t="s">
        <v>95</v>
      </c>
      <c r="E96" s="106">
        <v>359</v>
      </c>
      <c r="F96" s="107" t="s">
        <v>1067</v>
      </c>
      <c r="G96" s="108" t="s">
        <v>1068</v>
      </c>
      <c r="H96" s="109">
        <v>40000</v>
      </c>
      <c r="I96" s="108">
        <v>0.113</v>
      </c>
      <c r="J96" s="110">
        <v>44</v>
      </c>
      <c r="K96" s="110">
        <v>146</v>
      </c>
      <c r="L96" s="108">
        <v>0.30136986301369861</v>
      </c>
      <c r="M96" s="110">
        <v>12</v>
      </c>
      <c r="N96" s="110">
        <v>146</v>
      </c>
      <c r="O96" s="108">
        <v>8.2191780821917804E-2</v>
      </c>
      <c r="P96" s="108">
        <v>8.900000000000001E-2</v>
      </c>
      <c r="Q96" s="108">
        <v>0.39</v>
      </c>
      <c r="R96" s="108">
        <v>-0.17090069284064666</v>
      </c>
      <c r="S96" s="110">
        <v>19</v>
      </c>
      <c r="T96" s="110">
        <v>97</v>
      </c>
      <c r="U96" s="110">
        <v>214</v>
      </c>
      <c r="V96" s="108">
        <v>0.54205607476635509</v>
      </c>
      <c r="W96" s="110">
        <v>31</v>
      </c>
      <c r="X96" s="110">
        <v>0</v>
      </c>
      <c r="Y96" s="110">
        <v>177</v>
      </c>
      <c r="Z96" s="108">
        <v>0.1751412429378531</v>
      </c>
      <c r="AA96" s="110">
        <v>8</v>
      </c>
      <c r="AB96" s="110">
        <v>3</v>
      </c>
      <c r="AC96" s="110">
        <v>0</v>
      </c>
      <c r="AD96" s="110">
        <v>5</v>
      </c>
      <c r="AE96" s="110">
        <v>0</v>
      </c>
      <c r="AF96" s="110">
        <v>11</v>
      </c>
      <c r="AG96" s="110">
        <v>8</v>
      </c>
      <c r="AH96" s="110">
        <v>0</v>
      </c>
      <c r="AI96" s="110">
        <v>0</v>
      </c>
      <c r="AJ96" s="110">
        <v>0</v>
      </c>
      <c r="AK96" s="110">
        <v>146</v>
      </c>
      <c r="AL96" s="108">
        <v>0.23972602739726026</v>
      </c>
      <c r="AM96" s="111">
        <f t="shared" si="23"/>
        <v>3.4000000000000002E-2</v>
      </c>
      <c r="AN96" s="111">
        <f t="shared" si="22"/>
        <v>0.59699999999999998</v>
      </c>
      <c r="AO96" s="111">
        <f t="shared" si="24"/>
        <v>0.97399999999999998</v>
      </c>
      <c r="AP96" s="111">
        <f t="shared" si="25"/>
        <v>0.86099999999999999</v>
      </c>
      <c r="AQ96" s="111">
        <f t="shared" si="26"/>
        <v>0.92</v>
      </c>
      <c r="AR96" s="111">
        <f t="shared" si="27"/>
        <v>0.65400000000000003</v>
      </c>
      <c r="AS96" s="111">
        <f t="shared" si="28"/>
        <v>0.76400000000000001</v>
      </c>
      <c r="AT96" s="111">
        <f t="shared" si="29"/>
        <v>0.76400000000000001</v>
      </c>
      <c r="AU96" s="111">
        <f t="shared" si="30"/>
        <v>0.85599999999999998</v>
      </c>
      <c r="AV96" s="111">
        <f t="shared" si="31"/>
        <v>0.753</v>
      </c>
      <c r="AW96" s="101">
        <f t="shared" si="32"/>
        <v>2</v>
      </c>
      <c r="AX96" s="101">
        <f t="shared" si="33"/>
        <v>1</v>
      </c>
      <c r="AY96" s="101">
        <f t="shared" si="34"/>
        <v>2</v>
      </c>
      <c r="AZ96" s="101">
        <f t="shared" si="35"/>
        <v>2</v>
      </c>
      <c r="BA96" s="101">
        <f t="shared" si="36"/>
        <v>2</v>
      </c>
      <c r="BB96" s="101">
        <f t="shared" si="37"/>
        <v>1</v>
      </c>
      <c r="BC96" s="101">
        <f t="shared" si="38"/>
        <v>2</v>
      </c>
      <c r="BD96" s="101">
        <f t="shared" si="39"/>
        <v>2</v>
      </c>
      <c r="BE96" s="101">
        <f t="shared" si="40"/>
        <v>2</v>
      </c>
      <c r="BF96" s="101">
        <f t="shared" si="41"/>
        <v>2</v>
      </c>
      <c r="BG96" s="101">
        <f t="shared" si="42"/>
        <v>18</v>
      </c>
    </row>
    <row r="97" spans="1:59" x14ac:dyDescent="0.2">
      <c r="A97" s="98">
        <v>1907390</v>
      </c>
      <c r="B97" s="98" t="s">
        <v>2129</v>
      </c>
      <c r="C97" s="98" t="s">
        <v>2239</v>
      </c>
      <c r="D97" s="98" t="s">
        <v>96</v>
      </c>
      <c r="E97" s="106">
        <v>7365</v>
      </c>
      <c r="F97" s="107" t="s">
        <v>1588</v>
      </c>
      <c r="G97" s="108" t="s">
        <v>1589</v>
      </c>
      <c r="H97" s="109">
        <v>128341</v>
      </c>
      <c r="I97" s="108">
        <v>6.2E-2</v>
      </c>
      <c r="J97" s="110">
        <v>60</v>
      </c>
      <c r="K97" s="110">
        <v>2779</v>
      </c>
      <c r="L97" s="108">
        <v>2.1590500179920834E-2</v>
      </c>
      <c r="M97" s="110">
        <v>70</v>
      </c>
      <c r="N97" s="110">
        <v>2779</v>
      </c>
      <c r="O97" s="108">
        <v>2.5188916876574308E-2</v>
      </c>
      <c r="P97" s="108">
        <v>6.9999999999999993E-3</v>
      </c>
      <c r="Q97" s="108">
        <v>0.192</v>
      </c>
      <c r="R97" s="108">
        <v>0.90803108808290156</v>
      </c>
      <c r="S97" s="110">
        <v>143</v>
      </c>
      <c r="T97" s="110">
        <v>862</v>
      </c>
      <c r="U97" s="110">
        <v>4524</v>
      </c>
      <c r="V97" s="108">
        <v>0.22214854111405835</v>
      </c>
      <c r="W97" s="110">
        <v>56</v>
      </c>
      <c r="X97" s="110">
        <v>0</v>
      </c>
      <c r="Y97" s="110">
        <v>2835</v>
      </c>
      <c r="Z97" s="108">
        <v>1.9753086419753086E-2</v>
      </c>
      <c r="AA97" s="110">
        <v>16</v>
      </c>
      <c r="AB97" s="110">
        <v>75</v>
      </c>
      <c r="AC97" s="110">
        <v>96</v>
      </c>
      <c r="AD97" s="110">
        <v>259</v>
      </c>
      <c r="AE97" s="110">
        <v>28</v>
      </c>
      <c r="AF97" s="110">
        <v>36</v>
      </c>
      <c r="AG97" s="110">
        <v>0</v>
      </c>
      <c r="AH97" s="110">
        <v>14</v>
      </c>
      <c r="AI97" s="110">
        <v>0</v>
      </c>
      <c r="AJ97" s="110">
        <v>0</v>
      </c>
      <c r="AK97" s="110">
        <v>2779</v>
      </c>
      <c r="AL97" s="108">
        <v>0.18855703490464196</v>
      </c>
      <c r="AM97" s="111">
        <f t="shared" si="23"/>
        <v>0.99199999999999999</v>
      </c>
      <c r="AN97" s="111">
        <f t="shared" si="22"/>
        <v>0.28100000000000003</v>
      </c>
      <c r="AO97" s="111">
        <f t="shared" si="24"/>
        <v>8.6999999999999994E-2</v>
      </c>
      <c r="AP97" s="111">
        <f t="shared" si="25"/>
        <v>0.35899999999999999</v>
      </c>
      <c r="AQ97" s="111">
        <f t="shared" si="26"/>
        <v>0.23400000000000001</v>
      </c>
      <c r="AR97" s="111">
        <f t="shared" si="27"/>
        <v>2.1999999999999999E-2</v>
      </c>
      <c r="AS97" s="111">
        <f t="shared" si="28"/>
        <v>3.3000000000000002E-2</v>
      </c>
      <c r="AT97" s="111">
        <f t="shared" si="29"/>
        <v>3.3000000000000002E-2</v>
      </c>
      <c r="AU97" s="111">
        <f t="shared" si="30"/>
        <v>0.156</v>
      </c>
      <c r="AV97" s="111">
        <f t="shared" si="31"/>
        <v>0.55800000000000005</v>
      </c>
      <c r="AW97" s="101">
        <f t="shared" si="32"/>
        <v>0</v>
      </c>
      <c r="AX97" s="101">
        <f t="shared" si="33"/>
        <v>0</v>
      </c>
      <c r="AY97" s="101">
        <f t="shared" si="34"/>
        <v>0</v>
      </c>
      <c r="AZ97" s="101">
        <f t="shared" si="35"/>
        <v>1</v>
      </c>
      <c r="BA97" s="101">
        <f t="shared" si="36"/>
        <v>0</v>
      </c>
      <c r="BB97" s="101">
        <f t="shared" si="37"/>
        <v>0</v>
      </c>
      <c r="BC97" s="101">
        <f t="shared" si="38"/>
        <v>0</v>
      </c>
      <c r="BD97" s="101">
        <f t="shared" si="39"/>
        <v>0</v>
      </c>
      <c r="BE97" s="101">
        <f t="shared" si="40"/>
        <v>0</v>
      </c>
      <c r="BF97" s="101">
        <f t="shared" si="41"/>
        <v>1</v>
      </c>
      <c r="BG97" s="101">
        <f t="shared" si="42"/>
        <v>2</v>
      </c>
    </row>
    <row r="98" spans="1:59" x14ac:dyDescent="0.2">
      <c r="A98" s="98">
        <v>1907480</v>
      </c>
      <c r="B98" s="98" t="s">
        <v>1696</v>
      </c>
      <c r="C98" s="98" t="s">
        <v>2240</v>
      </c>
      <c r="D98" s="98" t="s">
        <v>97</v>
      </c>
      <c r="E98" s="106">
        <v>12460</v>
      </c>
      <c r="F98" s="107" t="s">
        <v>97</v>
      </c>
      <c r="G98" s="108" t="s">
        <v>1280</v>
      </c>
      <c r="H98" s="109">
        <v>67269</v>
      </c>
      <c r="I98" s="108">
        <v>7.6999999999999999E-2</v>
      </c>
      <c r="J98" s="110">
        <v>391</v>
      </c>
      <c r="K98" s="110">
        <v>5137</v>
      </c>
      <c r="L98" s="108">
        <v>7.6114463694763476E-2</v>
      </c>
      <c r="M98" s="110">
        <v>165</v>
      </c>
      <c r="N98" s="110">
        <v>5137</v>
      </c>
      <c r="O98" s="108">
        <v>3.2119914346895075E-2</v>
      </c>
      <c r="P98" s="108">
        <v>1.7000000000000001E-2</v>
      </c>
      <c r="Q98" s="108">
        <v>0.32500000000000001</v>
      </c>
      <c r="R98" s="108">
        <v>-1.587552326040597E-2</v>
      </c>
      <c r="S98" s="110">
        <v>366</v>
      </c>
      <c r="T98" s="110">
        <v>3108</v>
      </c>
      <c r="U98" s="110">
        <v>8736</v>
      </c>
      <c r="V98" s="108">
        <v>0.39766483516483514</v>
      </c>
      <c r="W98" s="110">
        <v>614</v>
      </c>
      <c r="X98" s="110">
        <v>58</v>
      </c>
      <c r="Y98" s="110">
        <v>5751</v>
      </c>
      <c r="Z98" s="108">
        <v>9.6678838462876018E-2</v>
      </c>
      <c r="AA98" s="110">
        <v>163</v>
      </c>
      <c r="AB98" s="110">
        <v>184</v>
      </c>
      <c r="AC98" s="110">
        <v>114</v>
      </c>
      <c r="AD98" s="110">
        <v>142</v>
      </c>
      <c r="AE98" s="110">
        <v>8</v>
      </c>
      <c r="AF98" s="110">
        <v>230</v>
      </c>
      <c r="AG98" s="110">
        <v>169</v>
      </c>
      <c r="AH98" s="110">
        <v>35</v>
      </c>
      <c r="AI98" s="110">
        <v>43</v>
      </c>
      <c r="AJ98" s="110">
        <v>7</v>
      </c>
      <c r="AK98" s="110">
        <v>5137</v>
      </c>
      <c r="AL98" s="108">
        <v>0.21315943157484912</v>
      </c>
      <c r="AM98" s="111">
        <f t="shared" si="23"/>
        <v>0.57999999999999996</v>
      </c>
      <c r="AN98" s="111">
        <f t="shared" si="22"/>
        <v>0.39800000000000002</v>
      </c>
      <c r="AO98" s="111">
        <f t="shared" si="24"/>
        <v>0.39400000000000002</v>
      </c>
      <c r="AP98" s="111">
        <f t="shared" si="25"/>
        <v>0.45300000000000001</v>
      </c>
      <c r="AQ98" s="111">
        <f t="shared" si="26"/>
        <v>0.378</v>
      </c>
      <c r="AR98" s="111">
        <f t="shared" si="27"/>
        <v>0.38100000000000001</v>
      </c>
      <c r="AS98" s="111">
        <f t="shared" si="28"/>
        <v>0.27200000000000002</v>
      </c>
      <c r="AT98" s="111">
        <f t="shared" si="29"/>
        <v>0.27200000000000002</v>
      </c>
      <c r="AU98" s="111">
        <f t="shared" si="30"/>
        <v>0.57899999999999996</v>
      </c>
      <c r="AV98" s="111">
        <f t="shared" si="31"/>
        <v>0.66400000000000003</v>
      </c>
      <c r="AW98" s="101">
        <f t="shared" si="32"/>
        <v>1</v>
      </c>
      <c r="AX98" s="101">
        <f t="shared" si="33"/>
        <v>1</v>
      </c>
      <c r="AY98" s="101">
        <f t="shared" si="34"/>
        <v>1</v>
      </c>
      <c r="AZ98" s="101">
        <f t="shared" si="35"/>
        <v>1</v>
      </c>
      <c r="BA98" s="101">
        <f t="shared" si="36"/>
        <v>1</v>
      </c>
      <c r="BB98" s="101">
        <f t="shared" si="37"/>
        <v>1</v>
      </c>
      <c r="BC98" s="101">
        <f t="shared" si="38"/>
        <v>1</v>
      </c>
      <c r="BD98" s="101">
        <f t="shared" si="39"/>
        <v>0</v>
      </c>
      <c r="BE98" s="101">
        <f t="shared" si="40"/>
        <v>1</v>
      </c>
      <c r="BF98" s="101">
        <f t="shared" si="41"/>
        <v>1</v>
      </c>
      <c r="BG98" s="101">
        <f t="shared" si="42"/>
        <v>9</v>
      </c>
    </row>
    <row r="99" spans="1:59" x14ac:dyDescent="0.2">
      <c r="A99" s="98">
        <v>1907660</v>
      </c>
      <c r="B99" s="98" t="s">
        <v>1440</v>
      </c>
      <c r="C99" s="98" t="s">
        <v>2241</v>
      </c>
      <c r="D99" s="98" t="s">
        <v>98</v>
      </c>
      <c r="E99" s="106">
        <v>127</v>
      </c>
      <c r="F99" s="107" t="s">
        <v>1441</v>
      </c>
      <c r="G99" s="108" t="s">
        <v>1442</v>
      </c>
      <c r="H99" s="109">
        <v>72500</v>
      </c>
      <c r="I99" s="108">
        <v>0.17300000000000001</v>
      </c>
      <c r="J99" s="110">
        <v>7</v>
      </c>
      <c r="K99" s="110">
        <v>54</v>
      </c>
      <c r="L99" s="108">
        <v>0.12962962962962962</v>
      </c>
      <c r="M99" s="110">
        <v>4</v>
      </c>
      <c r="N99" s="110">
        <v>54</v>
      </c>
      <c r="O99" s="108">
        <v>7.407407407407407E-2</v>
      </c>
      <c r="P99" s="108">
        <v>0</v>
      </c>
      <c r="Q99" s="108">
        <v>0.34200000000000003</v>
      </c>
      <c r="R99" s="108">
        <v>-1.5503875968992248E-2</v>
      </c>
      <c r="S99" s="110">
        <v>8</v>
      </c>
      <c r="T99" s="110">
        <v>33</v>
      </c>
      <c r="U99" s="110">
        <v>92</v>
      </c>
      <c r="V99" s="108">
        <v>0.44565217391304346</v>
      </c>
      <c r="W99" s="110">
        <v>9</v>
      </c>
      <c r="X99" s="110">
        <v>0</v>
      </c>
      <c r="Y99" s="110">
        <v>63</v>
      </c>
      <c r="Z99" s="108">
        <v>0.14285714285714285</v>
      </c>
      <c r="AA99" s="110">
        <v>1</v>
      </c>
      <c r="AB99" s="110">
        <v>1</v>
      </c>
      <c r="AC99" s="110">
        <v>0</v>
      </c>
      <c r="AD99" s="110">
        <v>0</v>
      </c>
      <c r="AE99" s="110">
        <v>2</v>
      </c>
      <c r="AF99" s="110">
        <v>3</v>
      </c>
      <c r="AG99" s="110">
        <v>3</v>
      </c>
      <c r="AH99" s="110">
        <v>0</v>
      </c>
      <c r="AI99" s="110">
        <v>0</v>
      </c>
      <c r="AJ99" s="110">
        <v>0</v>
      </c>
      <c r="AK99" s="110">
        <v>54</v>
      </c>
      <c r="AL99" s="108">
        <v>0.18518518518518517</v>
      </c>
      <c r="AM99" s="111">
        <f t="shared" si="23"/>
        <v>0.68500000000000005</v>
      </c>
      <c r="AN99" s="111">
        <f t="shared" si="22"/>
        <v>0.83499999999999996</v>
      </c>
      <c r="AO99" s="111">
        <f t="shared" si="24"/>
        <v>0.67400000000000004</v>
      </c>
      <c r="AP99" s="111">
        <f t="shared" si="25"/>
        <v>0.82399999999999995</v>
      </c>
      <c r="AQ99" s="111">
        <f t="shared" si="26"/>
        <v>0</v>
      </c>
      <c r="AR99" s="111">
        <f t="shared" si="27"/>
        <v>0.44700000000000001</v>
      </c>
      <c r="AS99" s="111">
        <f t="shared" si="28"/>
        <v>0.45500000000000002</v>
      </c>
      <c r="AT99" s="111">
        <f t="shared" si="29"/>
        <v>0.45500000000000002</v>
      </c>
      <c r="AU99" s="111">
        <f t="shared" si="30"/>
        <v>0.78900000000000003</v>
      </c>
      <c r="AV99" s="111">
        <f t="shared" si="31"/>
        <v>0.52800000000000002</v>
      </c>
      <c r="AW99" s="101">
        <f t="shared" si="32"/>
        <v>0</v>
      </c>
      <c r="AX99" s="101">
        <f t="shared" si="33"/>
        <v>2</v>
      </c>
      <c r="AY99" s="101">
        <f t="shared" si="34"/>
        <v>2</v>
      </c>
      <c r="AZ99" s="101">
        <f t="shared" si="35"/>
        <v>2</v>
      </c>
      <c r="BA99" s="101">
        <f t="shared" si="36"/>
        <v>0</v>
      </c>
      <c r="BB99" s="101">
        <f t="shared" si="37"/>
        <v>1</v>
      </c>
      <c r="BC99" s="101">
        <f t="shared" si="38"/>
        <v>1</v>
      </c>
      <c r="BD99" s="101">
        <f t="shared" si="39"/>
        <v>1</v>
      </c>
      <c r="BE99" s="101">
        <f t="shared" si="40"/>
        <v>2</v>
      </c>
      <c r="BF99" s="101">
        <f t="shared" si="41"/>
        <v>1</v>
      </c>
      <c r="BG99" s="101">
        <f t="shared" si="42"/>
        <v>12</v>
      </c>
    </row>
    <row r="100" spans="1:59" x14ac:dyDescent="0.2">
      <c r="A100" s="98">
        <v>1907750</v>
      </c>
      <c r="B100" s="98" t="s">
        <v>1279</v>
      </c>
      <c r="C100" s="98" t="s">
        <v>2242</v>
      </c>
      <c r="D100" s="98" t="s">
        <v>99</v>
      </c>
      <c r="E100" s="106">
        <v>181</v>
      </c>
      <c r="F100" s="107" t="s">
        <v>97</v>
      </c>
      <c r="G100" s="108" t="s">
        <v>1280</v>
      </c>
      <c r="H100" s="109">
        <v>50313</v>
      </c>
      <c r="I100" s="108">
        <v>0.19800000000000001</v>
      </c>
      <c r="J100" s="110">
        <v>18</v>
      </c>
      <c r="K100" s="110">
        <v>77</v>
      </c>
      <c r="L100" s="108">
        <v>0.23376623376623376</v>
      </c>
      <c r="M100" s="110">
        <v>5</v>
      </c>
      <c r="N100" s="110">
        <v>77</v>
      </c>
      <c r="O100" s="108">
        <v>6.4935064935064929E-2</v>
      </c>
      <c r="P100" s="108">
        <v>7.400000000000001E-2</v>
      </c>
      <c r="Q100" s="108">
        <v>0.46200000000000002</v>
      </c>
      <c r="R100" s="108">
        <v>-7.179487179487179E-2</v>
      </c>
      <c r="S100" s="110">
        <v>8</v>
      </c>
      <c r="T100" s="110">
        <v>57</v>
      </c>
      <c r="U100" s="110">
        <v>117</v>
      </c>
      <c r="V100" s="108">
        <v>0.55555555555555558</v>
      </c>
      <c r="W100" s="110">
        <v>23</v>
      </c>
      <c r="X100" s="110">
        <v>0</v>
      </c>
      <c r="Y100" s="110">
        <v>100</v>
      </c>
      <c r="Z100" s="108">
        <v>0.23</v>
      </c>
      <c r="AA100" s="110">
        <v>3</v>
      </c>
      <c r="AB100" s="110">
        <v>0</v>
      </c>
      <c r="AC100" s="110">
        <v>1</v>
      </c>
      <c r="AD100" s="110">
        <v>0</v>
      </c>
      <c r="AE100" s="110">
        <v>0</v>
      </c>
      <c r="AF100" s="110">
        <v>3</v>
      </c>
      <c r="AG100" s="110">
        <v>0</v>
      </c>
      <c r="AH100" s="110">
        <v>0</v>
      </c>
      <c r="AI100" s="110">
        <v>0</v>
      </c>
      <c r="AJ100" s="110">
        <v>0</v>
      </c>
      <c r="AK100" s="110">
        <v>77</v>
      </c>
      <c r="AL100" s="108">
        <v>9.0909090909090912E-2</v>
      </c>
      <c r="AM100" s="111">
        <f t="shared" si="23"/>
        <v>0.157</v>
      </c>
      <c r="AN100" s="111">
        <f t="shared" si="22"/>
        <v>0.878</v>
      </c>
      <c r="AO100" s="111">
        <f t="shared" si="24"/>
        <v>0.94299999999999995</v>
      </c>
      <c r="AP100" s="111">
        <f t="shared" si="25"/>
        <v>0.76500000000000001</v>
      </c>
      <c r="AQ100" s="111">
        <f t="shared" si="26"/>
        <v>0.89</v>
      </c>
      <c r="AR100" s="111">
        <f t="shared" si="27"/>
        <v>0.86499999999999999</v>
      </c>
      <c r="AS100" s="111">
        <f t="shared" si="28"/>
        <v>0.79700000000000004</v>
      </c>
      <c r="AT100" s="111">
        <f t="shared" si="29"/>
        <v>0.79700000000000004</v>
      </c>
      <c r="AU100" s="111">
        <f t="shared" si="30"/>
        <v>0.92300000000000004</v>
      </c>
      <c r="AV100" s="111">
        <f t="shared" si="31"/>
        <v>0.11600000000000001</v>
      </c>
      <c r="AW100" s="101">
        <f t="shared" si="32"/>
        <v>2</v>
      </c>
      <c r="AX100" s="101">
        <f t="shared" si="33"/>
        <v>2</v>
      </c>
      <c r="AY100" s="101">
        <f t="shared" si="34"/>
        <v>2</v>
      </c>
      <c r="AZ100" s="101">
        <f t="shared" si="35"/>
        <v>2</v>
      </c>
      <c r="BA100" s="101">
        <f t="shared" si="36"/>
        <v>2</v>
      </c>
      <c r="BB100" s="101">
        <f t="shared" si="37"/>
        <v>2</v>
      </c>
      <c r="BC100" s="101">
        <f t="shared" si="38"/>
        <v>1</v>
      </c>
      <c r="BD100" s="101">
        <f t="shared" si="39"/>
        <v>2</v>
      </c>
      <c r="BE100" s="101">
        <f t="shared" si="40"/>
        <v>2</v>
      </c>
      <c r="BF100" s="101">
        <f t="shared" si="41"/>
        <v>0</v>
      </c>
      <c r="BG100" s="101">
        <f t="shared" si="42"/>
        <v>17</v>
      </c>
    </row>
    <row r="101" spans="1:59" x14ac:dyDescent="0.2">
      <c r="A101" s="98">
        <v>1907840</v>
      </c>
      <c r="B101" s="98" t="s">
        <v>2108</v>
      </c>
      <c r="C101" s="98" t="s">
        <v>2243</v>
      </c>
      <c r="D101" s="98" t="s">
        <v>100</v>
      </c>
      <c r="E101" s="106">
        <v>701</v>
      </c>
      <c r="F101" s="107" t="s">
        <v>1603</v>
      </c>
      <c r="G101" s="108" t="s">
        <v>1604</v>
      </c>
      <c r="H101" s="109">
        <v>81354</v>
      </c>
      <c r="I101" s="108">
        <v>0.115</v>
      </c>
      <c r="J101" s="110">
        <v>11</v>
      </c>
      <c r="K101" s="110">
        <v>291</v>
      </c>
      <c r="L101" s="108">
        <v>3.7800687285223365E-2</v>
      </c>
      <c r="M101" s="110">
        <v>10</v>
      </c>
      <c r="N101" s="110">
        <v>291</v>
      </c>
      <c r="O101" s="108">
        <v>3.4364261168384883E-2</v>
      </c>
      <c r="P101" s="108">
        <v>0</v>
      </c>
      <c r="Q101" s="108">
        <v>0.254</v>
      </c>
      <c r="R101" s="108">
        <v>-8.4865629420084864E-3</v>
      </c>
      <c r="S101" s="110">
        <v>18</v>
      </c>
      <c r="T101" s="110">
        <v>160</v>
      </c>
      <c r="U101" s="110">
        <v>462</v>
      </c>
      <c r="V101" s="108">
        <v>0.38528138528138528</v>
      </c>
      <c r="W101" s="110">
        <v>0</v>
      </c>
      <c r="X101" s="110">
        <v>0</v>
      </c>
      <c r="Y101" s="110">
        <v>291</v>
      </c>
      <c r="Z101" s="108">
        <v>0</v>
      </c>
      <c r="AA101" s="110">
        <v>1</v>
      </c>
      <c r="AB101" s="110">
        <v>7</v>
      </c>
      <c r="AC101" s="110">
        <v>0</v>
      </c>
      <c r="AD101" s="110">
        <v>2</v>
      </c>
      <c r="AE101" s="110">
        <v>0</v>
      </c>
      <c r="AF101" s="110">
        <v>0</v>
      </c>
      <c r="AG101" s="110">
        <v>3</v>
      </c>
      <c r="AH101" s="110">
        <v>5</v>
      </c>
      <c r="AI101" s="110">
        <v>0</v>
      </c>
      <c r="AJ101" s="110">
        <v>0</v>
      </c>
      <c r="AK101" s="110">
        <v>291</v>
      </c>
      <c r="AL101" s="108">
        <v>6.1855670103092786E-2</v>
      </c>
      <c r="AM101" s="111">
        <f t="shared" si="23"/>
        <v>0.81399999999999995</v>
      </c>
      <c r="AN101" s="111">
        <f t="shared" si="22"/>
        <v>0.61</v>
      </c>
      <c r="AO101" s="111">
        <f t="shared" si="24"/>
        <v>0.16</v>
      </c>
      <c r="AP101" s="111">
        <f t="shared" si="25"/>
        <v>0.48399999999999999</v>
      </c>
      <c r="AQ101" s="111">
        <f t="shared" si="26"/>
        <v>0</v>
      </c>
      <c r="AR101" s="111">
        <f t="shared" si="27"/>
        <v>0.13700000000000001</v>
      </c>
      <c r="AS101" s="111">
        <f t="shared" si="28"/>
        <v>0.23400000000000001</v>
      </c>
      <c r="AT101" s="111">
        <f t="shared" si="29"/>
        <v>0.23400000000000001</v>
      </c>
      <c r="AU101" s="111">
        <f t="shared" si="30"/>
        <v>0</v>
      </c>
      <c r="AV101" s="111">
        <f t="shared" si="31"/>
        <v>6.4000000000000001E-2</v>
      </c>
      <c r="AW101" s="101">
        <f t="shared" si="32"/>
        <v>0</v>
      </c>
      <c r="AX101" s="101">
        <f t="shared" si="33"/>
        <v>1</v>
      </c>
      <c r="AY101" s="101">
        <f t="shared" si="34"/>
        <v>0</v>
      </c>
      <c r="AZ101" s="101">
        <f t="shared" si="35"/>
        <v>1</v>
      </c>
      <c r="BA101" s="101">
        <f t="shared" si="36"/>
        <v>0</v>
      </c>
      <c r="BB101" s="101">
        <f t="shared" si="37"/>
        <v>0</v>
      </c>
      <c r="BC101" s="101">
        <f t="shared" si="38"/>
        <v>1</v>
      </c>
      <c r="BD101" s="101">
        <f t="shared" si="39"/>
        <v>0</v>
      </c>
      <c r="BE101" s="101">
        <f t="shared" si="40"/>
        <v>0</v>
      </c>
      <c r="BF101" s="101">
        <f t="shared" si="41"/>
        <v>0</v>
      </c>
      <c r="BG101" s="101">
        <f t="shared" si="42"/>
        <v>3</v>
      </c>
    </row>
    <row r="102" spans="1:59" x14ac:dyDescent="0.2">
      <c r="A102" s="98">
        <v>1907930</v>
      </c>
      <c r="B102" s="98" t="s">
        <v>1755</v>
      </c>
      <c r="C102" s="98" t="s">
        <v>2244</v>
      </c>
      <c r="D102" s="98" t="s">
        <v>101</v>
      </c>
      <c r="E102" s="106">
        <v>147</v>
      </c>
      <c r="F102" s="107" t="s">
        <v>1090</v>
      </c>
      <c r="G102" s="108" t="s">
        <v>1091</v>
      </c>
      <c r="H102" s="109">
        <v>42500</v>
      </c>
      <c r="I102" s="108">
        <v>0.14599999999999999</v>
      </c>
      <c r="J102" s="110">
        <v>2</v>
      </c>
      <c r="K102" s="110">
        <v>82</v>
      </c>
      <c r="L102" s="108">
        <v>2.4390243902439025E-2</v>
      </c>
      <c r="M102" s="110">
        <v>1</v>
      </c>
      <c r="N102" s="110">
        <v>82</v>
      </c>
      <c r="O102" s="108">
        <v>1.2195121951219513E-2</v>
      </c>
      <c r="P102" s="108">
        <v>0</v>
      </c>
      <c r="Q102" s="108">
        <v>0.33100000000000002</v>
      </c>
      <c r="R102" s="108">
        <v>-7.5471698113207544E-2</v>
      </c>
      <c r="S102" s="110">
        <v>2</v>
      </c>
      <c r="T102" s="110">
        <v>37</v>
      </c>
      <c r="U102" s="110">
        <v>144</v>
      </c>
      <c r="V102" s="108">
        <v>0.27083333333333331</v>
      </c>
      <c r="W102" s="110">
        <v>13</v>
      </c>
      <c r="X102" s="110">
        <v>8</v>
      </c>
      <c r="Y102" s="110">
        <v>95</v>
      </c>
      <c r="Z102" s="108">
        <v>5.2631578947368418E-2</v>
      </c>
      <c r="AA102" s="110">
        <v>7</v>
      </c>
      <c r="AB102" s="110">
        <v>1</v>
      </c>
      <c r="AC102" s="110">
        <v>2</v>
      </c>
      <c r="AD102" s="110">
        <v>0</v>
      </c>
      <c r="AE102" s="110">
        <v>0</v>
      </c>
      <c r="AF102" s="110">
        <v>6</v>
      </c>
      <c r="AG102" s="110">
        <v>6</v>
      </c>
      <c r="AH102" s="110">
        <v>0</v>
      </c>
      <c r="AI102" s="110">
        <v>0</v>
      </c>
      <c r="AJ102" s="110">
        <v>0</v>
      </c>
      <c r="AK102" s="110">
        <v>82</v>
      </c>
      <c r="AL102" s="108">
        <v>0.26829268292682928</v>
      </c>
      <c r="AM102" s="111">
        <f t="shared" si="23"/>
        <v>5.1999999999999998E-2</v>
      </c>
      <c r="AN102" s="111">
        <f t="shared" si="22"/>
        <v>0.73399999999999999</v>
      </c>
      <c r="AO102" s="111">
        <f t="shared" si="24"/>
        <v>0.10100000000000001</v>
      </c>
      <c r="AP102" s="111">
        <f t="shared" si="25"/>
        <v>0.2</v>
      </c>
      <c r="AQ102" s="111">
        <f t="shared" si="26"/>
        <v>0</v>
      </c>
      <c r="AR102" s="111">
        <f t="shared" si="27"/>
        <v>0.40500000000000003</v>
      </c>
      <c r="AS102" s="111">
        <f t="shared" si="28"/>
        <v>6.3E-2</v>
      </c>
      <c r="AT102" s="111">
        <f t="shared" si="29"/>
        <v>6.3E-2</v>
      </c>
      <c r="AU102" s="111">
        <f t="shared" si="30"/>
        <v>0.32400000000000001</v>
      </c>
      <c r="AV102" s="111">
        <f t="shared" si="31"/>
        <v>0.85399999999999998</v>
      </c>
      <c r="AW102" s="101">
        <f t="shared" si="32"/>
        <v>2</v>
      </c>
      <c r="AX102" s="101">
        <f t="shared" si="33"/>
        <v>2</v>
      </c>
      <c r="AY102" s="101">
        <f t="shared" si="34"/>
        <v>0</v>
      </c>
      <c r="AZ102" s="101">
        <f t="shared" si="35"/>
        <v>0</v>
      </c>
      <c r="BA102" s="101">
        <f t="shared" si="36"/>
        <v>0</v>
      </c>
      <c r="BB102" s="101">
        <f t="shared" si="37"/>
        <v>1</v>
      </c>
      <c r="BC102" s="101">
        <f t="shared" si="38"/>
        <v>2</v>
      </c>
      <c r="BD102" s="101">
        <f t="shared" si="39"/>
        <v>0</v>
      </c>
      <c r="BE102" s="101">
        <f t="shared" si="40"/>
        <v>0</v>
      </c>
      <c r="BF102" s="101">
        <f t="shared" si="41"/>
        <v>2</v>
      </c>
      <c r="BG102" s="101">
        <f t="shared" si="42"/>
        <v>9</v>
      </c>
    </row>
    <row r="103" spans="1:59" x14ac:dyDescent="0.2">
      <c r="A103" s="98">
        <v>1908065</v>
      </c>
      <c r="B103" s="98" t="s">
        <v>1422</v>
      </c>
      <c r="C103" s="98" t="s">
        <v>2245</v>
      </c>
      <c r="D103" s="98" t="s">
        <v>102</v>
      </c>
      <c r="E103" s="106">
        <v>75</v>
      </c>
      <c r="F103" s="107" t="s">
        <v>401</v>
      </c>
      <c r="G103" s="108" t="s">
        <v>1161</v>
      </c>
      <c r="H103" s="109"/>
      <c r="I103" s="108">
        <v>0.33100000000000002</v>
      </c>
      <c r="J103" s="110">
        <v>17</v>
      </c>
      <c r="K103" s="110">
        <v>50</v>
      </c>
      <c r="L103" s="108">
        <v>0.34</v>
      </c>
      <c r="M103" s="110">
        <v>3</v>
      </c>
      <c r="N103" s="110">
        <v>50</v>
      </c>
      <c r="O103" s="108">
        <v>0.06</v>
      </c>
      <c r="P103" s="108">
        <v>1.4999999999999999E-2</v>
      </c>
      <c r="Q103" s="108">
        <v>0.34700000000000003</v>
      </c>
      <c r="R103" s="108">
        <v>-0.12790697674418605</v>
      </c>
      <c r="S103" s="110">
        <v>3</v>
      </c>
      <c r="T103" s="110">
        <v>64</v>
      </c>
      <c r="U103" s="110">
        <v>95</v>
      </c>
      <c r="V103" s="108">
        <v>0.70526315789473681</v>
      </c>
      <c r="W103" s="110">
        <v>3</v>
      </c>
      <c r="X103" s="110">
        <v>0</v>
      </c>
      <c r="Y103" s="110">
        <v>53</v>
      </c>
      <c r="Z103" s="108">
        <v>5.6603773584905662E-2</v>
      </c>
      <c r="AA103" s="110">
        <v>2</v>
      </c>
      <c r="AB103" s="110">
        <v>0</v>
      </c>
      <c r="AC103" s="110">
        <v>0</v>
      </c>
      <c r="AD103" s="110">
        <v>0</v>
      </c>
      <c r="AE103" s="110">
        <v>0</v>
      </c>
      <c r="AF103" s="110">
        <v>5</v>
      </c>
      <c r="AG103" s="110">
        <v>0</v>
      </c>
      <c r="AH103" s="110">
        <v>0</v>
      </c>
      <c r="AI103" s="110">
        <v>0</v>
      </c>
      <c r="AJ103" s="110">
        <v>0</v>
      </c>
      <c r="AK103" s="110">
        <v>50</v>
      </c>
      <c r="AL103" s="108">
        <v>0.14000000000000001</v>
      </c>
      <c r="AM103" s="111">
        <f t="shared" si="23"/>
        <v>0</v>
      </c>
      <c r="AN103" s="111">
        <f t="shared" si="22"/>
        <v>0.98099999999999998</v>
      </c>
      <c r="AO103" s="111">
        <f t="shared" si="24"/>
        <v>0.98399999999999999</v>
      </c>
      <c r="AP103" s="111">
        <f t="shared" si="25"/>
        <v>0.73199999999999998</v>
      </c>
      <c r="AQ103" s="111">
        <f t="shared" si="26"/>
        <v>0.35399999999999998</v>
      </c>
      <c r="AR103" s="111">
        <f t="shared" si="27"/>
        <v>0.47399999999999998</v>
      </c>
      <c r="AS103" s="111">
        <f t="shared" si="28"/>
        <v>0.96099999999999997</v>
      </c>
      <c r="AT103" s="111">
        <f t="shared" si="29"/>
        <v>0.96099999999999997</v>
      </c>
      <c r="AU103" s="111">
        <f t="shared" si="30"/>
        <v>0.35399999999999998</v>
      </c>
      <c r="AV103" s="111">
        <f t="shared" si="31"/>
        <v>0.30399999999999999</v>
      </c>
      <c r="AW103" s="101">
        <f t="shared" si="32"/>
        <v>2</v>
      </c>
      <c r="AX103" s="101">
        <f t="shared" si="33"/>
        <v>2</v>
      </c>
      <c r="AY103" s="101">
        <f t="shared" si="34"/>
        <v>2</v>
      </c>
      <c r="AZ103" s="101">
        <f t="shared" si="35"/>
        <v>2</v>
      </c>
      <c r="BA103" s="101">
        <f t="shared" si="36"/>
        <v>1</v>
      </c>
      <c r="BB103" s="101">
        <f t="shared" si="37"/>
        <v>1</v>
      </c>
      <c r="BC103" s="101">
        <f t="shared" si="38"/>
        <v>2</v>
      </c>
      <c r="BD103" s="101">
        <f t="shared" si="39"/>
        <v>2</v>
      </c>
      <c r="BE103" s="101">
        <f t="shared" si="40"/>
        <v>1</v>
      </c>
      <c r="BF103" s="101">
        <f t="shared" si="41"/>
        <v>0</v>
      </c>
      <c r="BG103" s="101">
        <f t="shared" si="42"/>
        <v>15</v>
      </c>
    </row>
    <row r="104" spans="1:59" x14ac:dyDescent="0.2">
      <c r="A104" s="98">
        <v>1908155</v>
      </c>
      <c r="B104" s="98" t="s">
        <v>1472</v>
      </c>
      <c r="C104" s="98" t="s">
        <v>2246</v>
      </c>
      <c r="D104" s="98" t="s">
        <v>103</v>
      </c>
      <c r="E104" s="106">
        <v>341</v>
      </c>
      <c r="F104" s="107" t="s">
        <v>1084</v>
      </c>
      <c r="G104" s="108" t="s">
        <v>1085</v>
      </c>
      <c r="H104" s="109">
        <v>61875</v>
      </c>
      <c r="I104" s="108">
        <v>0.19800000000000001</v>
      </c>
      <c r="J104" s="110">
        <v>15</v>
      </c>
      <c r="K104" s="110">
        <v>128</v>
      </c>
      <c r="L104" s="108">
        <v>0.1171875</v>
      </c>
      <c r="M104" s="110">
        <v>9</v>
      </c>
      <c r="N104" s="110">
        <v>128</v>
      </c>
      <c r="O104" s="108">
        <v>7.03125E-2</v>
      </c>
      <c r="P104" s="108">
        <v>5.2000000000000005E-2</v>
      </c>
      <c r="Q104" s="108">
        <v>0.23800000000000002</v>
      </c>
      <c r="R104" s="108">
        <v>0.10355987055016182</v>
      </c>
      <c r="S104" s="110">
        <v>19</v>
      </c>
      <c r="T104" s="110">
        <v>87</v>
      </c>
      <c r="U104" s="110">
        <v>194</v>
      </c>
      <c r="V104" s="108">
        <v>0.54639175257731953</v>
      </c>
      <c r="W104" s="110">
        <v>1</v>
      </c>
      <c r="X104" s="110">
        <v>0</v>
      </c>
      <c r="Y104" s="110">
        <v>129</v>
      </c>
      <c r="Z104" s="108">
        <v>7.7519379844961239E-3</v>
      </c>
      <c r="AA104" s="110">
        <v>4</v>
      </c>
      <c r="AB104" s="110">
        <v>4</v>
      </c>
      <c r="AC104" s="110">
        <v>2</v>
      </c>
      <c r="AD104" s="110">
        <v>0</v>
      </c>
      <c r="AE104" s="110">
        <v>0</v>
      </c>
      <c r="AF104" s="110">
        <v>3</v>
      </c>
      <c r="AG104" s="110">
        <v>12</v>
      </c>
      <c r="AH104" s="110">
        <v>2</v>
      </c>
      <c r="AI104" s="110">
        <v>0</v>
      </c>
      <c r="AJ104" s="110">
        <v>0</v>
      </c>
      <c r="AK104" s="110">
        <v>128</v>
      </c>
      <c r="AL104" s="108">
        <v>0.2109375</v>
      </c>
      <c r="AM104" s="111">
        <f t="shared" si="23"/>
        <v>0.44</v>
      </c>
      <c r="AN104" s="111">
        <f t="shared" si="22"/>
        <v>0.878</v>
      </c>
      <c r="AO104" s="111">
        <f t="shared" si="24"/>
        <v>0.621</v>
      </c>
      <c r="AP104" s="111">
        <f t="shared" si="25"/>
        <v>0.80700000000000005</v>
      </c>
      <c r="AQ104" s="111">
        <f t="shared" si="26"/>
        <v>0.77800000000000002</v>
      </c>
      <c r="AR104" s="111">
        <f t="shared" si="27"/>
        <v>9.2999999999999999E-2</v>
      </c>
      <c r="AS104" s="111">
        <f t="shared" si="28"/>
        <v>0.77500000000000002</v>
      </c>
      <c r="AT104" s="111">
        <f t="shared" si="29"/>
        <v>0.77500000000000002</v>
      </c>
      <c r="AU104" s="111">
        <f t="shared" si="30"/>
        <v>0.115</v>
      </c>
      <c r="AV104" s="111">
        <f t="shared" si="31"/>
        <v>0.65300000000000002</v>
      </c>
      <c r="AW104" s="101">
        <f t="shared" si="32"/>
        <v>1</v>
      </c>
      <c r="AX104" s="101">
        <f t="shared" si="33"/>
        <v>2</v>
      </c>
      <c r="AY104" s="101">
        <f t="shared" si="34"/>
        <v>1</v>
      </c>
      <c r="AZ104" s="101">
        <f t="shared" si="35"/>
        <v>2</v>
      </c>
      <c r="BA104" s="101">
        <f t="shared" si="36"/>
        <v>2</v>
      </c>
      <c r="BB104" s="101">
        <f t="shared" si="37"/>
        <v>0</v>
      </c>
      <c r="BC104" s="101">
        <f t="shared" si="38"/>
        <v>0</v>
      </c>
      <c r="BD104" s="101">
        <f t="shared" si="39"/>
        <v>2</v>
      </c>
      <c r="BE104" s="101">
        <f t="shared" si="40"/>
        <v>0</v>
      </c>
      <c r="BF104" s="101">
        <f t="shared" si="41"/>
        <v>1</v>
      </c>
      <c r="BG104" s="101">
        <f t="shared" si="42"/>
        <v>11</v>
      </c>
    </row>
    <row r="105" spans="1:59" x14ac:dyDescent="0.2">
      <c r="A105" s="98">
        <v>1908200</v>
      </c>
      <c r="B105" s="98" t="s">
        <v>1987</v>
      </c>
      <c r="C105" s="98" t="s">
        <v>2247</v>
      </c>
      <c r="D105" s="98" t="s">
        <v>104</v>
      </c>
      <c r="E105" s="106">
        <v>143</v>
      </c>
      <c r="F105" s="107" t="s">
        <v>52</v>
      </c>
      <c r="G105" s="108" t="s">
        <v>1097</v>
      </c>
      <c r="H105" s="109">
        <v>50500</v>
      </c>
      <c r="I105" s="108">
        <v>0.16500000000000001</v>
      </c>
      <c r="J105" s="110">
        <v>14</v>
      </c>
      <c r="K105" s="110">
        <v>58</v>
      </c>
      <c r="L105" s="108">
        <v>0.2413793103448276</v>
      </c>
      <c r="M105" s="110">
        <v>4</v>
      </c>
      <c r="N105" s="110">
        <v>58</v>
      </c>
      <c r="O105" s="108">
        <v>6.8965517241379309E-2</v>
      </c>
      <c r="P105" s="108">
        <v>2.7000000000000003E-2</v>
      </c>
      <c r="Q105" s="108">
        <v>0.36</v>
      </c>
      <c r="R105" s="108">
        <v>0.1171875</v>
      </c>
      <c r="S105" s="110">
        <v>14</v>
      </c>
      <c r="T105" s="110">
        <v>31</v>
      </c>
      <c r="U105" s="110">
        <v>108</v>
      </c>
      <c r="V105" s="108">
        <v>0.41666666666666669</v>
      </c>
      <c r="W105" s="110">
        <v>18</v>
      </c>
      <c r="X105" s="110">
        <v>0</v>
      </c>
      <c r="Y105" s="110">
        <v>76</v>
      </c>
      <c r="Z105" s="108">
        <v>0.23684210526315788</v>
      </c>
      <c r="AA105" s="110">
        <v>3</v>
      </c>
      <c r="AB105" s="110">
        <v>1</v>
      </c>
      <c r="AC105" s="110">
        <v>0</v>
      </c>
      <c r="AD105" s="110">
        <v>0</v>
      </c>
      <c r="AE105" s="110">
        <v>0</v>
      </c>
      <c r="AF105" s="110">
        <v>7</v>
      </c>
      <c r="AG105" s="110">
        <v>0</v>
      </c>
      <c r="AH105" s="110">
        <v>0</v>
      </c>
      <c r="AI105" s="110">
        <v>0</v>
      </c>
      <c r="AJ105" s="110">
        <v>0</v>
      </c>
      <c r="AK105" s="110">
        <v>58</v>
      </c>
      <c r="AL105" s="108">
        <v>0.18965517241379309</v>
      </c>
      <c r="AM105" s="111">
        <f t="shared" si="23"/>
        <v>0.16</v>
      </c>
      <c r="AN105" s="111">
        <f t="shared" si="22"/>
        <v>0.80900000000000005</v>
      </c>
      <c r="AO105" s="111">
        <f t="shared" si="24"/>
        <v>0.95099999999999996</v>
      </c>
      <c r="AP105" s="111">
        <f t="shared" si="25"/>
        <v>0.79600000000000004</v>
      </c>
      <c r="AQ105" s="111">
        <f t="shared" si="26"/>
        <v>0.51400000000000001</v>
      </c>
      <c r="AR105" s="111">
        <f t="shared" si="27"/>
        <v>0.53</v>
      </c>
      <c r="AS105" s="111">
        <f t="shared" si="28"/>
        <v>0.34899999999999998</v>
      </c>
      <c r="AT105" s="111">
        <f t="shared" si="29"/>
        <v>0.34899999999999998</v>
      </c>
      <c r="AU105" s="111">
        <f t="shared" si="30"/>
        <v>0.93</v>
      </c>
      <c r="AV105" s="111">
        <f t="shared" si="31"/>
        <v>0.56200000000000006</v>
      </c>
      <c r="AW105" s="101">
        <f t="shared" si="32"/>
        <v>2</v>
      </c>
      <c r="AX105" s="101">
        <f t="shared" si="33"/>
        <v>2</v>
      </c>
      <c r="AY105" s="101">
        <f t="shared" si="34"/>
        <v>2</v>
      </c>
      <c r="AZ105" s="101">
        <f t="shared" si="35"/>
        <v>2</v>
      </c>
      <c r="BA105" s="101">
        <f t="shared" si="36"/>
        <v>1</v>
      </c>
      <c r="BB105" s="101">
        <f t="shared" si="37"/>
        <v>1</v>
      </c>
      <c r="BC105" s="101">
        <f t="shared" si="38"/>
        <v>0</v>
      </c>
      <c r="BD105" s="101">
        <f t="shared" si="39"/>
        <v>1</v>
      </c>
      <c r="BE105" s="101">
        <f t="shared" si="40"/>
        <v>2</v>
      </c>
      <c r="BF105" s="101">
        <f t="shared" si="41"/>
        <v>1</v>
      </c>
      <c r="BG105" s="101">
        <f t="shared" si="42"/>
        <v>14</v>
      </c>
    </row>
    <row r="106" spans="1:59" x14ac:dyDescent="0.2">
      <c r="A106" s="98">
        <v>1908290</v>
      </c>
      <c r="B106" s="98" t="s">
        <v>2139</v>
      </c>
      <c r="C106" s="98" t="s">
        <v>2248</v>
      </c>
      <c r="D106" s="98" t="s">
        <v>105</v>
      </c>
      <c r="E106" s="106">
        <v>500</v>
      </c>
      <c r="F106" s="107" t="s">
        <v>130</v>
      </c>
      <c r="G106" s="108" t="s">
        <v>1258</v>
      </c>
      <c r="H106" s="109">
        <v>59469</v>
      </c>
      <c r="I106" s="108">
        <v>3.9E-2</v>
      </c>
      <c r="J106" s="110">
        <v>2</v>
      </c>
      <c r="K106" s="110">
        <v>215</v>
      </c>
      <c r="L106" s="108">
        <v>9.3023255813953487E-3</v>
      </c>
      <c r="M106" s="110">
        <v>7</v>
      </c>
      <c r="N106" s="110">
        <v>215</v>
      </c>
      <c r="O106" s="108">
        <v>3.255813953488372E-2</v>
      </c>
      <c r="P106" s="108">
        <v>3.2000000000000001E-2</v>
      </c>
      <c r="Q106" s="108">
        <v>0.22500000000000001</v>
      </c>
      <c r="R106" s="108">
        <v>3.5196687370600416E-2</v>
      </c>
      <c r="S106" s="110">
        <v>13</v>
      </c>
      <c r="T106" s="110">
        <v>92</v>
      </c>
      <c r="U106" s="110">
        <v>281</v>
      </c>
      <c r="V106" s="108">
        <v>0.37366548042704628</v>
      </c>
      <c r="W106" s="110">
        <v>19</v>
      </c>
      <c r="X106" s="110">
        <v>0</v>
      </c>
      <c r="Y106" s="110">
        <v>234</v>
      </c>
      <c r="Z106" s="108">
        <v>8.11965811965812E-2</v>
      </c>
      <c r="AA106" s="110">
        <v>7</v>
      </c>
      <c r="AB106" s="110">
        <v>2</v>
      </c>
      <c r="AC106" s="110">
        <v>4</v>
      </c>
      <c r="AD106" s="110">
        <v>5</v>
      </c>
      <c r="AE106" s="110">
        <v>0</v>
      </c>
      <c r="AF106" s="110">
        <v>8</v>
      </c>
      <c r="AG106" s="110">
        <v>0</v>
      </c>
      <c r="AH106" s="110">
        <v>0</v>
      </c>
      <c r="AI106" s="110">
        <v>0</v>
      </c>
      <c r="AJ106" s="110">
        <v>0</v>
      </c>
      <c r="AK106" s="110">
        <v>215</v>
      </c>
      <c r="AL106" s="108">
        <v>0.12093023255813953</v>
      </c>
      <c r="AM106" s="111">
        <f t="shared" si="23"/>
        <v>0.38500000000000001</v>
      </c>
      <c r="AN106" s="111">
        <f t="shared" si="22"/>
        <v>0.14899999999999999</v>
      </c>
      <c r="AO106" s="111">
        <f t="shared" si="24"/>
        <v>5.8999999999999997E-2</v>
      </c>
      <c r="AP106" s="111">
        <f t="shared" si="25"/>
        <v>0.46400000000000002</v>
      </c>
      <c r="AQ106" s="111">
        <f t="shared" si="26"/>
        <v>0.57899999999999996</v>
      </c>
      <c r="AR106" s="111">
        <f t="shared" si="27"/>
        <v>6.2E-2</v>
      </c>
      <c r="AS106" s="111">
        <f t="shared" si="28"/>
        <v>0.20399999999999999</v>
      </c>
      <c r="AT106" s="111">
        <f t="shared" si="29"/>
        <v>0.20399999999999999</v>
      </c>
      <c r="AU106" s="111">
        <f t="shared" si="30"/>
        <v>0.505</v>
      </c>
      <c r="AV106" s="111">
        <f t="shared" si="31"/>
        <v>0.20399999999999999</v>
      </c>
      <c r="AW106" s="101">
        <f t="shared" si="32"/>
        <v>1</v>
      </c>
      <c r="AX106" s="101">
        <f t="shared" si="33"/>
        <v>0</v>
      </c>
      <c r="AY106" s="101">
        <f t="shared" si="34"/>
        <v>0</v>
      </c>
      <c r="AZ106" s="101">
        <f t="shared" si="35"/>
        <v>1</v>
      </c>
      <c r="BA106" s="101">
        <f t="shared" si="36"/>
        <v>1</v>
      </c>
      <c r="BB106" s="101">
        <f t="shared" si="37"/>
        <v>0</v>
      </c>
      <c r="BC106" s="101">
        <f t="shared" si="38"/>
        <v>0</v>
      </c>
      <c r="BD106" s="101">
        <f t="shared" si="39"/>
        <v>0</v>
      </c>
      <c r="BE106" s="101">
        <f t="shared" si="40"/>
        <v>1</v>
      </c>
      <c r="BF106" s="101">
        <f t="shared" si="41"/>
        <v>0</v>
      </c>
      <c r="BG106" s="101">
        <f t="shared" si="42"/>
        <v>4</v>
      </c>
    </row>
    <row r="107" spans="1:59" x14ac:dyDescent="0.2">
      <c r="A107" s="98">
        <v>1908425</v>
      </c>
      <c r="B107" s="98" t="s">
        <v>1316</v>
      </c>
      <c r="C107" s="98" t="s">
        <v>2249</v>
      </c>
      <c r="D107" s="98" t="s">
        <v>106</v>
      </c>
      <c r="E107" s="106">
        <v>148</v>
      </c>
      <c r="F107" s="107" t="s">
        <v>7</v>
      </c>
      <c r="G107" s="108" t="s">
        <v>1317</v>
      </c>
      <c r="H107" s="109">
        <v>59167</v>
      </c>
      <c r="I107" s="108">
        <v>0.17199999999999999</v>
      </c>
      <c r="J107" s="110">
        <v>10</v>
      </c>
      <c r="K107" s="110">
        <v>62</v>
      </c>
      <c r="L107" s="108">
        <v>0.16129032258064516</v>
      </c>
      <c r="M107" s="110">
        <v>5</v>
      </c>
      <c r="N107" s="110">
        <v>62</v>
      </c>
      <c r="O107" s="108">
        <v>8.0645161290322578E-2</v>
      </c>
      <c r="P107" s="108">
        <v>2.8999999999999998E-2</v>
      </c>
      <c r="Q107" s="108">
        <v>0.317</v>
      </c>
      <c r="R107" s="108">
        <v>-0.18681318681318682</v>
      </c>
      <c r="S107" s="110">
        <v>3</v>
      </c>
      <c r="T107" s="110">
        <v>39</v>
      </c>
      <c r="U107" s="110">
        <v>91</v>
      </c>
      <c r="V107" s="108">
        <v>0.46153846153846156</v>
      </c>
      <c r="W107" s="110">
        <v>0</v>
      </c>
      <c r="X107" s="110">
        <v>0</v>
      </c>
      <c r="Y107" s="110">
        <v>62</v>
      </c>
      <c r="Z107" s="108">
        <v>0</v>
      </c>
      <c r="AA107" s="110">
        <v>6</v>
      </c>
      <c r="AB107" s="110">
        <v>1</v>
      </c>
      <c r="AC107" s="110">
        <v>0</v>
      </c>
      <c r="AD107" s="110">
        <v>0</v>
      </c>
      <c r="AE107" s="110">
        <v>0</v>
      </c>
      <c r="AF107" s="110">
        <v>4</v>
      </c>
      <c r="AG107" s="110">
        <v>1</v>
      </c>
      <c r="AH107" s="110">
        <v>0</v>
      </c>
      <c r="AI107" s="110">
        <v>0</v>
      </c>
      <c r="AJ107" s="110">
        <v>0</v>
      </c>
      <c r="AK107" s="110">
        <v>62</v>
      </c>
      <c r="AL107" s="108">
        <v>0.19354838709677419</v>
      </c>
      <c r="AM107" s="111">
        <f t="shared" si="23"/>
        <v>0.371</v>
      </c>
      <c r="AN107" s="111">
        <f t="shared" si="22"/>
        <v>0.83</v>
      </c>
      <c r="AO107" s="111">
        <f t="shared" si="24"/>
        <v>0.80200000000000005</v>
      </c>
      <c r="AP107" s="111">
        <f t="shared" si="25"/>
        <v>0.85299999999999998</v>
      </c>
      <c r="AQ107" s="111">
        <f t="shared" si="26"/>
        <v>0.54200000000000004</v>
      </c>
      <c r="AR107" s="111">
        <f t="shared" si="27"/>
        <v>0.34799999999999998</v>
      </c>
      <c r="AS107" s="111">
        <f t="shared" si="28"/>
        <v>0.51900000000000002</v>
      </c>
      <c r="AT107" s="111">
        <f t="shared" si="29"/>
        <v>0.51900000000000002</v>
      </c>
      <c r="AU107" s="111">
        <f t="shared" si="30"/>
        <v>0</v>
      </c>
      <c r="AV107" s="111">
        <f t="shared" si="31"/>
        <v>0.57799999999999996</v>
      </c>
      <c r="AW107" s="101">
        <f t="shared" si="32"/>
        <v>1</v>
      </c>
      <c r="AX107" s="101">
        <f t="shared" si="33"/>
        <v>2</v>
      </c>
      <c r="AY107" s="101">
        <f t="shared" si="34"/>
        <v>2</v>
      </c>
      <c r="AZ107" s="101">
        <f t="shared" si="35"/>
        <v>2</v>
      </c>
      <c r="BA107" s="101">
        <f t="shared" si="36"/>
        <v>1</v>
      </c>
      <c r="BB107" s="101">
        <f t="shared" si="37"/>
        <v>1</v>
      </c>
      <c r="BC107" s="101">
        <f t="shared" si="38"/>
        <v>2</v>
      </c>
      <c r="BD107" s="101">
        <f t="shared" si="39"/>
        <v>1</v>
      </c>
      <c r="BE107" s="101">
        <f t="shared" si="40"/>
        <v>0</v>
      </c>
      <c r="BF107" s="101">
        <f t="shared" si="41"/>
        <v>1</v>
      </c>
      <c r="BG107" s="101">
        <f t="shared" si="42"/>
        <v>13</v>
      </c>
    </row>
    <row r="108" spans="1:59" x14ac:dyDescent="0.2">
      <c r="A108" s="98">
        <v>1908470</v>
      </c>
      <c r="B108" s="98" t="s">
        <v>1366</v>
      </c>
      <c r="C108" s="98" t="s">
        <v>2250</v>
      </c>
      <c r="D108" s="98" t="s">
        <v>107</v>
      </c>
      <c r="E108" s="106">
        <v>600</v>
      </c>
      <c r="F108" s="107" t="s">
        <v>886</v>
      </c>
      <c r="G108" s="108" t="s">
        <v>1367</v>
      </c>
      <c r="H108" s="109">
        <v>55000</v>
      </c>
      <c r="I108" s="108">
        <v>0.23699999999999999</v>
      </c>
      <c r="J108" s="110">
        <v>54</v>
      </c>
      <c r="K108" s="110">
        <v>240</v>
      </c>
      <c r="L108" s="108">
        <v>0.22500000000000001</v>
      </c>
      <c r="M108" s="110">
        <v>13</v>
      </c>
      <c r="N108" s="110">
        <v>240</v>
      </c>
      <c r="O108" s="108">
        <v>5.4166666666666669E-2</v>
      </c>
      <c r="P108" s="108">
        <v>4.9000000000000002E-2</v>
      </c>
      <c r="Q108" s="108">
        <v>0.377</v>
      </c>
      <c r="R108" s="108">
        <v>-7.9754601226993863E-2</v>
      </c>
      <c r="S108" s="110">
        <v>80</v>
      </c>
      <c r="T108" s="110">
        <v>145</v>
      </c>
      <c r="U108" s="110">
        <v>428</v>
      </c>
      <c r="V108" s="108">
        <v>0.52570093457943923</v>
      </c>
      <c r="W108" s="110">
        <v>13</v>
      </c>
      <c r="X108" s="110">
        <v>0</v>
      </c>
      <c r="Y108" s="110">
        <v>253</v>
      </c>
      <c r="Z108" s="108">
        <v>5.1383399209486168E-2</v>
      </c>
      <c r="AA108" s="110">
        <v>9</v>
      </c>
      <c r="AB108" s="110">
        <v>13</v>
      </c>
      <c r="AC108" s="110">
        <v>11</v>
      </c>
      <c r="AD108" s="110">
        <v>4</v>
      </c>
      <c r="AE108" s="110">
        <v>6</v>
      </c>
      <c r="AF108" s="110">
        <v>20</v>
      </c>
      <c r="AG108" s="110">
        <v>20</v>
      </c>
      <c r="AH108" s="110">
        <v>0</v>
      </c>
      <c r="AI108" s="110">
        <v>7</v>
      </c>
      <c r="AJ108" s="110">
        <v>0</v>
      </c>
      <c r="AK108" s="110">
        <v>240</v>
      </c>
      <c r="AL108" s="108">
        <v>0.375</v>
      </c>
      <c r="AM108" s="111">
        <f t="shared" si="23"/>
        <v>0.25800000000000001</v>
      </c>
      <c r="AN108" s="111">
        <f t="shared" si="22"/>
        <v>0.92500000000000004</v>
      </c>
      <c r="AO108" s="111">
        <f t="shared" si="24"/>
        <v>0.92800000000000005</v>
      </c>
      <c r="AP108" s="111">
        <f t="shared" si="25"/>
        <v>0.68400000000000005</v>
      </c>
      <c r="AQ108" s="111">
        <f t="shared" si="26"/>
        <v>0.76</v>
      </c>
      <c r="AR108" s="111">
        <f t="shared" si="27"/>
        <v>0.60499999999999998</v>
      </c>
      <c r="AS108" s="111">
        <f t="shared" si="28"/>
        <v>0.71</v>
      </c>
      <c r="AT108" s="111">
        <f t="shared" si="29"/>
        <v>0.71</v>
      </c>
      <c r="AU108" s="111">
        <f t="shared" si="30"/>
        <v>0.316</v>
      </c>
      <c r="AV108" s="111">
        <f t="shared" si="31"/>
        <v>0.97899999999999998</v>
      </c>
      <c r="AW108" s="101">
        <f t="shared" si="32"/>
        <v>2</v>
      </c>
      <c r="AX108" s="101">
        <f t="shared" si="33"/>
        <v>2</v>
      </c>
      <c r="AY108" s="101">
        <f t="shared" si="34"/>
        <v>2</v>
      </c>
      <c r="AZ108" s="101">
        <f t="shared" si="35"/>
        <v>2</v>
      </c>
      <c r="BA108" s="101">
        <f t="shared" si="36"/>
        <v>2</v>
      </c>
      <c r="BB108" s="101">
        <f t="shared" si="37"/>
        <v>1</v>
      </c>
      <c r="BC108" s="101">
        <f t="shared" si="38"/>
        <v>2</v>
      </c>
      <c r="BD108" s="101">
        <f t="shared" si="39"/>
        <v>2</v>
      </c>
      <c r="BE108" s="101">
        <f t="shared" si="40"/>
        <v>0</v>
      </c>
      <c r="BF108" s="101">
        <f t="shared" si="41"/>
        <v>2</v>
      </c>
      <c r="BG108" s="101">
        <f t="shared" si="42"/>
        <v>17</v>
      </c>
    </row>
    <row r="109" spans="1:59" x14ac:dyDescent="0.2">
      <c r="A109" s="98">
        <v>1908560</v>
      </c>
      <c r="B109" s="98" t="s">
        <v>1281</v>
      </c>
      <c r="C109" s="98" t="s">
        <v>2251</v>
      </c>
      <c r="D109" s="98" t="s">
        <v>108</v>
      </c>
      <c r="E109" s="106">
        <v>145</v>
      </c>
      <c r="F109" s="107" t="s">
        <v>1081</v>
      </c>
      <c r="G109" s="108" t="s">
        <v>1082</v>
      </c>
      <c r="H109" s="109"/>
      <c r="I109" s="108">
        <v>0.185</v>
      </c>
      <c r="J109" s="110">
        <v>14</v>
      </c>
      <c r="K109" s="110">
        <v>80</v>
      </c>
      <c r="L109" s="108">
        <v>0.17499999999999999</v>
      </c>
      <c r="M109" s="110">
        <v>5</v>
      </c>
      <c r="N109" s="110">
        <v>80</v>
      </c>
      <c r="O109" s="108">
        <v>6.25E-2</v>
      </c>
      <c r="P109" s="108">
        <v>0.01</v>
      </c>
      <c r="Q109" s="108">
        <v>0.29600000000000004</v>
      </c>
      <c r="R109" s="108">
        <v>-9.375E-2</v>
      </c>
      <c r="S109" s="110">
        <v>18</v>
      </c>
      <c r="T109" s="110">
        <v>65</v>
      </c>
      <c r="U109" s="110">
        <v>135</v>
      </c>
      <c r="V109" s="108">
        <v>0.61481481481481481</v>
      </c>
      <c r="W109" s="110">
        <v>19</v>
      </c>
      <c r="X109" s="110">
        <v>0</v>
      </c>
      <c r="Y109" s="110">
        <v>99</v>
      </c>
      <c r="Z109" s="108">
        <v>0.19191919191919191</v>
      </c>
      <c r="AA109" s="110">
        <v>1</v>
      </c>
      <c r="AB109" s="110">
        <v>0</v>
      </c>
      <c r="AC109" s="110">
        <v>0</v>
      </c>
      <c r="AD109" s="110">
        <v>0</v>
      </c>
      <c r="AE109" s="110">
        <v>0</v>
      </c>
      <c r="AF109" s="110">
        <v>3</v>
      </c>
      <c r="AG109" s="110">
        <v>0</v>
      </c>
      <c r="AH109" s="110">
        <v>0</v>
      </c>
      <c r="AI109" s="110">
        <v>0</v>
      </c>
      <c r="AJ109" s="110">
        <v>0</v>
      </c>
      <c r="AK109" s="110">
        <v>80</v>
      </c>
      <c r="AL109" s="108">
        <v>0.05</v>
      </c>
      <c r="AM109" s="111">
        <f t="shared" si="23"/>
        <v>0</v>
      </c>
      <c r="AN109" s="111">
        <f t="shared" si="22"/>
        <v>0.86</v>
      </c>
      <c r="AO109" s="111">
        <f t="shared" si="24"/>
        <v>0.83799999999999997</v>
      </c>
      <c r="AP109" s="111">
        <f t="shared" si="25"/>
        <v>0.747</v>
      </c>
      <c r="AQ109" s="111">
        <f t="shared" si="26"/>
        <v>0.26900000000000002</v>
      </c>
      <c r="AR109" s="111">
        <f t="shared" si="27"/>
        <v>0.25900000000000001</v>
      </c>
      <c r="AS109" s="111">
        <f t="shared" si="28"/>
        <v>0.89500000000000002</v>
      </c>
      <c r="AT109" s="111">
        <f t="shared" si="29"/>
        <v>0.89500000000000002</v>
      </c>
      <c r="AU109" s="111">
        <f t="shared" si="30"/>
        <v>0.88900000000000001</v>
      </c>
      <c r="AV109" s="111">
        <f t="shared" si="31"/>
        <v>4.5999999999999999E-2</v>
      </c>
      <c r="AW109" s="101">
        <f t="shared" si="32"/>
        <v>2</v>
      </c>
      <c r="AX109" s="101">
        <f t="shared" si="33"/>
        <v>2</v>
      </c>
      <c r="AY109" s="101">
        <f t="shared" si="34"/>
        <v>2</v>
      </c>
      <c r="AZ109" s="101">
        <f t="shared" si="35"/>
        <v>2</v>
      </c>
      <c r="BA109" s="101">
        <f t="shared" si="36"/>
        <v>0</v>
      </c>
      <c r="BB109" s="101">
        <f t="shared" si="37"/>
        <v>0</v>
      </c>
      <c r="BC109" s="101">
        <f t="shared" si="38"/>
        <v>2</v>
      </c>
      <c r="BD109" s="101">
        <f t="shared" si="39"/>
        <v>2</v>
      </c>
      <c r="BE109" s="101">
        <f t="shared" si="40"/>
        <v>2</v>
      </c>
      <c r="BF109" s="101">
        <f t="shared" si="41"/>
        <v>0</v>
      </c>
      <c r="BG109" s="101">
        <f t="shared" si="42"/>
        <v>14</v>
      </c>
    </row>
    <row r="110" spans="1:59" x14ac:dyDescent="0.2">
      <c r="A110" s="98">
        <v>1908605</v>
      </c>
      <c r="B110" s="98" t="s">
        <v>1565</v>
      </c>
      <c r="C110" s="98" t="s">
        <v>2252</v>
      </c>
      <c r="D110" s="98" t="s">
        <v>109</v>
      </c>
      <c r="E110" s="106">
        <v>2044</v>
      </c>
      <c r="F110" s="107" t="s">
        <v>364</v>
      </c>
      <c r="G110" s="108" t="s">
        <v>1206</v>
      </c>
      <c r="H110" s="109">
        <v>64257</v>
      </c>
      <c r="I110" s="108">
        <v>0.11900000000000001</v>
      </c>
      <c r="J110" s="110">
        <v>99</v>
      </c>
      <c r="K110" s="110">
        <v>838</v>
      </c>
      <c r="L110" s="108">
        <v>0.11813842482100238</v>
      </c>
      <c r="M110" s="110">
        <v>12</v>
      </c>
      <c r="N110" s="110">
        <v>838</v>
      </c>
      <c r="O110" s="108">
        <v>1.4319809069212411E-2</v>
      </c>
      <c r="P110" s="108">
        <v>4.4000000000000004E-2</v>
      </c>
      <c r="Q110" s="108">
        <v>0.39</v>
      </c>
      <c r="R110" s="108">
        <v>-1.2083131947800869E-2</v>
      </c>
      <c r="S110" s="110">
        <v>160</v>
      </c>
      <c r="T110" s="110">
        <v>505</v>
      </c>
      <c r="U110" s="110">
        <v>1425</v>
      </c>
      <c r="V110" s="108">
        <v>0.46666666666666667</v>
      </c>
      <c r="W110" s="110">
        <v>121</v>
      </c>
      <c r="X110" s="110">
        <v>0</v>
      </c>
      <c r="Y110" s="110">
        <v>959</v>
      </c>
      <c r="Z110" s="108">
        <v>0.1261730969760167</v>
      </c>
      <c r="AA110" s="110">
        <v>37</v>
      </c>
      <c r="AB110" s="110">
        <v>12</v>
      </c>
      <c r="AC110" s="110">
        <v>0</v>
      </c>
      <c r="AD110" s="110">
        <v>0</v>
      </c>
      <c r="AE110" s="110">
        <v>6</v>
      </c>
      <c r="AF110" s="110">
        <v>18</v>
      </c>
      <c r="AG110" s="110">
        <v>10</v>
      </c>
      <c r="AH110" s="110">
        <v>0</v>
      </c>
      <c r="AI110" s="110">
        <v>5</v>
      </c>
      <c r="AJ110" s="110">
        <v>0</v>
      </c>
      <c r="AK110" s="110">
        <v>838</v>
      </c>
      <c r="AL110" s="108">
        <v>0.10501193317422435</v>
      </c>
      <c r="AM110" s="111">
        <f t="shared" si="23"/>
        <v>0.496</v>
      </c>
      <c r="AN110" s="111">
        <f t="shared" si="22"/>
        <v>0.63400000000000001</v>
      </c>
      <c r="AO110" s="111">
        <f t="shared" si="24"/>
        <v>0.625</v>
      </c>
      <c r="AP110" s="111">
        <f t="shared" si="25"/>
        <v>0.22800000000000001</v>
      </c>
      <c r="AQ110" s="111">
        <f t="shared" si="26"/>
        <v>0.71699999999999997</v>
      </c>
      <c r="AR110" s="111">
        <f t="shared" si="27"/>
        <v>0.65400000000000003</v>
      </c>
      <c r="AS110" s="111">
        <f t="shared" si="28"/>
        <v>0.53700000000000003</v>
      </c>
      <c r="AT110" s="111">
        <f t="shared" si="29"/>
        <v>0.53700000000000003</v>
      </c>
      <c r="AU110" s="111">
        <f t="shared" si="30"/>
        <v>0.73599999999999999</v>
      </c>
      <c r="AV110" s="111">
        <f t="shared" si="31"/>
        <v>0.155</v>
      </c>
      <c r="AW110" s="101">
        <f t="shared" si="32"/>
        <v>1</v>
      </c>
      <c r="AX110" s="101">
        <f t="shared" si="33"/>
        <v>1</v>
      </c>
      <c r="AY110" s="101">
        <f t="shared" si="34"/>
        <v>1</v>
      </c>
      <c r="AZ110" s="101">
        <f t="shared" si="35"/>
        <v>0</v>
      </c>
      <c r="BA110" s="101">
        <f t="shared" si="36"/>
        <v>2</v>
      </c>
      <c r="BB110" s="101">
        <f t="shared" si="37"/>
        <v>1</v>
      </c>
      <c r="BC110" s="101">
        <f t="shared" si="38"/>
        <v>1</v>
      </c>
      <c r="BD110" s="101">
        <f t="shared" si="39"/>
        <v>1</v>
      </c>
      <c r="BE110" s="101">
        <f t="shared" si="40"/>
        <v>2</v>
      </c>
      <c r="BF110" s="101">
        <f t="shared" si="41"/>
        <v>0</v>
      </c>
      <c r="BG110" s="101">
        <f t="shared" si="42"/>
        <v>10</v>
      </c>
    </row>
    <row r="111" spans="1:59" x14ac:dyDescent="0.2">
      <c r="A111" s="98">
        <v>1908650</v>
      </c>
      <c r="B111" s="98" t="s">
        <v>1985</v>
      </c>
      <c r="C111" s="98" t="s">
        <v>2253</v>
      </c>
      <c r="D111" s="98" t="s">
        <v>110</v>
      </c>
      <c r="E111" s="106">
        <v>294</v>
      </c>
      <c r="F111" s="107" t="s">
        <v>1115</v>
      </c>
      <c r="G111" s="108" t="s">
        <v>1116</v>
      </c>
      <c r="H111" s="109">
        <v>83500</v>
      </c>
      <c r="I111" s="108">
        <v>3.6000000000000004E-2</v>
      </c>
      <c r="J111" s="110">
        <v>17</v>
      </c>
      <c r="K111" s="110">
        <v>116</v>
      </c>
      <c r="L111" s="108">
        <v>0.14655172413793102</v>
      </c>
      <c r="M111" s="110">
        <v>1</v>
      </c>
      <c r="N111" s="110">
        <v>116</v>
      </c>
      <c r="O111" s="108">
        <v>8.6206896551724137E-3</v>
      </c>
      <c r="P111" s="108">
        <v>5.2000000000000005E-2</v>
      </c>
      <c r="Q111" s="108">
        <v>0.187</v>
      </c>
      <c r="R111" s="108">
        <v>-8.6956521739130432E-2</v>
      </c>
      <c r="S111" s="110">
        <v>2</v>
      </c>
      <c r="T111" s="110">
        <v>66</v>
      </c>
      <c r="U111" s="110">
        <v>197</v>
      </c>
      <c r="V111" s="108">
        <v>0.34517766497461927</v>
      </c>
      <c r="W111" s="110">
        <v>2</v>
      </c>
      <c r="X111" s="110">
        <v>0</v>
      </c>
      <c r="Y111" s="110">
        <v>118</v>
      </c>
      <c r="Z111" s="108">
        <v>1.6949152542372881E-2</v>
      </c>
      <c r="AA111" s="110">
        <v>10</v>
      </c>
      <c r="AB111" s="110">
        <v>0</v>
      </c>
      <c r="AC111" s="110">
        <v>6</v>
      </c>
      <c r="AD111" s="110">
        <v>2</v>
      </c>
      <c r="AE111" s="110">
        <v>1</v>
      </c>
      <c r="AF111" s="110">
        <v>0</v>
      </c>
      <c r="AG111" s="110">
        <v>0</v>
      </c>
      <c r="AH111" s="110">
        <v>0</v>
      </c>
      <c r="AI111" s="110">
        <v>0</v>
      </c>
      <c r="AJ111" s="110">
        <v>0</v>
      </c>
      <c r="AK111" s="110">
        <v>116</v>
      </c>
      <c r="AL111" s="108">
        <v>0.16379310344827586</v>
      </c>
      <c r="AM111" s="111">
        <f t="shared" si="23"/>
        <v>0.85599999999999998</v>
      </c>
      <c r="AN111" s="111">
        <f t="shared" si="22"/>
        <v>0.13</v>
      </c>
      <c r="AO111" s="111">
        <f t="shared" si="24"/>
        <v>0.755</v>
      </c>
      <c r="AP111" s="111">
        <f t="shared" si="25"/>
        <v>0.17</v>
      </c>
      <c r="AQ111" s="111">
        <f t="shared" si="26"/>
        <v>0.77800000000000002</v>
      </c>
      <c r="AR111" s="111">
        <f t="shared" si="27"/>
        <v>0.02</v>
      </c>
      <c r="AS111" s="111">
        <f t="shared" si="28"/>
        <v>0.14599999999999999</v>
      </c>
      <c r="AT111" s="111">
        <f t="shared" si="29"/>
        <v>0.14599999999999999</v>
      </c>
      <c r="AU111" s="111">
        <f t="shared" si="30"/>
        <v>0.14099999999999999</v>
      </c>
      <c r="AV111" s="111">
        <f t="shared" si="31"/>
        <v>0.41399999999999998</v>
      </c>
      <c r="AW111" s="101">
        <f t="shared" si="32"/>
        <v>0</v>
      </c>
      <c r="AX111" s="101">
        <f t="shared" si="33"/>
        <v>0</v>
      </c>
      <c r="AY111" s="101">
        <f t="shared" si="34"/>
        <v>2</v>
      </c>
      <c r="AZ111" s="101">
        <f t="shared" si="35"/>
        <v>0</v>
      </c>
      <c r="BA111" s="101">
        <f t="shared" si="36"/>
        <v>2</v>
      </c>
      <c r="BB111" s="101">
        <f t="shared" si="37"/>
        <v>0</v>
      </c>
      <c r="BC111" s="101">
        <f t="shared" si="38"/>
        <v>2</v>
      </c>
      <c r="BD111" s="101">
        <f t="shared" si="39"/>
        <v>0</v>
      </c>
      <c r="BE111" s="101">
        <f t="shared" si="40"/>
        <v>0</v>
      </c>
      <c r="BF111" s="101">
        <f t="shared" si="41"/>
        <v>1</v>
      </c>
      <c r="BG111" s="101">
        <f t="shared" si="42"/>
        <v>7</v>
      </c>
    </row>
    <row r="112" spans="1:59" x14ac:dyDescent="0.2">
      <c r="A112" s="98">
        <v>1908695</v>
      </c>
      <c r="B112" s="98" t="s">
        <v>1809</v>
      </c>
      <c r="C112" s="98" t="s">
        <v>2254</v>
      </c>
      <c r="D112" s="98" t="s">
        <v>111</v>
      </c>
      <c r="E112" s="106">
        <v>1502</v>
      </c>
      <c r="F112" s="107" t="s">
        <v>1148</v>
      </c>
      <c r="G112" s="108" t="s">
        <v>1149</v>
      </c>
      <c r="H112" s="109">
        <v>71500</v>
      </c>
      <c r="I112" s="108">
        <v>0.188</v>
      </c>
      <c r="J112" s="110">
        <v>54</v>
      </c>
      <c r="K112" s="110">
        <v>592</v>
      </c>
      <c r="L112" s="108">
        <v>9.1216216216216214E-2</v>
      </c>
      <c r="M112" s="110">
        <v>21</v>
      </c>
      <c r="N112" s="110">
        <v>592</v>
      </c>
      <c r="O112" s="108">
        <v>3.5472972972972971E-2</v>
      </c>
      <c r="P112" s="108">
        <v>7.2999999999999995E-2</v>
      </c>
      <c r="Q112" s="108">
        <v>0.30499999999999999</v>
      </c>
      <c r="R112" s="108">
        <v>2.316076294277929E-2</v>
      </c>
      <c r="S112" s="110">
        <v>112</v>
      </c>
      <c r="T112" s="110">
        <v>324</v>
      </c>
      <c r="U112" s="110">
        <v>984</v>
      </c>
      <c r="V112" s="108">
        <v>0.44308943089430897</v>
      </c>
      <c r="W112" s="110">
        <v>50</v>
      </c>
      <c r="X112" s="110">
        <v>3</v>
      </c>
      <c r="Y112" s="110">
        <v>642</v>
      </c>
      <c r="Z112" s="108">
        <v>7.3208722741433016E-2</v>
      </c>
      <c r="AA112" s="110">
        <v>20</v>
      </c>
      <c r="AB112" s="110">
        <v>19</v>
      </c>
      <c r="AC112" s="110">
        <v>4</v>
      </c>
      <c r="AD112" s="110">
        <v>0</v>
      </c>
      <c r="AE112" s="110">
        <v>0</v>
      </c>
      <c r="AF112" s="110">
        <v>5</v>
      </c>
      <c r="AG112" s="110">
        <v>30</v>
      </c>
      <c r="AH112" s="110">
        <v>0</v>
      </c>
      <c r="AI112" s="110">
        <v>0</v>
      </c>
      <c r="AJ112" s="110">
        <v>0</v>
      </c>
      <c r="AK112" s="110">
        <v>592</v>
      </c>
      <c r="AL112" s="108">
        <v>0.13175675675675674</v>
      </c>
      <c r="AM112" s="111">
        <f t="shared" si="23"/>
        <v>0.66700000000000004</v>
      </c>
      <c r="AN112" s="111">
        <f t="shared" si="22"/>
        <v>0.86399999999999999</v>
      </c>
      <c r="AO112" s="111">
        <f t="shared" si="24"/>
        <v>0.47399999999999998</v>
      </c>
      <c r="AP112" s="111">
        <f t="shared" si="25"/>
        <v>0.499</v>
      </c>
      <c r="AQ112" s="111">
        <f t="shared" si="26"/>
        <v>0.88900000000000001</v>
      </c>
      <c r="AR112" s="111">
        <f t="shared" si="27"/>
        <v>0.312</v>
      </c>
      <c r="AS112" s="111">
        <f t="shared" si="28"/>
        <v>0.44800000000000001</v>
      </c>
      <c r="AT112" s="111">
        <f t="shared" si="29"/>
        <v>0.44800000000000001</v>
      </c>
      <c r="AU112" s="111">
        <f t="shared" si="30"/>
        <v>0.45200000000000001</v>
      </c>
      <c r="AV112" s="111">
        <f t="shared" si="31"/>
        <v>0.26500000000000001</v>
      </c>
      <c r="AW112" s="101">
        <f t="shared" si="32"/>
        <v>0</v>
      </c>
      <c r="AX112" s="101">
        <f t="shared" si="33"/>
        <v>2</v>
      </c>
      <c r="AY112" s="101">
        <f t="shared" si="34"/>
        <v>1</v>
      </c>
      <c r="AZ112" s="101">
        <f t="shared" si="35"/>
        <v>1</v>
      </c>
      <c r="BA112" s="101">
        <f t="shared" si="36"/>
        <v>2</v>
      </c>
      <c r="BB112" s="101">
        <f t="shared" si="37"/>
        <v>0</v>
      </c>
      <c r="BC112" s="101">
        <f t="shared" si="38"/>
        <v>0</v>
      </c>
      <c r="BD112" s="101">
        <f t="shared" si="39"/>
        <v>1</v>
      </c>
      <c r="BE112" s="101">
        <f t="shared" si="40"/>
        <v>1</v>
      </c>
      <c r="BF112" s="101">
        <f t="shared" si="41"/>
        <v>0</v>
      </c>
      <c r="BG112" s="101">
        <f t="shared" si="42"/>
        <v>8</v>
      </c>
    </row>
    <row r="113" spans="1:59" x14ac:dyDescent="0.2">
      <c r="A113" s="98">
        <v>1908875</v>
      </c>
      <c r="B113" s="98" t="s">
        <v>1981</v>
      </c>
      <c r="C113" s="98" t="s">
        <v>2255</v>
      </c>
      <c r="D113" s="98" t="s">
        <v>112</v>
      </c>
      <c r="E113" s="106">
        <v>129</v>
      </c>
      <c r="F113" s="107" t="s">
        <v>683</v>
      </c>
      <c r="G113" s="108" t="s">
        <v>1536</v>
      </c>
      <c r="H113" s="109">
        <v>67125</v>
      </c>
      <c r="I113" s="108">
        <v>0</v>
      </c>
      <c r="J113" s="110">
        <v>9</v>
      </c>
      <c r="K113" s="110">
        <v>75</v>
      </c>
      <c r="L113" s="108">
        <v>0.12</v>
      </c>
      <c r="M113" s="110">
        <v>2</v>
      </c>
      <c r="N113" s="110">
        <v>75</v>
      </c>
      <c r="O113" s="108">
        <v>2.6666666666666668E-2</v>
      </c>
      <c r="P113" s="108">
        <v>0</v>
      </c>
      <c r="Q113" s="108">
        <v>0.40299999999999997</v>
      </c>
      <c r="R113" s="108">
        <v>-0.14569536423841059</v>
      </c>
      <c r="S113" s="110">
        <v>1</v>
      </c>
      <c r="T113" s="110">
        <v>31</v>
      </c>
      <c r="U113" s="110">
        <v>100</v>
      </c>
      <c r="V113" s="108">
        <v>0.32</v>
      </c>
      <c r="W113" s="110">
        <v>5</v>
      </c>
      <c r="X113" s="110">
        <v>0</v>
      </c>
      <c r="Y113" s="110">
        <v>80</v>
      </c>
      <c r="Z113" s="108">
        <v>6.25E-2</v>
      </c>
      <c r="AA113" s="110">
        <v>0</v>
      </c>
      <c r="AB113" s="110">
        <v>0</v>
      </c>
      <c r="AC113" s="110">
        <v>2</v>
      </c>
      <c r="AD113" s="110">
        <v>0</v>
      </c>
      <c r="AE113" s="110">
        <v>0</v>
      </c>
      <c r="AF113" s="110">
        <v>1</v>
      </c>
      <c r="AG113" s="110">
        <v>0</v>
      </c>
      <c r="AH113" s="110">
        <v>8</v>
      </c>
      <c r="AI113" s="110">
        <v>0</v>
      </c>
      <c r="AJ113" s="110">
        <v>0</v>
      </c>
      <c r="AK113" s="110">
        <v>75</v>
      </c>
      <c r="AL113" s="108">
        <v>0.14666666666666667</v>
      </c>
      <c r="AM113" s="111">
        <f t="shared" si="23"/>
        <v>0.57699999999999996</v>
      </c>
      <c r="AN113" s="111">
        <f t="shared" si="22"/>
        <v>0</v>
      </c>
      <c r="AO113" s="111">
        <f t="shared" si="24"/>
        <v>0.63500000000000001</v>
      </c>
      <c r="AP113" s="111">
        <f t="shared" si="25"/>
        <v>0.38600000000000001</v>
      </c>
      <c r="AQ113" s="111">
        <f t="shared" si="26"/>
        <v>0</v>
      </c>
      <c r="AR113" s="111">
        <f t="shared" si="27"/>
        <v>0.71199999999999997</v>
      </c>
      <c r="AS113" s="111">
        <f t="shared" si="28"/>
        <v>0.112</v>
      </c>
      <c r="AT113" s="111">
        <f t="shared" si="29"/>
        <v>0.112</v>
      </c>
      <c r="AU113" s="111">
        <f t="shared" si="30"/>
        <v>0.38200000000000001</v>
      </c>
      <c r="AV113" s="111">
        <f t="shared" si="31"/>
        <v>0.34100000000000003</v>
      </c>
      <c r="AW113" s="101">
        <f t="shared" si="32"/>
        <v>1</v>
      </c>
      <c r="AX113" s="101">
        <f t="shared" si="33"/>
        <v>0</v>
      </c>
      <c r="AY113" s="101">
        <f t="shared" si="34"/>
        <v>1</v>
      </c>
      <c r="AZ113" s="101">
        <f t="shared" si="35"/>
        <v>1</v>
      </c>
      <c r="BA113" s="101">
        <f t="shared" si="36"/>
        <v>0</v>
      </c>
      <c r="BB113" s="101">
        <f t="shared" si="37"/>
        <v>2</v>
      </c>
      <c r="BC113" s="101">
        <f t="shared" si="38"/>
        <v>2</v>
      </c>
      <c r="BD113" s="101">
        <f t="shared" si="39"/>
        <v>0</v>
      </c>
      <c r="BE113" s="101">
        <f t="shared" si="40"/>
        <v>1</v>
      </c>
      <c r="BF113" s="101">
        <f t="shared" si="41"/>
        <v>1</v>
      </c>
      <c r="BG113" s="101">
        <f t="shared" si="42"/>
        <v>9</v>
      </c>
    </row>
    <row r="114" spans="1:59" x14ac:dyDescent="0.2">
      <c r="A114" s="98">
        <v>1909145</v>
      </c>
      <c r="B114" s="98" t="s">
        <v>1837</v>
      </c>
      <c r="C114" s="98" t="s">
        <v>2256</v>
      </c>
      <c r="D114" s="98" t="s">
        <v>113</v>
      </c>
      <c r="E114" s="106">
        <v>34</v>
      </c>
      <c r="F114" s="107" t="s">
        <v>1100</v>
      </c>
      <c r="G114" s="108" t="s">
        <v>1101</v>
      </c>
      <c r="H114" s="109">
        <v>47083</v>
      </c>
      <c r="I114" s="108">
        <v>0.15</v>
      </c>
      <c r="J114" s="110">
        <v>4</v>
      </c>
      <c r="K114" s="110">
        <v>13</v>
      </c>
      <c r="L114" s="108">
        <v>0.30769230769230771</v>
      </c>
      <c r="M114" s="110">
        <v>0</v>
      </c>
      <c r="N114" s="110">
        <v>13</v>
      </c>
      <c r="O114" s="108">
        <v>0</v>
      </c>
      <c r="P114" s="108">
        <v>0.28600000000000003</v>
      </c>
      <c r="Q114" s="108">
        <v>0.17600000000000002</v>
      </c>
      <c r="R114" s="108">
        <v>-0.20930232558139536</v>
      </c>
      <c r="S114" s="110">
        <v>0</v>
      </c>
      <c r="T114" s="110">
        <v>9</v>
      </c>
      <c r="U114" s="110">
        <v>16</v>
      </c>
      <c r="V114" s="108">
        <v>0.5625</v>
      </c>
      <c r="W114" s="110">
        <v>0</v>
      </c>
      <c r="X114" s="110">
        <v>0</v>
      </c>
      <c r="Y114" s="110">
        <v>13</v>
      </c>
      <c r="Z114" s="108">
        <v>0</v>
      </c>
      <c r="AA114" s="110">
        <v>0</v>
      </c>
      <c r="AB114" s="110">
        <v>0</v>
      </c>
      <c r="AC114" s="110">
        <v>0</v>
      </c>
      <c r="AD114" s="110">
        <v>2</v>
      </c>
      <c r="AE114" s="110">
        <v>0</v>
      </c>
      <c r="AF114" s="110">
        <v>0</v>
      </c>
      <c r="AG114" s="110">
        <v>0</v>
      </c>
      <c r="AH114" s="110">
        <v>0</v>
      </c>
      <c r="AI114" s="110">
        <v>0</v>
      </c>
      <c r="AJ114" s="110">
        <v>0</v>
      </c>
      <c r="AK114" s="110">
        <v>13</v>
      </c>
      <c r="AL114" s="108">
        <v>0.15384615384615385</v>
      </c>
      <c r="AM114" s="111">
        <f t="shared" si="23"/>
        <v>9.8000000000000004E-2</v>
      </c>
      <c r="AN114" s="111">
        <f t="shared" si="22"/>
        <v>0.755</v>
      </c>
      <c r="AO114" s="111">
        <f t="shared" si="24"/>
        <v>0.97499999999999998</v>
      </c>
      <c r="AP114" s="111">
        <f t="shared" si="25"/>
        <v>0</v>
      </c>
      <c r="AQ114" s="111">
        <f t="shared" si="26"/>
        <v>0.995</v>
      </c>
      <c r="AR114" s="111">
        <f t="shared" si="27"/>
        <v>1.4E-2</v>
      </c>
      <c r="AS114" s="111">
        <f t="shared" si="28"/>
        <v>0.80800000000000005</v>
      </c>
      <c r="AT114" s="111">
        <f t="shared" si="29"/>
        <v>0.80800000000000005</v>
      </c>
      <c r="AU114" s="111">
        <f t="shared" si="30"/>
        <v>0</v>
      </c>
      <c r="AV114" s="111">
        <f t="shared" si="31"/>
        <v>0.36899999999999999</v>
      </c>
      <c r="AW114" s="101">
        <f t="shared" si="32"/>
        <v>2</v>
      </c>
      <c r="AX114" s="101">
        <f t="shared" si="33"/>
        <v>2</v>
      </c>
      <c r="AY114" s="101">
        <f t="shared" si="34"/>
        <v>2</v>
      </c>
      <c r="AZ114" s="101">
        <f t="shared" si="35"/>
        <v>0</v>
      </c>
      <c r="BA114" s="101">
        <f t="shared" si="36"/>
        <v>2</v>
      </c>
      <c r="BB114" s="101">
        <f t="shared" si="37"/>
        <v>0</v>
      </c>
      <c r="BC114" s="101">
        <f t="shared" si="38"/>
        <v>2</v>
      </c>
      <c r="BD114" s="101">
        <f t="shared" si="39"/>
        <v>2</v>
      </c>
      <c r="BE114" s="101">
        <f t="shared" si="40"/>
        <v>0</v>
      </c>
      <c r="BF114" s="101">
        <f t="shared" si="41"/>
        <v>1</v>
      </c>
      <c r="BG114" s="101">
        <f t="shared" si="42"/>
        <v>13</v>
      </c>
    </row>
    <row r="115" spans="1:59" x14ac:dyDescent="0.2">
      <c r="A115" s="98">
        <v>1909100</v>
      </c>
      <c r="B115" s="98" t="s">
        <v>1272</v>
      </c>
      <c r="C115" s="98" t="s">
        <v>2257</v>
      </c>
      <c r="D115" s="98" t="s">
        <v>114</v>
      </c>
      <c r="E115" s="106">
        <v>86</v>
      </c>
      <c r="F115" s="107" t="s">
        <v>1110</v>
      </c>
      <c r="G115" s="108" t="s">
        <v>1111</v>
      </c>
      <c r="H115" s="109">
        <v>57500</v>
      </c>
      <c r="I115" s="108">
        <v>8.5000000000000006E-2</v>
      </c>
      <c r="J115" s="110">
        <v>4</v>
      </c>
      <c r="K115" s="110">
        <v>38</v>
      </c>
      <c r="L115" s="108">
        <v>0.10526315789473684</v>
      </c>
      <c r="M115" s="110">
        <v>3</v>
      </c>
      <c r="N115" s="110">
        <v>38</v>
      </c>
      <c r="O115" s="108">
        <v>7.8947368421052627E-2</v>
      </c>
      <c r="P115" s="108">
        <v>2.3E-2</v>
      </c>
      <c r="Q115" s="108">
        <v>0.33299999999999996</v>
      </c>
      <c r="R115" s="108">
        <v>-0.20370370370370369</v>
      </c>
      <c r="S115" s="110">
        <v>4</v>
      </c>
      <c r="T115" s="110">
        <v>28</v>
      </c>
      <c r="U115" s="110">
        <v>58</v>
      </c>
      <c r="V115" s="108">
        <v>0.55172413793103448</v>
      </c>
      <c r="W115" s="110">
        <v>7</v>
      </c>
      <c r="X115" s="110">
        <v>0</v>
      </c>
      <c r="Y115" s="110">
        <v>45</v>
      </c>
      <c r="Z115" s="108">
        <v>0.15555555555555556</v>
      </c>
      <c r="AA115" s="110">
        <v>1</v>
      </c>
      <c r="AB115" s="110">
        <v>1</v>
      </c>
      <c r="AC115" s="110">
        <v>1</v>
      </c>
      <c r="AD115" s="110">
        <v>0</v>
      </c>
      <c r="AE115" s="110">
        <v>0</v>
      </c>
      <c r="AF115" s="110">
        <v>0</v>
      </c>
      <c r="AG115" s="110">
        <v>6</v>
      </c>
      <c r="AH115" s="110">
        <v>4</v>
      </c>
      <c r="AI115" s="110">
        <v>0</v>
      </c>
      <c r="AJ115" s="110">
        <v>0</v>
      </c>
      <c r="AK115" s="110">
        <v>38</v>
      </c>
      <c r="AL115" s="108">
        <v>0.34210526315789475</v>
      </c>
      <c r="AM115" s="111">
        <f t="shared" si="23"/>
        <v>0.33200000000000002</v>
      </c>
      <c r="AN115" s="111">
        <f t="shared" si="22"/>
        <v>0.44700000000000001</v>
      </c>
      <c r="AO115" s="111">
        <f t="shared" si="24"/>
        <v>0.55200000000000005</v>
      </c>
      <c r="AP115" s="111">
        <f t="shared" si="25"/>
        <v>0.84499999999999997</v>
      </c>
      <c r="AQ115" s="111">
        <f t="shared" si="26"/>
        <v>0.45700000000000002</v>
      </c>
      <c r="AR115" s="111">
        <f t="shared" si="27"/>
        <v>0.41099999999999998</v>
      </c>
      <c r="AS115" s="111">
        <f t="shared" si="28"/>
        <v>0.78900000000000003</v>
      </c>
      <c r="AT115" s="111">
        <f t="shared" si="29"/>
        <v>0.78900000000000003</v>
      </c>
      <c r="AU115" s="111">
        <f t="shared" si="30"/>
        <v>0.81299999999999994</v>
      </c>
      <c r="AV115" s="111">
        <f t="shared" si="31"/>
        <v>0.96199999999999997</v>
      </c>
      <c r="AW115" s="101">
        <f t="shared" si="32"/>
        <v>2</v>
      </c>
      <c r="AX115" s="101">
        <f t="shared" si="33"/>
        <v>1</v>
      </c>
      <c r="AY115" s="101">
        <f t="shared" si="34"/>
        <v>1</v>
      </c>
      <c r="AZ115" s="101">
        <f t="shared" si="35"/>
        <v>2</v>
      </c>
      <c r="BA115" s="101">
        <f t="shared" si="36"/>
        <v>1</v>
      </c>
      <c r="BB115" s="101">
        <f t="shared" si="37"/>
        <v>1</v>
      </c>
      <c r="BC115" s="101">
        <f t="shared" si="38"/>
        <v>2</v>
      </c>
      <c r="BD115" s="101">
        <f t="shared" si="39"/>
        <v>2</v>
      </c>
      <c r="BE115" s="101">
        <f t="shared" si="40"/>
        <v>2</v>
      </c>
      <c r="BF115" s="101">
        <f t="shared" si="41"/>
        <v>2</v>
      </c>
      <c r="BG115" s="101">
        <f t="shared" si="42"/>
        <v>16</v>
      </c>
    </row>
    <row r="116" spans="1:59" x14ac:dyDescent="0.2">
      <c r="A116" s="98">
        <v>1909280</v>
      </c>
      <c r="B116" s="98" t="s">
        <v>1340</v>
      </c>
      <c r="C116" s="98" t="s">
        <v>2258</v>
      </c>
      <c r="D116" s="98" t="s">
        <v>116</v>
      </c>
      <c r="E116" s="106">
        <v>857</v>
      </c>
      <c r="F116" s="107" t="s">
        <v>1151</v>
      </c>
      <c r="G116" s="108" t="s">
        <v>1152</v>
      </c>
      <c r="H116" s="109">
        <v>49474</v>
      </c>
      <c r="I116" s="108">
        <v>8.3000000000000004E-2</v>
      </c>
      <c r="J116" s="110">
        <v>107</v>
      </c>
      <c r="K116" s="110">
        <v>504</v>
      </c>
      <c r="L116" s="108">
        <v>0.2123015873015873</v>
      </c>
      <c r="M116" s="110">
        <v>11</v>
      </c>
      <c r="N116" s="110">
        <v>504</v>
      </c>
      <c r="O116" s="108">
        <v>2.1825396825396824E-2</v>
      </c>
      <c r="P116" s="108">
        <v>9.1999999999999998E-2</v>
      </c>
      <c r="Q116" s="108">
        <v>0.46200000000000002</v>
      </c>
      <c r="R116" s="108">
        <v>-5.3038674033149172E-2</v>
      </c>
      <c r="S116" s="110">
        <v>22</v>
      </c>
      <c r="T116" s="110">
        <v>326</v>
      </c>
      <c r="U116" s="110">
        <v>783</v>
      </c>
      <c r="V116" s="108">
        <v>0.44444444444444442</v>
      </c>
      <c r="W116" s="110">
        <v>80</v>
      </c>
      <c r="X116" s="110">
        <v>9</v>
      </c>
      <c r="Y116" s="110">
        <v>584</v>
      </c>
      <c r="Z116" s="108">
        <v>0.12157534246575342</v>
      </c>
      <c r="AA116" s="110">
        <v>33</v>
      </c>
      <c r="AB116" s="110">
        <v>11</v>
      </c>
      <c r="AC116" s="110">
        <v>5</v>
      </c>
      <c r="AD116" s="110">
        <v>0</v>
      </c>
      <c r="AE116" s="110">
        <v>0</v>
      </c>
      <c r="AF116" s="110">
        <v>66</v>
      </c>
      <c r="AG116" s="110">
        <v>13</v>
      </c>
      <c r="AH116" s="110">
        <v>2</v>
      </c>
      <c r="AI116" s="110">
        <v>0</v>
      </c>
      <c r="AJ116" s="110">
        <v>0</v>
      </c>
      <c r="AK116" s="110">
        <v>504</v>
      </c>
      <c r="AL116" s="108">
        <v>0.25793650793650796</v>
      </c>
      <c r="AM116" s="111">
        <f t="shared" si="23"/>
        <v>0.14399999999999999</v>
      </c>
      <c r="AN116" s="111">
        <f t="shared" si="22"/>
        <v>0.434</v>
      </c>
      <c r="AO116" s="111">
        <f t="shared" si="24"/>
        <v>0.91</v>
      </c>
      <c r="AP116" s="111">
        <f t="shared" si="25"/>
        <v>0.32300000000000001</v>
      </c>
      <c r="AQ116" s="111">
        <f t="shared" si="26"/>
        <v>0.92600000000000005</v>
      </c>
      <c r="AR116" s="111">
        <f t="shared" si="27"/>
        <v>0.86499999999999999</v>
      </c>
      <c r="AS116" s="111">
        <f t="shared" si="28"/>
        <v>0.45200000000000001</v>
      </c>
      <c r="AT116" s="111">
        <f t="shared" si="29"/>
        <v>0.45200000000000001</v>
      </c>
      <c r="AU116" s="111">
        <f t="shared" si="30"/>
        <v>0.71199999999999997</v>
      </c>
      <c r="AV116" s="111">
        <f t="shared" si="31"/>
        <v>0.81799999999999995</v>
      </c>
      <c r="AW116" s="101">
        <f t="shared" si="32"/>
        <v>2</v>
      </c>
      <c r="AX116" s="101">
        <f t="shared" si="33"/>
        <v>1</v>
      </c>
      <c r="AY116" s="101">
        <f t="shared" si="34"/>
        <v>2</v>
      </c>
      <c r="AZ116" s="101">
        <f t="shared" si="35"/>
        <v>0</v>
      </c>
      <c r="BA116" s="101">
        <f t="shared" si="36"/>
        <v>2</v>
      </c>
      <c r="BB116" s="101">
        <f t="shared" si="37"/>
        <v>2</v>
      </c>
      <c r="BC116" s="101">
        <f t="shared" si="38"/>
        <v>1</v>
      </c>
      <c r="BD116" s="101">
        <f t="shared" si="39"/>
        <v>1</v>
      </c>
      <c r="BE116" s="101">
        <f t="shared" si="40"/>
        <v>2</v>
      </c>
      <c r="BF116" s="101">
        <f t="shared" si="41"/>
        <v>2</v>
      </c>
      <c r="BG116" s="101">
        <f t="shared" si="42"/>
        <v>15</v>
      </c>
    </row>
    <row r="117" spans="1:59" x14ac:dyDescent="0.2">
      <c r="A117" s="98">
        <v>1909235</v>
      </c>
      <c r="B117" s="98" t="s">
        <v>1785</v>
      </c>
      <c r="C117" s="98" t="s">
        <v>2259</v>
      </c>
      <c r="D117" s="98" t="s">
        <v>115</v>
      </c>
      <c r="E117" s="106">
        <v>1176</v>
      </c>
      <c r="F117" s="107" t="s">
        <v>1376</v>
      </c>
      <c r="G117" s="108" t="s">
        <v>1377</v>
      </c>
      <c r="H117" s="109">
        <v>74773</v>
      </c>
      <c r="I117" s="108">
        <v>0.16300000000000001</v>
      </c>
      <c r="J117" s="110">
        <v>32</v>
      </c>
      <c r="K117" s="110">
        <v>474</v>
      </c>
      <c r="L117" s="108">
        <v>6.7510548523206745E-2</v>
      </c>
      <c r="M117" s="110">
        <v>18</v>
      </c>
      <c r="N117" s="110">
        <v>474</v>
      </c>
      <c r="O117" s="108">
        <v>3.7974683544303799E-2</v>
      </c>
      <c r="P117" s="108">
        <v>1.9E-2</v>
      </c>
      <c r="Q117" s="108">
        <v>0.33299999999999996</v>
      </c>
      <c r="R117" s="108">
        <v>-7.4015748031496062E-2</v>
      </c>
      <c r="S117" s="110">
        <v>88</v>
      </c>
      <c r="T117" s="110">
        <v>206</v>
      </c>
      <c r="U117" s="110">
        <v>749</v>
      </c>
      <c r="V117" s="108">
        <v>0.3925233644859813</v>
      </c>
      <c r="W117" s="110">
        <v>49</v>
      </c>
      <c r="X117" s="110">
        <v>15</v>
      </c>
      <c r="Y117" s="110">
        <v>523</v>
      </c>
      <c r="Z117" s="108">
        <v>6.5009560229445512E-2</v>
      </c>
      <c r="AA117" s="110">
        <v>30</v>
      </c>
      <c r="AB117" s="110">
        <v>10</v>
      </c>
      <c r="AC117" s="110">
        <v>4</v>
      </c>
      <c r="AD117" s="110">
        <v>0</v>
      </c>
      <c r="AE117" s="110">
        <v>0</v>
      </c>
      <c r="AF117" s="110">
        <v>0</v>
      </c>
      <c r="AG117" s="110">
        <v>14</v>
      </c>
      <c r="AH117" s="110">
        <v>0</v>
      </c>
      <c r="AI117" s="110">
        <v>0</v>
      </c>
      <c r="AJ117" s="110">
        <v>0</v>
      </c>
      <c r="AK117" s="110">
        <v>474</v>
      </c>
      <c r="AL117" s="108">
        <v>0.12236286919831224</v>
      </c>
      <c r="AM117" s="111">
        <f t="shared" si="23"/>
        <v>0.73499999999999999</v>
      </c>
      <c r="AN117" s="111">
        <f t="shared" si="22"/>
        <v>0.79700000000000004</v>
      </c>
      <c r="AO117" s="111">
        <f t="shared" si="24"/>
        <v>0.33200000000000002</v>
      </c>
      <c r="AP117" s="111">
        <f t="shared" si="25"/>
        <v>0.52600000000000002</v>
      </c>
      <c r="AQ117" s="111">
        <f t="shared" si="26"/>
        <v>0.41</v>
      </c>
      <c r="AR117" s="111">
        <f t="shared" si="27"/>
        <v>0.41099999999999998</v>
      </c>
      <c r="AS117" s="111">
        <f t="shared" si="28"/>
        <v>0.252</v>
      </c>
      <c r="AT117" s="111">
        <f t="shared" si="29"/>
        <v>0.252</v>
      </c>
      <c r="AU117" s="111">
        <f t="shared" si="30"/>
        <v>0.40200000000000002</v>
      </c>
      <c r="AV117" s="111">
        <f t="shared" si="31"/>
        <v>0.21</v>
      </c>
      <c r="AW117" s="101">
        <f t="shared" si="32"/>
        <v>0</v>
      </c>
      <c r="AX117" s="101">
        <f t="shared" si="33"/>
        <v>2</v>
      </c>
      <c r="AY117" s="101">
        <f t="shared" si="34"/>
        <v>0</v>
      </c>
      <c r="AZ117" s="101">
        <f t="shared" si="35"/>
        <v>1</v>
      </c>
      <c r="BA117" s="101">
        <f t="shared" si="36"/>
        <v>1</v>
      </c>
      <c r="BB117" s="101">
        <f t="shared" si="37"/>
        <v>1</v>
      </c>
      <c r="BC117" s="101">
        <f t="shared" si="38"/>
        <v>1</v>
      </c>
      <c r="BD117" s="101">
        <f t="shared" si="39"/>
        <v>0</v>
      </c>
      <c r="BE117" s="101">
        <f t="shared" si="40"/>
        <v>1</v>
      </c>
      <c r="BF117" s="101">
        <f t="shared" si="41"/>
        <v>0</v>
      </c>
      <c r="BG117" s="101">
        <f t="shared" si="42"/>
        <v>7</v>
      </c>
    </row>
    <row r="118" spans="1:59" x14ac:dyDescent="0.2">
      <c r="A118" s="98">
        <v>1909550</v>
      </c>
      <c r="B118" s="98" t="s">
        <v>1126</v>
      </c>
      <c r="C118" s="98" t="s">
        <v>2260</v>
      </c>
      <c r="D118" s="98" t="s">
        <v>117</v>
      </c>
      <c r="E118" s="106">
        <v>23982</v>
      </c>
      <c r="F118" s="107" t="s">
        <v>228</v>
      </c>
      <c r="G118" s="108" t="s">
        <v>1127</v>
      </c>
      <c r="H118" s="109">
        <v>55274</v>
      </c>
      <c r="I118" s="108">
        <v>0.159</v>
      </c>
      <c r="J118" s="110">
        <v>1643</v>
      </c>
      <c r="K118" s="110">
        <v>11264</v>
      </c>
      <c r="L118" s="108">
        <v>0.14586292613636365</v>
      </c>
      <c r="M118" s="110">
        <v>787</v>
      </c>
      <c r="N118" s="110">
        <v>11264</v>
      </c>
      <c r="O118" s="108">
        <v>6.9868607954545456E-2</v>
      </c>
      <c r="P118" s="108">
        <v>4.2000000000000003E-2</v>
      </c>
      <c r="Q118" s="108">
        <v>0.39899999999999997</v>
      </c>
      <c r="R118" s="108">
        <v>-6.550286404551299E-2</v>
      </c>
      <c r="S118" s="110">
        <v>1081</v>
      </c>
      <c r="T118" s="110">
        <v>6083</v>
      </c>
      <c r="U118" s="110">
        <v>16822</v>
      </c>
      <c r="V118" s="108">
        <v>0.42587088336701939</v>
      </c>
      <c r="W118" s="110">
        <v>1242</v>
      </c>
      <c r="X118" s="110">
        <v>107</v>
      </c>
      <c r="Y118" s="110">
        <v>12506</v>
      </c>
      <c r="Z118" s="108">
        <v>9.0756436910283067E-2</v>
      </c>
      <c r="AA118" s="110">
        <v>377</v>
      </c>
      <c r="AB118" s="110">
        <v>364</v>
      </c>
      <c r="AC118" s="110">
        <v>281</v>
      </c>
      <c r="AD118" s="110">
        <v>171</v>
      </c>
      <c r="AE118" s="110">
        <v>41</v>
      </c>
      <c r="AF118" s="110">
        <v>1106</v>
      </c>
      <c r="AG118" s="110">
        <v>544</v>
      </c>
      <c r="AH118" s="110">
        <v>141</v>
      </c>
      <c r="AI118" s="110">
        <v>25</v>
      </c>
      <c r="AJ118" s="110">
        <v>0</v>
      </c>
      <c r="AK118" s="110">
        <v>11264</v>
      </c>
      <c r="AL118" s="108">
        <v>0.27077414772727271</v>
      </c>
      <c r="AM118" s="111">
        <f t="shared" si="23"/>
        <v>0.26500000000000001</v>
      </c>
      <c r="AN118" s="111">
        <f t="shared" si="22"/>
        <v>0.78200000000000003</v>
      </c>
      <c r="AO118" s="111">
        <f t="shared" si="24"/>
        <v>0.751</v>
      </c>
      <c r="AP118" s="111">
        <f t="shared" si="25"/>
        <v>0.80200000000000005</v>
      </c>
      <c r="AQ118" s="111">
        <f t="shared" si="26"/>
        <v>0.69599999999999995</v>
      </c>
      <c r="AR118" s="111">
        <f t="shared" si="27"/>
        <v>0.69499999999999995</v>
      </c>
      <c r="AS118" s="111">
        <f t="shared" si="28"/>
        <v>0.38</v>
      </c>
      <c r="AT118" s="111">
        <f t="shared" si="29"/>
        <v>0.38</v>
      </c>
      <c r="AU118" s="111">
        <f t="shared" si="30"/>
        <v>0.55400000000000005</v>
      </c>
      <c r="AV118" s="111">
        <f t="shared" si="31"/>
        <v>0.86</v>
      </c>
      <c r="AW118" s="101">
        <f t="shared" si="32"/>
        <v>2</v>
      </c>
      <c r="AX118" s="101">
        <f t="shared" si="33"/>
        <v>2</v>
      </c>
      <c r="AY118" s="101">
        <f t="shared" si="34"/>
        <v>2</v>
      </c>
      <c r="AZ118" s="101">
        <f t="shared" si="35"/>
        <v>2</v>
      </c>
      <c r="BA118" s="101">
        <f t="shared" si="36"/>
        <v>2</v>
      </c>
      <c r="BB118" s="101">
        <f t="shared" si="37"/>
        <v>2</v>
      </c>
      <c r="BC118" s="101">
        <f t="shared" si="38"/>
        <v>1</v>
      </c>
      <c r="BD118" s="101">
        <f t="shared" si="39"/>
        <v>1</v>
      </c>
      <c r="BE118" s="101">
        <f t="shared" si="40"/>
        <v>1</v>
      </c>
      <c r="BF118" s="101">
        <f t="shared" si="41"/>
        <v>2</v>
      </c>
      <c r="BG118" s="101">
        <f t="shared" si="42"/>
        <v>17</v>
      </c>
    </row>
    <row r="119" spans="1:59" x14ac:dyDescent="0.2">
      <c r="A119" s="98">
        <v>1909685</v>
      </c>
      <c r="B119" s="98" t="s">
        <v>1489</v>
      </c>
      <c r="C119" s="98" t="s">
        <v>2261</v>
      </c>
      <c r="D119" s="98" t="s">
        <v>118</v>
      </c>
      <c r="E119" s="106">
        <v>418</v>
      </c>
      <c r="F119" s="107" t="s">
        <v>1382</v>
      </c>
      <c r="G119" s="108" t="s">
        <v>1383</v>
      </c>
      <c r="H119" s="109">
        <v>61250</v>
      </c>
      <c r="I119" s="108">
        <v>0.27699999999999997</v>
      </c>
      <c r="J119" s="110">
        <v>31</v>
      </c>
      <c r="K119" s="110">
        <v>198</v>
      </c>
      <c r="L119" s="108">
        <v>0.15656565656565657</v>
      </c>
      <c r="M119" s="110">
        <v>6</v>
      </c>
      <c r="N119" s="110">
        <v>198</v>
      </c>
      <c r="O119" s="108">
        <v>3.0303030303030304E-2</v>
      </c>
      <c r="P119" s="108">
        <v>0</v>
      </c>
      <c r="Q119" s="108">
        <v>0.50600000000000001</v>
      </c>
      <c r="R119" s="108">
        <v>-0.21575984990619138</v>
      </c>
      <c r="S119" s="110">
        <v>26</v>
      </c>
      <c r="T119" s="110">
        <v>125</v>
      </c>
      <c r="U119" s="110">
        <v>335</v>
      </c>
      <c r="V119" s="108">
        <v>0.45074626865671641</v>
      </c>
      <c r="W119" s="110">
        <v>39</v>
      </c>
      <c r="X119" s="110">
        <v>0</v>
      </c>
      <c r="Y119" s="110">
        <v>237</v>
      </c>
      <c r="Z119" s="108">
        <v>0.16455696202531644</v>
      </c>
      <c r="AA119" s="110">
        <v>9</v>
      </c>
      <c r="AB119" s="110">
        <v>13</v>
      </c>
      <c r="AC119" s="110">
        <v>8</v>
      </c>
      <c r="AD119" s="110">
        <v>0</v>
      </c>
      <c r="AE119" s="110">
        <v>0</v>
      </c>
      <c r="AF119" s="110">
        <v>1</v>
      </c>
      <c r="AG119" s="110">
        <v>0</v>
      </c>
      <c r="AH119" s="110">
        <v>0</v>
      </c>
      <c r="AI119" s="110">
        <v>0</v>
      </c>
      <c r="AJ119" s="110">
        <v>0</v>
      </c>
      <c r="AK119" s="110">
        <v>198</v>
      </c>
      <c r="AL119" s="108">
        <v>0.15656565656565657</v>
      </c>
      <c r="AM119" s="111">
        <f t="shared" si="23"/>
        <v>0.42099999999999999</v>
      </c>
      <c r="AN119" s="111">
        <f t="shared" si="22"/>
        <v>0.96199999999999997</v>
      </c>
      <c r="AO119" s="111">
        <f t="shared" si="24"/>
        <v>0.78400000000000003</v>
      </c>
      <c r="AP119" s="111">
        <f t="shared" si="25"/>
        <v>0.436</v>
      </c>
      <c r="AQ119" s="111">
        <f t="shared" si="26"/>
        <v>0</v>
      </c>
      <c r="AR119" s="111">
        <f t="shared" si="27"/>
        <v>0.92500000000000004</v>
      </c>
      <c r="AS119" s="111">
        <f t="shared" si="28"/>
        <v>0.48299999999999998</v>
      </c>
      <c r="AT119" s="111">
        <f t="shared" si="29"/>
        <v>0.48299999999999998</v>
      </c>
      <c r="AU119" s="111">
        <f t="shared" si="30"/>
        <v>0.83699999999999997</v>
      </c>
      <c r="AV119" s="111">
        <f t="shared" si="31"/>
        <v>0.38300000000000001</v>
      </c>
      <c r="AW119" s="101">
        <f t="shared" si="32"/>
        <v>1</v>
      </c>
      <c r="AX119" s="101">
        <f t="shared" si="33"/>
        <v>2</v>
      </c>
      <c r="AY119" s="101">
        <f t="shared" si="34"/>
        <v>2</v>
      </c>
      <c r="AZ119" s="101">
        <f t="shared" si="35"/>
        <v>1</v>
      </c>
      <c r="BA119" s="101">
        <f t="shared" si="36"/>
        <v>0</v>
      </c>
      <c r="BB119" s="101">
        <f t="shared" si="37"/>
        <v>2</v>
      </c>
      <c r="BC119" s="101">
        <f t="shared" si="38"/>
        <v>2</v>
      </c>
      <c r="BD119" s="101">
        <f t="shared" si="39"/>
        <v>1</v>
      </c>
      <c r="BE119" s="101">
        <f t="shared" si="40"/>
        <v>2</v>
      </c>
      <c r="BF119" s="101">
        <f t="shared" si="41"/>
        <v>1</v>
      </c>
      <c r="BG119" s="101">
        <f t="shared" si="42"/>
        <v>14</v>
      </c>
    </row>
    <row r="120" spans="1:59" x14ac:dyDescent="0.2">
      <c r="A120" s="98">
        <v>1909730</v>
      </c>
      <c r="B120" s="98" t="s">
        <v>1287</v>
      </c>
      <c r="C120" s="98" t="s">
        <v>2262</v>
      </c>
      <c r="D120" s="98" t="s">
        <v>119</v>
      </c>
      <c r="E120" s="106">
        <v>387</v>
      </c>
      <c r="F120" s="107" t="s">
        <v>529</v>
      </c>
      <c r="G120" s="108" t="s">
        <v>1288</v>
      </c>
      <c r="H120" s="109">
        <v>47857</v>
      </c>
      <c r="I120" s="108">
        <v>0.124</v>
      </c>
      <c r="J120" s="110">
        <v>35</v>
      </c>
      <c r="K120" s="110">
        <v>192</v>
      </c>
      <c r="L120" s="108">
        <v>0.18229166666666666</v>
      </c>
      <c r="M120" s="110">
        <v>13</v>
      </c>
      <c r="N120" s="110">
        <v>192</v>
      </c>
      <c r="O120" s="108">
        <v>6.7708333333333329E-2</v>
      </c>
      <c r="P120" s="108">
        <v>5.9000000000000004E-2</v>
      </c>
      <c r="Q120" s="108">
        <v>0.40100000000000002</v>
      </c>
      <c r="R120" s="108">
        <v>-8.2938388625592413E-2</v>
      </c>
      <c r="S120" s="110">
        <v>27</v>
      </c>
      <c r="T120" s="110">
        <v>137</v>
      </c>
      <c r="U120" s="110">
        <v>307</v>
      </c>
      <c r="V120" s="108">
        <v>0.53420195439739415</v>
      </c>
      <c r="W120" s="110">
        <v>17</v>
      </c>
      <c r="X120" s="110">
        <v>4</v>
      </c>
      <c r="Y120" s="110">
        <v>209</v>
      </c>
      <c r="Z120" s="108">
        <v>6.2200956937799042E-2</v>
      </c>
      <c r="AA120" s="110">
        <v>19</v>
      </c>
      <c r="AB120" s="110">
        <v>9</v>
      </c>
      <c r="AC120" s="110">
        <v>2</v>
      </c>
      <c r="AD120" s="110">
        <v>0</v>
      </c>
      <c r="AE120" s="110">
        <v>0</v>
      </c>
      <c r="AF120" s="110">
        <v>5</v>
      </c>
      <c r="AG120" s="110">
        <v>0</v>
      </c>
      <c r="AH120" s="110">
        <v>0</v>
      </c>
      <c r="AI120" s="110">
        <v>0</v>
      </c>
      <c r="AJ120" s="110">
        <v>0</v>
      </c>
      <c r="AK120" s="110">
        <v>192</v>
      </c>
      <c r="AL120" s="108">
        <v>0.18229166666666666</v>
      </c>
      <c r="AM120" s="111">
        <f t="shared" si="23"/>
        <v>0.113</v>
      </c>
      <c r="AN120" s="111">
        <f t="shared" si="22"/>
        <v>0.64700000000000002</v>
      </c>
      <c r="AO120" s="111">
        <f t="shared" si="24"/>
        <v>0.85399999999999998</v>
      </c>
      <c r="AP120" s="111">
        <f t="shared" si="25"/>
        <v>0.78800000000000003</v>
      </c>
      <c r="AQ120" s="111">
        <f t="shared" si="26"/>
        <v>0.81799999999999995</v>
      </c>
      <c r="AR120" s="111">
        <f t="shared" si="27"/>
        <v>0.70499999999999996</v>
      </c>
      <c r="AS120" s="111">
        <f t="shared" si="28"/>
        <v>0.73399999999999999</v>
      </c>
      <c r="AT120" s="111">
        <f t="shared" si="29"/>
        <v>0.73399999999999999</v>
      </c>
      <c r="AU120" s="111">
        <f t="shared" si="30"/>
        <v>0.38100000000000001</v>
      </c>
      <c r="AV120" s="111">
        <f t="shared" si="31"/>
        <v>0.52</v>
      </c>
      <c r="AW120" s="101">
        <f t="shared" si="32"/>
        <v>2</v>
      </c>
      <c r="AX120" s="101">
        <f t="shared" si="33"/>
        <v>1</v>
      </c>
      <c r="AY120" s="101">
        <f t="shared" si="34"/>
        <v>2</v>
      </c>
      <c r="AZ120" s="101">
        <f t="shared" si="35"/>
        <v>2</v>
      </c>
      <c r="BA120" s="101">
        <f t="shared" si="36"/>
        <v>2</v>
      </c>
      <c r="BB120" s="101">
        <f t="shared" si="37"/>
        <v>2</v>
      </c>
      <c r="BC120" s="101">
        <f t="shared" si="38"/>
        <v>2</v>
      </c>
      <c r="BD120" s="101">
        <f t="shared" si="39"/>
        <v>2</v>
      </c>
      <c r="BE120" s="101">
        <f t="shared" si="40"/>
        <v>1</v>
      </c>
      <c r="BF120" s="101">
        <f t="shared" si="41"/>
        <v>1</v>
      </c>
      <c r="BG120" s="101">
        <f t="shared" si="42"/>
        <v>17</v>
      </c>
    </row>
    <row r="121" spans="1:59" x14ac:dyDescent="0.2">
      <c r="A121" s="98">
        <v>1909820</v>
      </c>
      <c r="B121" s="98" t="s">
        <v>1838</v>
      </c>
      <c r="C121" s="98" t="s">
        <v>2263</v>
      </c>
      <c r="D121" s="98" t="s">
        <v>120</v>
      </c>
      <c r="E121" s="106">
        <v>356</v>
      </c>
      <c r="F121" s="107" t="s">
        <v>165</v>
      </c>
      <c r="G121" s="108" t="s">
        <v>1075</v>
      </c>
      <c r="H121" s="109">
        <v>66250</v>
      </c>
      <c r="I121" s="108">
        <v>3.6000000000000004E-2</v>
      </c>
      <c r="J121" s="110">
        <v>9</v>
      </c>
      <c r="K121" s="110">
        <v>168</v>
      </c>
      <c r="L121" s="108">
        <v>5.3571428571428568E-2</v>
      </c>
      <c r="M121" s="110">
        <v>7</v>
      </c>
      <c r="N121" s="110">
        <v>168</v>
      </c>
      <c r="O121" s="108">
        <v>4.1666666666666664E-2</v>
      </c>
      <c r="P121" s="108">
        <v>1.1000000000000001E-2</v>
      </c>
      <c r="Q121" s="108">
        <v>0.40899999999999997</v>
      </c>
      <c r="R121" s="108">
        <v>-0.18906605922551253</v>
      </c>
      <c r="S121" s="110">
        <v>8</v>
      </c>
      <c r="T121" s="110">
        <v>110</v>
      </c>
      <c r="U121" s="110">
        <v>275</v>
      </c>
      <c r="V121" s="108">
        <v>0.42909090909090908</v>
      </c>
      <c r="W121" s="110">
        <v>0</v>
      </c>
      <c r="X121" s="110">
        <v>0</v>
      </c>
      <c r="Y121" s="110">
        <v>168</v>
      </c>
      <c r="Z121" s="108">
        <v>0</v>
      </c>
      <c r="AA121" s="110">
        <v>10</v>
      </c>
      <c r="AB121" s="110">
        <v>5</v>
      </c>
      <c r="AC121" s="110">
        <v>6</v>
      </c>
      <c r="AD121" s="110">
        <v>0</v>
      </c>
      <c r="AE121" s="110">
        <v>0</v>
      </c>
      <c r="AF121" s="110">
        <v>2</v>
      </c>
      <c r="AG121" s="110">
        <v>0</v>
      </c>
      <c r="AH121" s="110">
        <v>0</v>
      </c>
      <c r="AI121" s="110">
        <v>0</v>
      </c>
      <c r="AJ121" s="110">
        <v>0</v>
      </c>
      <c r="AK121" s="110">
        <v>168</v>
      </c>
      <c r="AL121" s="108">
        <v>0.13690476190476192</v>
      </c>
      <c r="AM121" s="111">
        <f t="shared" si="23"/>
        <v>0.54800000000000004</v>
      </c>
      <c r="AN121" s="111">
        <f t="shared" si="22"/>
        <v>0.13</v>
      </c>
      <c r="AO121" s="111">
        <f t="shared" si="24"/>
        <v>0.255</v>
      </c>
      <c r="AP121" s="111">
        <f t="shared" si="25"/>
        <v>0.56299999999999994</v>
      </c>
      <c r="AQ121" s="111">
        <f t="shared" si="26"/>
        <v>0.28899999999999998</v>
      </c>
      <c r="AR121" s="111">
        <f t="shared" si="27"/>
        <v>0.73799999999999999</v>
      </c>
      <c r="AS121" s="111">
        <f t="shared" si="28"/>
        <v>0.38800000000000001</v>
      </c>
      <c r="AT121" s="111">
        <f t="shared" si="29"/>
        <v>0.38800000000000001</v>
      </c>
      <c r="AU121" s="111">
        <f t="shared" si="30"/>
        <v>0</v>
      </c>
      <c r="AV121" s="111">
        <f t="shared" si="31"/>
        <v>0.28799999999999998</v>
      </c>
      <c r="AW121" s="101">
        <f t="shared" si="32"/>
        <v>1</v>
      </c>
      <c r="AX121" s="101">
        <f t="shared" si="33"/>
        <v>0</v>
      </c>
      <c r="AY121" s="101">
        <f t="shared" si="34"/>
        <v>0</v>
      </c>
      <c r="AZ121" s="101">
        <f t="shared" si="35"/>
        <v>1</v>
      </c>
      <c r="BA121" s="101">
        <f t="shared" si="36"/>
        <v>0</v>
      </c>
      <c r="BB121" s="101">
        <f t="shared" si="37"/>
        <v>2</v>
      </c>
      <c r="BC121" s="101">
        <f t="shared" si="38"/>
        <v>2</v>
      </c>
      <c r="BD121" s="101">
        <f t="shared" si="39"/>
        <v>1</v>
      </c>
      <c r="BE121" s="101">
        <f t="shared" si="40"/>
        <v>0</v>
      </c>
      <c r="BF121" s="101">
        <f t="shared" si="41"/>
        <v>0</v>
      </c>
      <c r="BG121" s="101">
        <f t="shared" si="42"/>
        <v>7</v>
      </c>
    </row>
    <row r="122" spans="1:59" x14ac:dyDescent="0.2">
      <c r="A122" s="98">
        <v>1909955</v>
      </c>
      <c r="B122" s="98" t="s">
        <v>1716</v>
      </c>
      <c r="C122" s="98" t="s">
        <v>2264</v>
      </c>
      <c r="D122" s="98" t="s">
        <v>121</v>
      </c>
      <c r="E122" s="106">
        <v>368</v>
      </c>
      <c r="F122" s="107" t="s">
        <v>896</v>
      </c>
      <c r="G122" s="108" t="s">
        <v>1178</v>
      </c>
      <c r="H122" s="109">
        <v>66667</v>
      </c>
      <c r="I122" s="108">
        <v>7.0999999999999994E-2</v>
      </c>
      <c r="J122" s="110">
        <v>17</v>
      </c>
      <c r="K122" s="110">
        <v>140</v>
      </c>
      <c r="L122" s="108">
        <v>0.12142857142857143</v>
      </c>
      <c r="M122" s="110">
        <v>2</v>
      </c>
      <c r="N122" s="110">
        <v>140</v>
      </c>
      <c r="O122" s="108">
        <v>1.4285714285714285E-2</v>
      </c>
      <c r="P122" s="108">
        <v>6.0000000000000001E-3</v>
      </c>
      <c r="Q122" s="108">
        <v>0.33500000000000002</v>
      </c>
      <c r="R122" s="108">
        <v>-2.1276595744680851E-2</v>
      </c>
      <c r="S122" s="110">
        <v>17</v>
      </c>
      <c r="T122" s="110">
        <v>81</v>
      </c>
      <c r="U122" s="110">
        <v>218</v>
      </c>
      <c r="V122" s="108">
        <v>0.44954128440366975</v>
      </c>
      <c r="W122" s="110">
        <v>18</v>
      </c>
      <c r="X122" s="110">
        <v>0</v>
      </c>
      <c r="Y122" s="110">
        <v>158</v>
      </c>
      <c r="Z122" s="108">
        <v>0.11392405063291139</v>
      </c>
      <c r="AA122" s="110">
        <v>11</v>
      </c>
      <c r="AB122" s="110">
        <v>2</v>
      </c>
      <c r="AC122" s="110">
        <v>0</v>
      </c>
      <c r="AD122" s="110">
        <v>4</v>
      </c>
      <c r="AE122" s="110">
        <v>0</v>
      </c>
      <c r="AF122" s="110">
        <v>3</v>
      </c>
      <c r="AG122" s="110">
        <v>0</v>
      </c>
      <c r="AH122" s="110">
        <v>0</v>
      </c>
      <c r="AI122" s="110">
        <v>0</v>
      </c>
      <c r="AJ122" s="110">
        <v>0</v>
      </c>
      <c r="AK122" s="110">
        <v>140</v>
      </c>
      <c r="AL122" s="108">
        <v>0.14285714285714285</v>
      </c>
      <c r="AM122" s="111">
        <f t="shared" si="23"/>
        <v>0.56100000000000005</v>
      </c>
      <c r="AN122" s="111">
        <f t="shared" si="22"/>
        <v>0.35499999999999998</v>
      </c>
      <c r="AO122" s="111">
        <f t="shared" si="24"/>
        <v>0.64400000000000002</v>
      </c>
      <c r="AP122" s="111">
        <f t="shared" si="25"/>
        <v>0.22600000000000001</v>
      </c>
      <c r="AQ122" s="111">
        <f t="shared" si="26"/>
        <v>0.223</v>
      </c>
      <c r="AR122" s="111">
        <f t="shared" si="27"/>
        <v>0.42499999999999999</v>
      </c>
      <c r="AS122" s="111">
        <f t="shared" si="28"/>
        <v>0.47799999999999998</v>
      </c>
      <c r="AT122" s="111">
        <f t="shared" si="29"/>
        <v>0.47799999999999998</v>
      </c>
      <c r="AU122" s="111">
        <f t="shared" si="30"/>
        <v>0.67600000000000005</v>
      </c>
      <c r="AV122" s="111">
        <f t="shared" si="31"/>
        <v>0.314</v>
      </c>
      <c r="AW122" s="101">
        <f t="shared" si="32"/>
        <v>1</v>
      </c>
      <c r="AX122" s="101">
        <f t="shared" si="33"/>
        <v>1</v>
      </c>
      <c r="AY122" s="101">
        <f t="shared" si="34"/>
        <v>1</v>
      </c>
      <c r="AZ122" s="101">
        <f t="shared" si="35"/>
        <v>0</v>
      </c>
      <c r="BA122" s="101">
        <f t="shared" si="36"/>
        <v>0</v>
      </c>
      <c r="BB122" s="101">
        <f t="shared" si="37"/>
        <v>1</v>
      </c>
      <c r="BC122" s="101">
        <f t="shared" si="38"/>
        <v>1</v>
      </c>
      <c r="BD122" s="101">
        <f t="shared" si="39"/>
        <v>1</v>
      </c>
      <c r="BE122" s="101">
        <f t="shared" si="40"/>
        <v>2</v>
      </c>
      <c r="BF122" s="101">
        <f t="shared" si="41"/>
        <v>0</v>
      </c>
      <c r="BG122" s="101">
        <f t="shared" si="42"/>
        <v>8</v>
      </c>
    </row>
    <row r="123" spans="1:59" x14ac:dyDescent="0.2">
      <c r="A123" s="98">
        <v>1910045</v>
      </c>
      <c r="B123" s="98" t="s">
        <v>1557</v>
      </c>
      <c r="C123" s="98" t="s">
        <v>2265</v>
      </c>
      <c r="D123" s="98" t="s">
        <v>122</v>
      </c>
      <c r="E123" s="106">
        <v>1125</v>
      </c>
      <c r="F123" s="107" t="s">
        <v>1070</v>
      </c>
      <c r="G123" s="108" t="s">
        <v>1071</v>
      </c>
      <c r="H123" s="109">
        <v>81583</v>
      </c>
      <c r="I123" s="108">
        <v>0.10400000000000001</v>
      </c>
      <c r="J123" s="110">
        <v>26</v>
      </c>
      <c r="K123" s="110">
        <v>393</v>
      </c>
      <c r="L123" s="108">
        <v>6.6157760814249358E-2</v>
      </c>
      <c r="M123" s="110">
        <v>7</v>
      </c>
      <c r="N123" s="110">
        <v>393</v>
      </c>
      <c r="O123" s="108">
        <v>1.7811704834605598E-2</v>
      </c>
      <c r="P123" s="108">
        <v>4.0000000000000001E-3</v>
      </c>
      <c r="Q123" s="108">
        <v>0.314</v>
      </c>
      <c r="R123" s="108">
        <v>0.15030674846625766</v>
      </c>
      <c r="S123" s="110">
        <v>20</v>
      </c>
      <c r="T123" s="110">
        <v>139</v>
      </c>
      <c r="U123" s="110">
        <v>545</v>
      </c>
      <c r="V123" s="108">
        <v>0.29174311926605506</v>
      </c>
      <c r="W123" s="110">
        <v>56</v>
      </c>
      <c r="X123" s="110">
        <v>7</v>
      </c>
      <c r="Y123" s="110">
        <v>449</v>
      </c>
      <c r="Z123" s="108">
        <v>0.10913140311804009</v>
      </c>
      <c r="AA123" s="110">
        <v>9</v>
      </c>
      <c r="AB123" s="110">
        <v>8</v>
      </c>
      <c r="AC123" s="110">
        <v>12</v>
      </c>
      <c r="AD123" s="110">
        <v>2</v>
      </c>
      <c r="AE123" s="110">
        <v>0</v>
      </c>
      <c r="AF123" s="110">
        <v>25</v>
      </c>
      <c r="AG123" s="110">
        <v>4</v>
      </c>
      <c r="AH123" s="110">
        <v>0</v>
      </c>
      <c r="AI123" s="110">
        <v>0</v>
      </c>
      <c r="AJ123" s="110">
        <v>0</v>
      </c>
      <c r="AK123" s="110">
        <v>393</v>
      </c>
      <c r="AL123" s="108">
        <v>0.15267175572519084</v>
      </c>
      <c r="AM123" s="111">
        <f t="shared" si="23"/>
        <v>0.81799999999999995</v>
      </c>
      <c r="AN123" s="111">
        <f t="shared" si="22"/>
        <v>0.55000000000000004</v>
      </c>
      <c r="AO123" s="111">
        <f t="shared" si="24"/>
        <v>0.32800000000000001</v>
      </c>
      <c r="AP123" s="111">
        <f t="shared" si="25"/>
        <v>0.27</v>
      </c>
      <c r="AQ123" s="111">
        <f t="shared" si="26"/>
        <v>0.20100000000000001</v>
      </c>
      <c r="AR123" s="111">
        <f t="shared" si="27"/>
        <v>0.34100000000000003</v>
      </c>
      <c r="AS123" s="111">
        <f t="shared" si="28"/>
        <v>9.0999999999999998E-2</v>
      </c>
      <c r="AT123" s="111">
        <f t="shared" si="29"/>
        <v>9.0999999999999998E-2</v>
      </c>
      <c r="AU123" s="111">
        <f t="shared" si="30"/>
        <v>0.64600000000000002</v>
      </c>
      <c r="AV123" s="111">
        <f t="shared" si="31"/>
        <v>0.36399999999999999</v>
      </c>
      <c r="AW123" s="101">
        <f t="shared" si="32"/>
        <v>0</v>
      </c>
      <c r="AX123" s="101">
        <f t="shared" si="33"/>
        <v>1</v>
      </c>
      <c r="AY123" s="101">
        <f t="shared" si="34"/>
        <v>0</v>
      </c>
      <c r="AZ123" s="101">
        <f t="shared" si="35"/>
        <v>0</v>
      </c>
      <c r="BA123" s="101">
        <f t="shared" si="36"/>
        <v>0</v>
      </c>
      <c r="BB123" s="101">
        <f t="shared" si="37"/>
        <v>1</v>
      </c>
      <c r="BC123" s="101">
        <f t="shared" si="38"/>
        <v>0</v>
      </c>
      <c r="BD123" s="101">
        <f t="shared" si="39"/>
        <v>0</v>
      </c>
      <c r="BE123" s="101">
        <f t="shared" si="40"/>
        <v>1</v>
      </c>
      <c r="BF123" s="101">
        <f t="shared" si="41"/>
        <v>1</v>
      </c>
      <c r="BG123" s="101">
        <f t="shared" si="42"/>
        <v>4</v>
      </c>
    </row>
    <row r="124" spans="1:59" x14ac:dyDescent="0.2">
      <c r="A124" s="98">
        <v>1910090</v>
      </c>
      <c r="B124" s="98" t="s">
        <v>1350</v>
      </c>
      <c r="C124" s="98" t="s">
        <v>2266</v>
      </c>
      <c r="D124" s="98" t="s">
        <v>123</v>
      </c>
      <c r="E124" s="106">
        <v>146</v>
      </c>
      <c r="F124" s="107" t="s">
        <v>1351</v>
      </c>
      <c r="G124" s="108" t="s">
        <v>1352</v>
      </c>
      <c r="H124" s="109">
        <v>53125</v>
      </c>
      <c r="I124" s="108">
        <v>0.252</v>
      </c>
      <c r="J124" s="110">
        <v>12</v>
      </c>
      <c r="K124" s="110">
        <v>55</v>
      </c>
      <c r="L124" s="108">
        <v>0.21818181818181817</v>
      </c>
      <c r="M124" s="110">
        <v>7</v>
      </c>
      <c r="N124" s="110">
        <v>55</v>
      </c>
      <c r="O124" s="108">
        <v>0.12727272727272726</v>
      </c>
      <c r="P124" s="108">
        <v>0.04</v>
      </c>
      <c r="Q124" s="108">
        <v>0.41899999999999998</v>
      </c>
      <c r="R124" s="108">
        <v>-0.14117647058823529</v>
      </c>
      <c r="S124" s="110">
        <v>3</v>
      </c>
      <c r="T124" s="110">
        <v>45</v>
      </c>
      <c r="U124" s="110">
        <v>81</v>
      </c>
      <c r="V124" s="108">
        <v>0.59259259259259256</v>
      </c>
      <c r="W124" s="110">
        <v>3</v>
      </c>
      <c r="X124" s="110">
        <v>3</v>
      </c>
      <c r="Y124" s="110">
        <v>58</v>
      </c>
      <c r="Z124" s="108">
        <v>0</v>
      </c>
      <c r="AA124" s="110">
        <v>5</v>
      </c>
      <c r="AB124" s="110">
        <v>0</v>
      </c>
      <c r="AC124" s="110">
        <v>0</v>
      </c>
      <c r="AD124" s="110">
        <v>0</v>
      </c>
      <c r="AE124" s="110">
        <v>0</v>
      </c>
      <c r="AF124" s="110">
        <v>2</v>
      </c>
      <c r="AG124" s="110">
        <v>0</v>
      </c>
      <c r="AH124" s="110">
        <v>0</v>
      </c>
      <c r="AI124" s="110">
        <v>0</v>
      </c>
      <c r="AJ124" s="110">
        <v>0</v>
      </c>
      <c r="AK124" s="110">
        <v>55</v>
      </c>
      <c r="AL124" s="108">
        <v>0.12727272727272726</v>
      </c>
      <c r="AM124" s="111">
        <f t="shared" si="23"/>
        <v>0.218</v>
      </c>
      <c r="AN124" s="111">
        <f t="shared" si="22"/>
        <v>0.94</v>
      </c>
      <c r="AO124" s="111">
        <f t="shared" si="24"/>
        <v>0.91900000000000004</v>
      </c>
      <c r="AP124" s="111">
        <f t="shared" si="25"/>
        <v>0.95899999999999996</v>
      </c>
      <c r="AQ124" s="111">
        <f t="shared" si="26"/>
        <v>0.67600000000000005</v>
      </c>
      <c r="AR124" s="111">
        <f t="shared" si="27"/>
        <v>0.77200000000000002</v>
      </c>
      <c r="AS124" s="111">
        <f t="shared" si="28"/>
        <v>0.86299999999999999</v>
      </c>
      <c r="AT124" s="111">
        <f t="shared" si="29"/>
        <v>0.86299999999999999</v>
      </c>
      <c r="AU124" s="111">
        <f t="shared" si="30"/>
        <v>0</v>
      </c>
      <c r="AV124" s="111">
        <f t="shared" si="31"/>
        <v>0.23799999999999999</v>
      </c>
      <c r="AW124" s="101">
        <f t="shared" si="32"/>
        <v>2</v>
      </c>
      <c r="AX124" s="101">
        <f t="shared" si="33"/>
        <v>2</v>
      </c>
      <c r="AY124" s="101">
        <f t="shared" si="34"/>
        <v>2</v>
      </c>
      <c r="AZ124" s="101">
        <f t="shared" si="35"/>
        <v>2</v>
      </c>
      <c r="BA124" s="101">
        <f t="shared" si="36"/>
        <v>2</v>
      </c>
      <c r="BB124" s="101">
        <f t="shared" si="37"/>
        <v>2</v>
      </c>
      <c r="BC124" s="101">
        <f t="shared" si="38"/>
        <v>2</v>
      </c>
      <c r="BD124" s="101">
        <f t="shared" si="39"/>
        <v>2</v>
      </c>
      <c r="BE124" s="101">
        <f t="shared" si="40"/>
        <v>0</v>
      </c>
      <c r="BF124" s="101">
        <f t="shared" si="41"/>
        <v>0</v>
      </c>
      <c r="BG124" s="101">
        <f t="shared" si="42"/>
        <v>16</v>
      </c>
    </row>
    <row r="125" spans="1:59" x14ac:dyDescent="0.2">
      <c r="A125" s="98">
        <v>1910135</v>
      </c>
      <c r="B125" s="98" t="s">
        <v>1797</v>
      </c>
      <c r="C125" s="98" t="s">
        <v>2267</v>
      </c>
      <c r="D125" s="98" t="s">
        <v>124</v>
      </c>
      <c r="E125" s="106">
        <v>4570</v>
      </c>
      <c r="F125" s="107" t="s">
        <v>165</v>
      </c>
      <c r="G125" s="108" t="s">
        <v>1075</v>
      </c>
      <c r="H125" s="109">
        <v>68727</v>
      </c>
      <c r="I125" s="108">
        <v>6.9000000000000006E-2</v>
      </c>
      <c r="J125" s="110">
        <v>145</v>
      </c>
      <c r="K125" s="110">
        <v>1942</v>
      </c>
      <c r="L125" s="108">
        <v>7.4665293511843464E-2</v>
      </c>
      <c r="M125" s="110">
        <v>68</v>
      </c>
      <c r="N125" s="110">
        <v>1942</v>
      </c>
      <c r="O125" s="108">
        <v>3.5015447991761074E-2</v>
      </c>
      <c r="P125" s="108">
        <v>9.0000000000000011E-3</v>
      </c>
      <c r="Q125" s="108">
        <v>0.33700000000000002</v>
      </c>
      <c r="R125" s="108">
        <v>2.7428057553956834E-2</v>
      </c>
      <c r="S125" s="110">
        <v>86</v>
      </c>
      <c r="T125" s="110">
        <v>1242</v>
      </c>
      <c r="U125" s="110">
        <v>3116</v>
      </c>
      <c r="V125" s="108">
        <v>0.42618741976893454</v>
      </c>
      <c r="W125" s="110">
        <v>0</v>
      </c>
      <c r="X125" s="110">
        <v>0</v>
      </c>
      <c r="Y125" s="110">
        <v>1942</v>
      </c>
      <c r="Z125" s="108">
        <v>0</v>
      </c>
      <c r="AA125" s="110">
        <v>69</v>
      </c>
      <c r="AB125" s="110">
        <v>27</v>
      </c>
      <c r="AC125" s="110">
        <v>14</v>
      </c>
      <c r="AD125" s="110">
        <v>52</v>
      </c>
      <c r="AE125" s="110">
        <v>0</v>
      </c>
      <c r="AF125" s="110">
        <v>60</v>
      </c>
      <c r="AG125" s="110">
        <v>32</v>
      </c>
      <c r="AH125" s="110">
        <v>0</v>
      </c>
      <c r="AI125" s="110">
        <v>19</v>
      </c>
      <c r="AJ125" s="110">
        <v>0</v>
      </c>
      <c r="AK125" s="110">
        <v>1942</v>
      </c>
      <c r="AL125" s="108">
        <v>0.14057672502574664</v>
      </c>
      <c r="AM125" s="111">
        <f t="shared" si="23"/>
        <v>0.60699999999999998</v>
      </c>
      <c r="AN125" s="111">
        <f t="shared" si="22"/>
        <v>0.33500000000000002</v>
      </c>
      <c r="AO125" s="111">
        <f t="shared" si="24"/>
        <v>0.38500000000000001</v>
      </c>
      <c r="AP125" s="111">
        <f t="shared" si="25"/>
        <v>0.496</v>
      </c>
      <c r="AQ125" s="111">
        <f t="shared" si="26"/>
        <v>0.253</v>
      </c>
      <c r="AR125" s="111">
        <f t="shared" si="27"/>
        <v>0.42899999999999999</v>
      </c>
      <c r="AS125" s="111">
        <f t="shared" si="28"/>
        <v>0.38200000000000001</v>
      </c>
      <c r="AT125" s="111">
        <f t="shared" si="29"/>
        <v>0.38200000000000001</v>
      </c>
      <c r="AU125" s="111">
        <f t="shared" si="30"/>
        <v>0</v>
      </c>
      <c r="AV125" s="111">
        <f t="shared" si="31"/>
        <v>0.308</v>
      </c>
      <c r="AW125" s="101">
        <f t="shared" si="32"/>
        <v>1</v>
      </c>
      <c r="AX125" s="101">
        <f t="shared" si="33"/>
        <v>1</v>
      </c>
      <c r="AY125" s="101">
        <f t="shared" si="34"/>
        <v>1</v>
      </c>
      <c r="AZ125" s="101">
        <f t="shared" si="35"/>
        <v>1</v>
      </c>
      <c r="BA125" s="101">
        <f t="shared" si="36"/>
        <v>0</v>
      </c>
      <c r="BB125" s="101">
        <f t="shared" si="37"/>
        <v>1</v>
      </c>
      <c r="BC125" s="101">
        <f t="shared" si="38"/>
        <v>0</v>
      </c>
      <c r="BD125" s="101">
        <f t="shared" si="39"/>
        <v>1</v>
      </c>
      <c r="BE125" s="101">
        <f t="shared" si="40"/>
        <v>0</v>
      </c>
      <c r="BF125" s="101">
        <f t="shared" si="41"/>
        <v>0</v>
      </c>
      <c r="BG125" s="101">
        <f t="shared" si="42"/>
        <v>6</v>
      </c>
    </row>
    <row r="126" spans="1:59" x14ac:dyDescent="0.2">
      <c r="A126" s="98">
        <v>1910225</v>
      </c>
      <c r="B126" s="98" t="s">
        <v>1844</v>
      </c>
      <c r="C126" s="98" t="s">
        <v>2268</v>
      </c>
      <c r="D126" s="98" t="s">
        <v>125</v>
      </c>
      <c r="E126" s="106">
        <v>827</v>
      </c>
      <c r="F126" s="107" t="s">
        <v>1779</v>
      </c>
      <c r="G126" s="108" t="s">
        <v>1780</v>
      </c>
      <c r="H126" s="109">
        <v>74531</v>
      </c>
      <c r="I126" s="108">
        <v>0.10400000000000001</v>
      </c>
      <c r="J126" s="110">
        <v>28</v>
      </c>
      <c r="K126" s="110">
        <v>377</v>
      </c>
      <c r="L126" s="108">
        <v>7.4270557029177717E-2</v>
      </c>
      <c r="M126" s="110">
        <v>5</v>
      </c>
      <c r="N126" s="110">
        <v>377</v>
      </c>
      <c r="O126" s="108">
        <v>1.3262599469496022E-2</v>
      </c>
      <c r="P126" s="108">
        <v>3.4000000000000002E-2</v>
      </c>
      <c r="Q126" s="108">
        <v>0.26500000000000001</v>
      </c>
      <c r="R126" s="108">
        <v>0</v>
      </c>
      <c r="S126" s="110">
        <v>21</v>
      </c>
      <c r="T126" s="110">
        <v>175</v>
      </c>
      <c r="U126" s="110">
        <v>632</v>
      </c>
      <c r="V126" s="108">
        <v>0.310126582278481</v>
      </c>
      <c r="W126" s="110">
        <v>28</v>
      </c>
      <c r="X126" s="110">
        <v>7</v>
      </c>
      <c r="Y126" s="110">
        <v>405</v>
      </c>
      <c r="Z126" s="108">
        <v>5.185185185185185E-2</v>
      </c>
      <c r="AA126" s="110">
        <v>21</v>
      </c>
      <c r="AB126" s="110">
        <v>63</v>
      </c>
      <c r="AC126" s="110">
        <v>13</v>
      </c>
      <c r="AD126" s="110">
        <v>8</v>
      </c>
      <c r="AE126" s="110">
        <v>8</v>
      </c>
      <c r="AF126" s="110">
        <v>10</v>
      </c>
      <c r="AG126" s="110">
        <v>3</v>
      </c>
      <c r="AH126" s="110">
        <v>4</v>
      </c>
      <c r="AI126" s="110">
        <v>0</v>
      </c>
      <c r="AJ126" s="110">
        <v>0</v>
      </c>
      <c r="AK126" s="110">
        <v>377</v>
      </c>
      <c r="AL126" s="108">
        <v>0.34482758620689657</v>
      </c>
      <c r="AM126" s="111">
        <f t="shared" si="23"/>
        <v>0.73199999999999998</v>
      </c>
      <c r="AN126" s="111">
        <f t="shared" si="22"/>
        <v>0.55000000000000004</v>
      </c>
      <c r="AO126" s="111">
        <f t="shared" si="24"/>
        <v>0.379</v>
      </c>
      <c r="AP126" s="111">
        <f t="shared" si="25"/>
        <v>0.219</v>
      </c>
      <c r="AQ126" s="111">
        <f t="shared" si="26"/>
        <v>0.60499999999999998</v>
      </c>
      <c r="AR126" s="111">
        <f t="shared" si="27"/>
        <v>0.17100000000000001</v>
      </c>
      <c r="AS126" s="111">
        <f t="shared" si="28"/>
        <v>0.104</v>
      </c>
      <c r="AT126" s="111">
        <f t="shared" si="29"/>
        <v>0.104</v>
      </c>
      <c r="AU126" s="111">
        <f t="shared" si="30"/>
        <v>0.318</v>
      </c>
      <c r="AV126" s="111">
        <f t="shared" si="31"/>
        <v>0.96799999999999997</v>
      </c>
      <c r="AW126" s="101">
        <f t="shared" si="32"/>
        <v>0</v>
      </c>
      <c r="AX126" s="101">
        <f t="shared" si="33"/>
        <v>1</v>
      </c>
      <c r="AY126" s="101">
        <f t="shared" si="34"/>
        <v>1</v>
      </c>
      <c r="AZ126" s="101">
        <f t="shared" si="35"/>
        <v>0</v>
      </c>
      <c r="BA126" s="101">
        <f t="shared" si="36"/>
        <v>1</v>
      </c>
      <c r="BB126" s="101">
        <f t="shared" si="37"/>
        <v>0</v>
      </c>
      <c r="BC126" s="101">
        <f t="shared" si="38"/>
        <v>1</v>
      </c>
      <c r="BD126" s="101">
        <f t="shared" si="39"/>
        <v>0</v>
      </c>
      <c r="BE126" s="101">
        <f t="shared" si="40"/>
        <v>0</v>
      </c>
      <c r="BF126" s="101">
        <f t="shared" si="41"/>
        <v>2</v>
      </c>
      <c r="BG126" s="101">
        <f t="shared" si="42"/>
        <v>6</v>
      </c>
    </row>
    <row r="127" spans="1:59" x14ac:dyDescent="0.2">
      <c r="A127" s="98">
        <v>1910450</v>
      </c>
      <c r="B127" s="98" t="s">
        <v>1384</v>
      </c>
      <c r="C127" s="98" t="s">
        <v>2269</v>
      </c>
      <c r="D127" s="98" t="s">
        <v>126</v>
      </c>
      <c r="E127" s="106">
        <v>224</v>
      </c>
      <c r="F127" s="107" t="s">
        <v>1067</v>
      </c>
      <c r="G127" s="108" t="s">
        <v>1068</v>
      </c>
      <c r="H127" s="109">
        <v>37500</v>
      </c>
      <c r="I127" s="108">
        <v>8.3000000000000004E-2</v>
      </c>
      <c r="J127" s="110">
        <v>14</v>
      </c>
      <c r="K127" s="110">
        <v>148</v>
      </c>
      <c r="L127" s="108">
        <v>9.45945945945946E-2</v>
      </c>
      <c r="M127" s="110">
        <v>4</v>
      </c>
      <c r="N127" s="110">
        <v>148</v>
      </c>
      <c r="O127" s="108">
        <v>2.7027027027027029E-2</v>
      </c>
      <c r="P127" s="108">
        <v>5.0999999999999997E-2</v>
      </c>
      <c r="Q127" s="108">
        <v>0.42899999999999999</v>
      </c>
      <c r="R127" s="108">
        <v>9.0090090090090089E-3</v>
      </c>
      <c r="S127" s="110">
        <v>41</v>
      </c>
      <c r="T127" s="110">
        <v>95</v>
      </c>
      <c r="U127" s="110">
        <v>219</v>
      </c>
      <c r="V127" s="108">
        <v>0.62100456621004563</v>
      </c>
      <c r="W127" s="110">
        <v>26</v>
      </c>
      <c r="X127" s="110">
        <v>4</v>
      </c>
      <c r="Y127" s="110">
        <v>174</v>
      </c>
      <c r="Z127" s="108">
        <v>0.12643678160919541</v>
      </c>
      <c r="AA127" s="110">
        <v>5</v>
      </c>
      <c r="AB127" s="110">
        <v>4</v>
      </c>
      <c r="AC127" s="110">
        <v>0</v>
      </c>
      <c r="AD127" s="110">
        <v>0</v>
      </c>
      <c r="AE127" s="110">
        <v>0</v>
      </c>
      <c r="AF127" s="110">
        <v>0</v>
      </c>
      <c r="AG127" s="110">
        <v>6</v>
      </c>
      <c r="AH127" s="110">
        <v>8</v>
      </c>
      <c r="AI127" s="110">
        <v>0</v>
      </c>
      <c r="AJ127" s="110">
        <v>0</v>
      </c>
      <c r="AK127" s="110">
        <v>148</v>
      </c>
      <c r="AL127" s="108">
        <v>0.1554054054054054</v>
      </c>
      <c r="AM127" s="111">
        <f t="shared" si="23"/>
        <v>2.1999999999999999E-2</v>
      </c>
      <c r="AN127" s="111">
        <f t="shared" si="22"/>
        <v>0.434</v>
      </c>
      <c r="AO127" s="111">
        <f t="shared" si="24"/>
        <v>0.48699999999999999</v>
      </c>
      <c r="AP127" s="111">
        <f t="shared" si="25"/>
        <v>0.39200000000000002</v>
      </c>
      <c r="AQ127" s="111">
        <f t="shared" si="26"/>
        <v>0.77200000000000002</v>
      </c>
      <c r="AR127" s="111">
        <f t="shared" si="27"/>
        <v>0.80500000000000005</v>
      </c>
      <c r="AS127" s="111">
        <f t="shared" si="28"/>
        <v>0.90400000000000003</v>
      </c>
      <c r="AT127" s="111">
        <f t="shared" si="29"/>
        <v>0.90400000000000003</v>
      </c>
      <c r="AU127" s="111">
        <f t="shared" si="30"/>
        <v>0.74</v>
      </c>
      <c r="AV127" s="111">
        <f t="shared" si="31"/>
        <v>0.378</v>
      </c>
      <c r="AW127" s="101">
        <f t="shared" si="32"/>
        <v>2</v>
      </c>
      <c r="AX127" s="101">
        <f t="shared" si="33"/>
        <v>1</v>
      </c>
      <c r="AY127" s="101">
        <f t="shared" si="34"/>
        <v>1</v>
      </c>
      <c r="AZ127" s="101">
        <f t="shared" si="35"/>
        <v>1</v>
      </c>
      <c r="BA127" s="101">
        <f t="shared" si="36"/>
        <v>2</v>
      </c>
      <c r="BB127" s="101">
        <f t="shared" si="37"/>
        <v>2</v>
      </c>
      <c r="BC127" s="101">
        <f t="shared" si="38"/>
        <v>0</v>
      </c>
      <c r="BD127" s="101">
        <f t="shared" si="39"/>
        <v>2</v>
      </c>
      <c r="BE127" s="101">
        <f t="shared" si="40"/>
        <v>2</v>
      </c>
      <c r="BF127" s="101">
        <f t="shared" si="41"/>
        <v>1</v>
      </c>
      <c r="BG127" s="101">
        <f t="shared" si="42"/>
        <v>14</v>
      </c>
    </row>
    <row r="128" spans="1:59" x14ac:dyDescent="0.2">
      <c r="A128" s="98">
        <v>1910585</v>
      </c>
      <c r="B128" s="98" t="s">
        <v>1456</v>
      </c>
      <c r="C128" s="98" t="s">
        <v>2270</v>
      </c>
      <c r="D128" s="98" t="s">
        <v>127</v>
      </c>
      <c r="E128" s="106">
        <v>36</v>
      </c>
      <c r="F128" s="107" t="s">
        <v>1191</v>
      </c>
      <c r="G128" s="108" t="s">
        <v>1192</v>
      </c>
      <c r="H128" s="109"/>
      <c r="I128" s="108">
        <v>0.28300000000000003</v>
      </c>
      <c r="J128" s="110">
        <v>11</v>
      </c>
      <c r="K128" s="110">
        <v>28</v>
      </c>
      <c r="L128" s="108">
        <v>0.39285714285714285</v>
      </c>
      <c r="M128" s="110">
        <v>8</v>
      </c>
      <c r="N128" s="110">
        <v>28</v>
      </c>
      <c r="O128" s="108">
        <v>0.2857142857142857</v>
      </c>
      <c r="P128" s="108">
        <v>0</v>
      </c>
      <c r="Q128" s="108">
        <v>0.7609999999999999</v>
      </c>
      <c r="R128" s="108">
        <v>5.8823529411764705E-2</v>
      </c>
      <c r="S128" s="110">
        <v>12</v>
      </c>
      <c r="T128" s="110">
        <v>29</v>
      </c>
      <c r="U128" s="110">
        <v>46</v>
      </c>
      <c r="V128" s="108">
        <v>0.89130434782608692</v>
      </c>
      <c r="W128" s="110">
        <v>11</v>
      </c>
      <c r="X128" s="110">
        <v>1</v>
      </c>
      <c r="Y128" s="110">
        <v>39</v>
      </c>
      <c r="Z128" s="108">
        <v>0.25641025641025639</v>
      </c>
      <c r="AA128" s="110">
        <v>7</v>
      </c>
      <c r="AB128" s="110">
        <v>0</v>
      </c>
      <c r="AC128" s="110">
        <v>0</v>
      </c>
      <c r="AD128" s="110">
        <v>0</v>
      </c>
      <c r="AE128" s="110">
        <v>0</v>
      </c>
      <c r="AF128" s="110">
        <v>0</v>
      </c>
      <c r="AG128" s="110">
        <v>0</v>
      </c>
      <c r="AH128" s="110">
        <v>0</v>
      </c>
      <c r="AI128" s="110">
        <v>0</v>
      </c>
      <c r="AJ128" s="110">
        <v>0</v>
      </c>
      <c r="AK128" s="110">
        <v>28</v>
      </c>
      <c r="AL128" s="108">
        <v>0.25</v>
      </c>
      <c r="AM128" s="111">
        <f t="shared" si="23"/>
        <v>0</v>
      </c>
      <c r="AN128" s="111">
        <f t="shared" si="22"/>
        <v>0.96799999999999997</v>
      </c>
      <c r="AO128" s="111">
        <f t="shared" si="24"/>
        <v>0.99</v>
      </c>
      <c r="AP128" s="111">
        <f t="shared" si="25"/>
        <v>0.996</v>
      </c>
      <c r="AQ128" s="111">
        <f t="shared" si="26"/>
        <v>0</v>
      </c>
      <c r="AR128" s="111">
        <f t="shared" si="27"/>
        <v>0.99399999999999999</v>
      </c>
      <c r="AS128" s="111">
        <f t="shared" si="28"/>
        <v>0.996</v>
      </c>
      <c r="AT128" s="111">
        <f t="shared" si="29"/>
        <v>0.996</v>
      </c>
      <c r="AU128" s="111">
        <f t="shared" si="30"/>
        <v>0.94699999999999995</v>
      </c>
      <c r="AV128" s="111">
        <f t="shared" si="31"/>
        <v>0.79100000000000004</v>
      </c>
      <c r="AW128" s="101">
        <f t="shared" si="32"/>
        <v>2</v>
      </c>
      <c r="AX128" s="101">
        <f t="shared" si="33"/>
        <v>2</v>
      </c>
      <c r="AY128" s="101">
        <f t="shared" si="34"/>
        <v>2</v>
      </c>
      <c r="AZ128" s="101">
        <f t="shared" si="35"/>
        <v>2</v>
      </c>
      <c r="BA128" s="101">
        <f t="shared" si="36"/>
        <v>0</v>
      </c>
      <c r="BB128" s="101">
        <f t="shared" si="37"/>
        <v>2</v>
      </c>
      <c r="BC128" s="101">
        <f t="shared" si="38"/>
        <v>0</v>
      </c>
      <c r="BD128" s="101">
        <f t="shared" si="39"/>
        <v>2</v>
      </c>
      <c r="BE128" s="101">
        <f t="shared" si="40"/>
        <v>2</v>
      </c>
      <c r="BF128" s="101">
        <f t="shared" si="41"/>
        <v>2</v>
      </c>
      <c r="BG128" s="101">
        <f t="shared" si="42"/>
        <v>16</v>
      </c>
    </row>
    <row r="129" spans="1:59" x14ac:dyDescent="0.2">
      <c r="A129" s="98">
        <v>1910765</v>
      </c>
      <c r="B129" s="98" t="s">
        <v>2087</v>
      </c>
      <c r="C129" s="98" t="s">
        <v>2271</v>
      </c>
      <c r="D129" s="98" t="s">
        <v>128</v>
      </c>
      <c r="E129" s="106">
        <v>4160</v>
      </c>
      <c r="F129" s="107" t="s">
        <v>1444</v>
      </c>
      <c r="G129" s="108" t="s">
        <v>1445</v>
      </c>
      <c r="H129" s="109">
        <v>98333</v>
      </c>
      <c r="I129" s="108">
        <v>0.04</v>
      </c>
      <c r="J129" s="110">
        <v>154</v>
      </c>
      <c r="K129" s="110">
        <v>1564</v>
      </c>
      <c r="L129" s="108">
        <v>9.8465473145780052E-2</v>
      </c>
      <c r="M129" s="110">
        <v>54</v>
      </c>
      <c r="N129" s="110">
        <v>1564</v>
      </c>
      <c r="O129" s="108">
        <v>3.4526854219948847E-2</v>
      </c>
      <c r="P129" s="108">
        <v>4.5999999999999999E-2</v>
      </c>
      <c r="Q129" s="108">
        <v>0.26700000000000002</v>
      </c>
      <c r="R129" s="108">
        <v>7.3271413828689375E-2</v>
      </c>
      <c r="S129" s="110">
        <v>179</v>
      </c>
      <c r="T129" s="110">
        <v>924</v>
      </c>
      <c r="U129" s="110">
        <v>2736</v>
      </c>
      <c r="V129" s="108">
        <v>0.40314327485380119</v>
      </c>
      <c r="W129" s="110">
        <v>56</v>
      </c>
      <c r="X129" s="110">
        <v>0</v>
      </c>
      <c r="Y129" s="110">
        <v>1620</v>
      </c>
      <c r="Z129" s="108">
        <v>3.4567901234567898E-2</v>
      </c>
      <c r="AA129" s="110">
        <v>47</v>
      </c>
      <c r="AB129" s="110">
        <v>4</v>
      </c>
      <c r="AC129" s="110">
        <v>75</v>
      </c>
      <c r="AD129" s="110">
        <v>41</v>
      </c>
      <c r="AE129" s="110">
        <v>29</v>
      </c>
      <c r="AF129" s="110">
        <v>39</v>
      </c>
      <c r="AG129" s="110">
        <v>14</v>
      </c>
      <c r="AH129" s="110">
        <v>14</v>
      </c>
      <c r="AI129" s="110">
        <v>15</v>
      </c>
      <c r="AJ129" s="110">
        <v>0</v>
      </c>
      <c r="AK129" s="110">
        <v>1564</v>
      </c>
      <c r="AL129" s="108">
        <v>0.17774936061381075</v>
      </c>
      <c r="AM129" s="111">
        <f t="shared" si="23"/>
        <v>0.93899999999999995</v>
      </c>
      <c r="AN129" s="111">
        <f t="shared" si="22"/>
        <v>0.153</v>
      </c>
      <c r="AO129" s="111">
        <f t="shared" si="24"/>
        <v>0.51700000000000002</v>
      </c>
      <c r="AP129" s="111">
        <f t="shared" si="25"/>
        <v>0.48699999999999999</v>
      </c>
      <c r="AQ129" s="111">
        <f t="shared" si="26"/>
        <v>0.74</v>
      </c>
      <c r="AR129" s="111">
        <f t="shared" si="27"/>
        <v>0.18099999999999999</v>
      </c>
      <c r="AS129" s="111">
        <f t="shared" si="28"/>
        <v>0.29299999999999998</v>
      </c>
      <c r="AT129" s="111">
        <f t="shared" si="29"/>
        <v>0.29299999999999998</v>
      </c>
      <c r="AU129" s="111">
        <f t="shared" si="30"/>
        <v>0.22700000000000001</v>
      </c>
      <c r="AV129" s="111">
        <f t="shared" si="31"/>
        <v>0.48899999999999999</v>
      </c>
      <c r="AW129" s="101">
        <f t="shared" si="32"/>
        <v>0</v>
      </c>
      <c r="AX129" s="101">
        <f t="shared" si="33"/>
        <v>0</v>
      </c>
      <c r="AY129" s="101">
        <f t="shared" si="34"/>
        <v>1</v>
      </c>
      <c r="AZ129" s="101">
        <f t="shared" si="35"/>
        <v>1</v>
      </c>
      <c r="BA129" s="101">
        <f t="shared" si="36"/>
        <v>2</v>
      </c>
      <c r="BB129" s="101">
        <f t="shared" si="37"/>
        <v>0</v>
      </c>
      <c r="BC129" s="101">
        <f t="shared" si="38"/>
        <v>0</v>
      </c>
      <c r="BD129" s="101">
        <f t="shared" si="39"/>
        <v>0</v>
      </c>
      <c r="BE129" s="101">
        <f t="shared" si="40"/>
        <v>0</v>
      </c>
      <c r="BF129" s="101">
        <f t="shared" si="41"/>
        <v>1</v>
      </c>
      <c r="BG129" s="101">
        <f t="shared" si="42"/>
        <v>5</v>
      </c>
    </row>
    <row r="130" spans="1:59" x14ac:dyDescent="0.2">
      <c r="A130" s="98">
        <v>1911035</v>
      </c>
      <c r="B130" s="98" t="s">
        <v>1697</v>
      </c>
      <c r="C130" s="98" t="s">
        <v>2272</v>
      </c>
      <c r="D130" s="98" t="s">
        <v>129</v>
      </c>
      <c r="E130" s="106">
        <v>87</v>
      </c>
      <c r="F130" s="107" t="s">
        <v>571</v>
      </c>
      <c r="G130" s="108" t="s">
        <v>1260</v>
      </c>
      <c r="H130" s="109">
        <v>72344</v>
      </c>
      <c r="I130" s="108">
        <v>4.2999999999999997E-2</v>
      </c>
      <c r="J130" s="110">
        <v>1</v>
      </c>
      <c r="K130" s="110">
        <v>41</v>
      </c>
      <c r="L130" s="108">
        <v>2.4390243902439025E-2</v>
      </c>
      <c r="M130" s="110">
        <v>0</v>
      </c>
      <c r="N130" s="110">
        <v>41</v>
      </c>
      <c r="O130" s="108">
        <v>0</v>
      </c>
      <c r="P130" s="108">
        <v>0</v>
      </c>
      <c r="Q130" s="108">
        <v>0.20300000000000001</v>
      </c>
      <c r="R130" s="108">
        <v>-0.20183486238532111</v>
      </c>
      <c r="S130" s="110">
        <v>10</v>
      </c>
      <c r="T130" s="110">
        <v>25</v>
      </c>
      <c r="U130" s="110">
        <v>55</v>
      </c>
      <c r="V130" s="108">
        <v>0.63636363636363635</v>
      </c>
      <c r="W130" s="110">
        <v>5</v>
      </c>
      <c r="X130" s="110">
        <v>0</v>
      </c>
      <c r="Y130" s="110">
        <v>46</v>
      </c>
      <c r="Z130" s="108">
        <v>0.10869565217391304</v>
      </c>
      <c r="AA130" s="110">
        <v>2</v>
      </c>
      <c r="AB130" s="110">
        <v>0</v>
      </c>
      <c r="AC130" s="110">
        <v>0</v>
      </c>
      <c r="AD130" s="110">
        <v>0</v>
      </c>
      <c r="AE130" s="110">
        <v>0</v>
      </c>
      <c r="AF130" s="110">
        <v>1</v>
      </c>
      <c r="AG130" s="110">
        <v>3</v>
      </c>
      <c r="AH130" s="110">
        <v>0</v>
      </c>
      <c r="AI130" s="110">
        <v>0</v>
      </c>
      <c r="AJ130" s="110">
        <v>0</v>
      </c>
      <c r="AK130" s="110">
        <v>41</v>
      </c>
      <c r="AL130" s="108">
        <v>0.14634146341463414</v>
      </c>
      <c r="AM130" s="111">
        <f t="shared" si="23"/>
        <v>0.68200000000000005</v>
      </c>
      <c r="AN130" s="111">
        <f t="shared" si="22"/>
        <v>0.17100000000000001</v>
      </c>
      <c r="AO130" s="111">
        <f t="shared" si="24"/>
        <v>0.10100000000000001</v>
      </c>
      <c r="AP130" s="111">
        <f t="shared" si="25"/>
        <v>0</v>
      </c>
      <c r="AQ130" s="111">
        <f t="shared" si="26"/>
        <v>0</v>
      </c>
      <c r="AR130" s="111">
        <f t="shared" si="27"/>
        <v>3.3000000000000002E-2</v>
      </c>
      <c r="AS130" s="111">
        <f t="shared" si="28"/>
        <v>0.91700000000000004</v>
      </c>
      <c r="AT130" s="111">
        <f t="shared" si="29"/>
        <v>0.91700000000000004</v>
      </c>
      <c r="AU130" s="111">
        <f t="shared" si="30"/>
        <v>0.64300000000000002</v>
      </c>
      <c r="AV130" s="111">
        <f t="shared" si="31"/>
        <v>0.33900000000000002</v>
      </c>
      <c r="AW130" s="101">
        <f t="shared" si="32"/>
        <v>0</v>
      </c>
      <c r="AX130" s="101">
        <f t="shared" si="33"/>
        <v>0</v>
      </c>
      <c r="AY130" s="101">
        <f t="shared" si="34"/>
        <v>0</v>
      </c>
      <c r="AZ130" s="101">
        <f t="shared" si="35"/>
        <v>0</v>
      </c>
      <c r="BA130" s="101">
        <f t="shared" si="36"/>
        <v>0</v>
      </c>
      <c r="BB130" s="101">
        <f t="shared" si="37"/>
        <v>0</v>
      </c>
      <c r="BC130" s="101">
        <f t="shared" si="38"/>
        <v>2</v>
      </c>
      <c r="BD130" s="101">
        <f t="shared" si="39"/>
        <v>2</v>
      </c>
      <c r="BE130" s="101">
        <f t="shared" si="40"/>
        <v>1</v>
      </c>
      <c r="BF130" s="101">
        <f t="shared" si="41"/>
        <v>1</v>
      </c>
      <c r="BG130" s="101">
        <f t="shared" si="42"/>
        <v>6</v>
      </c>
    </row>
    <row r="131" spans="1:59" x14ac:dyDescent="0.2">
      <c r="A131" s="98">
        <v>1911080</v>
      </c>
      <c r="B131" s="98" t="s">
        <v>1722</v>
      </c>
      <c r="C131" s="98" t="s">
        <v>2273</v>
      </c>
      <c r="D131" s="98" t="s">
        <v>130</v>
      </c>
      <c r="E131" s="106">
        <v>10321</v>
      </c>
      <c r="F131" s="107" t="s">
        <v>130</v>
      </c>
      <c r="G131" s="108" t="s">
        <v>1258</v>
      </c>
      <c r="H131" s="109">
        <v>59323</v>
      </c>
      <c r="I131" s="108">
        <v>0.10400000000000001</v>
      </c>
      <c r="J131" s="110">
        <v>495</v>
      </c>
      <c r="K131" s="110">
        <v>4535</v>
      </c>
      <c r="L131" s="108">
        <v>0.10915104740904079</v>
      </c>
      <c r="M131" s="110">
        <v>410</v>
      </c>
      <c r="N131" s="110">
        <v>4535</v>
      </c>
      <c r="O131" s="108">
        <v>9.0407938257993384E-2</v>
      </c>
      <c r="P131" s="108">
        <v>3.1E-2</v>
      </c>
      <c r="Q131" s="108">
        <v>0.39200000000000002</v>
      </c>
      <c r="R131" s="108">
        <v>2.1577749183410867E-2</v>
      </c>
      <c r="S131" s="110">
        <v>360</v>
      </c>
      <c r="T131" s="110">
        <v>2883</v>
      </c>
      <c r="U131" s="110">
        <v>7235</v>
      </c>
      <c r="V131" s="108">
        <v>0.44823773324118865</v>
      </c>
      <c r="W131" s="110">
        <v>271</v>
      </c>
      <c r="X131" s="110">
        <v>0</v>
      </c>
      <c r="Y131" s="110">
        <v>4806</v>
      </c>
      <c r="Z131" s="108">
        <v>5.638784852267998E-2</v>
      </c>
      <c r="AA131" s="110">
        <v>143</v>
      </c>
      <c r="AB131" s="110">
        <v>71</v>
      </c>
      <c r="AC131" s="110">
        <v>34</v>
      </c>
      <c r="AD131" s="110">
        <v>74</v>
      </c>
      <c r="AE131" s="110">
        <v>37</v>
      </c>
      <c r="AF131" s="110">
        <v>487</v>
      </c>
      <c r="AG131" s="110">
        <v>182</v>
      </c>
      <c r="AH131" s="110">
        <v>32</v>
      </c>
      <c r="AI131" s="110">
        <v>0</v>
      </c>
      <c r="AJ131" s="110">
        <v>0</v>
      </c>
      <c r="AK131" s="110">
        <v>4535</v>
      </c>
      <c r="AL131" s="108">
        <v>0.23373759647188533</v>
      </c>
      <c r="AM131" s="111">
        <f t="shared" si="23"/>
        <v>0.379</v>
      </c>
      <c r="AN131" s="111">
        <f t="shared" si="22"/>
        <v>0.55000000000000004</v>
      </c>
      <c r="AO131" s="111">
        <f t="shared" si="24"/>
        <v>0.57399999999999995</v>
      </c>
      <c r="AP131" s="111">
        <f t="shared" si="25"/>
        <v>0.88200000000000001</v>
      </c>
      <c r="AQ131" s="111">
        <f t="shared" si="26"/>
        <v>0.56699999999999995</v>
      </c>
      <c r="AR131" s="111">
        <f t="shared" si="27"/>
        <v>0.66500000000000004</v>
      </c>
      <c r="AS131" s="111">
        <f t="shared" si="28"/>
        <v>0.47399999999999998</v>
      </c>
      <c r="AT131" s="111">
        <f t="shared" si="29"/>
        <v>0.47399999999999998</v>
      </c>
      <c r="AU131" s="111">
        <f t="shared" si="30"/>
        <v>0.35299999999999998</v>
      </c>
      <c r="AV131" s="111">
        <f t="shared" si="31"/>
        <v>0.73799999999999999</v>
      </c>
      <c r="AW131" s="101">
        <f t="shared" si="32"/>
        <v>1</v>
      </c>
      <c r="AX131" s="101">
        <f t="shared" si="33"/>
        <v>1</v>
      </c>
      <c r="AY131" s="101">
        <f t="shared" si="34"/>
        <v>1</v>
      </c>
      <c r="AZ131" s="101">
        <f t="shared" si="35"/>
        <v>2</v>
      </c>
      <c r="BA131" s="101">
        <f t="shared" si="36"/>
        <v>1</v>
      </c>
      <c r="BB131" s="101">
        <f t="shared" si="37"/>
        <v>1</v>
      </c>
      <c r="BC131" s="101">
        <f t="shared" si="38"/>
        <v>0</v>
      </c>
      <c r="BD131" s="101">
        <f t="shared" si="39"/>
        <v>1</v>
      </c>
      <c r="BE131" s="101">
        <f t="shared" si="40"/>
        <v>1</v>
      </c>
      <c r="BF131" s="101">
        <f t="shared" si="41"/>
        <v>2</v>
      </c>
      <c r="BG131" s="101">
        <f t="shared" si="42"/>
        <v>11</v>
      </c>
    </row>
    <row r="132" spans="1:59" x14ac:dyDescent="0.2">
      <c r="A132" s="98">
        <v>1911170</v>
      </c>
      <c r="B132" s="98" t="s">
        <v>1698</v>
      </c>
      <c r="C132" s="98" t="s">
        <v>2274</v>
      </c>
      <c r="D132" s="98" t="s">
        <v>131</v>
      </c>
      <c r="E132" s="106">
        <v>766</v>
      </c>
      <c r="F132" s="107" t="s">
        <v>1284</v>
      </c>
      <c r="G132" s="108" t="s">
        <v>1285</v>
      </c>
      <c r="H132" s="109">
        <v>70703</v>
      </c>
      <c r="I132" s="108">
        <v>6.9000000000000006E-2</v>
      </c>
      <c r="J132" s="110">
        <v>14</v>
      </c>
      <c r="K132" s="110">
        <v>311</v>
      </c>
      <c r="L132" s="108">
        <v>4.5016077170418008E-2</v>
      </c>
      <c r="M132" s="110">
        <v>24</v>
      </c>
      <c r="N132" s="110">
        <v>311</v>
      </c>
      <c r="O132" s="108">
        <v>7.7170418006430874E-2</v>
      </c>
      <c r="P132" s="108">
        <v>4.7E-2</v>
      </c>
      <c r="Q132" s="108">
        <v>0.40299999999999997</v>
      </c>
      <c r="R132" s="108">
        <v>-5.6650246305418719E-2</v>
      </c>
      <c r="S132" s="110">
        <v>46</v>
      </c>
      <c r="T132" s="110">
        <v>196</v>
      </c>
      <c r="U132" s="110">
        <v>542</v>
      </c>
      <c r="V132" s="108">
        <v>0.44649446494464945</v>
      </c>
      <c r="W132" s="110">
        <v>7</v>
      </c>
      <c r="X132" s="110">
        <v>0</v>
      </c>
      <c r="Y132" s="110">
        <v>318</v>
      </c>
      <c r="Z132" s="108">
        <v>2.20125786163522E-2</v>
      </c>
      <c r="AA132" s="110">
        <v>15</v>
      </c>
      <c r="AB132" s="110">
        <v>7</v>
      </c>
      <c r="AC132" s="110">
        <v>4</v>
      </c>
      <c r="AD132" s="110">
        <v>17</v>
      </c>
      <c r="AE132" s="110">
        <v>0</v>
      </c>
      <c r="AF132" s="110">
        <v>17</v>
      </c>
      <c r="AG132" s="110">
        <v>0</v>
      </c>
      <c r="AH132" s="110">
        <v>4</v>
      </c>
      <c r="AI132" s="110">
        <v>0</v>
      </c>
      <c r="AJ132" s="110">
        <v>0</v>
      </c>
      <c r="AK132" s="110">
        <v>311</v>
      </c>
      <c r="AL132" s="108">
        <v>0.20578778135048231</v>
      </c>
      <c r="AM132" s="111">
        <f t="shared" si="23"/>
        <v>0.65300000000000002</v>
      </c>
      <c r="AN132" s="111">
        <f t="shared" si="22"/>
        <v>0.33500000000000002</v>
      </c>
      <c r="AO132" s="111">
        <f t="shared" si="24"/>
        <v>0.20300000000000001</v>
      </c>
      <c r="AP132" s="111">
        <f t="shared" si="25"/>
        <v>0.84299999999999997</v>
      </c>
      <c r="AQ132" s="111">
        <f t="shared" si="26"/>
        <v>0.746</v>
      </c>
      <c r="AR132" s="111">
        <f t="shared" si="27"/>
        <v>0.71199999999999997</v>
      </c>
      <c r="AS132" s="111">
        <f t="shared" si="28"/>
        <v>0.46</v>
      </c>
      <c r="AT132" s="111">
        <f t="shared" si="29"/>
        <v>0.46</v>
      </c>
      <c r="AU132" s="111">
        <f t="shared" si="30"/>
        <v>0.16600000000000001</v>
      </c>
      <c r="AV132" s="111">
        <f t="shared" si="31"/>
        <v>0.629</v>
      </c>
      <c r="AW132" s="101">
        <f t="shared" si="32"/>
        <v>1</v>
      </c>
      <c r="AX132" s="101">
        <f t="shared" si="33"/>
        <v>1</v>
      </c>
      <c r="AY132" s="101">
        <f t="shared" si="34"/>
        <v>0</v>
      </c>
      <c r="AZ132" s="101">
        <f t="shared" si="35"/>
        <v>2</v>
      </c>
      <c r="BA132" s="101">
        <f t="shared" si="36"/>
        <v>2</v>
      </c>
      <c r="BB132" s="101">
        <f t="shared" si="37"/>
        <v>2</v>
      </c>
      <c r="BC132" s="101">
        <f t="shared" si="38"/>
        <v>1</v>
      </c>
      <c r="BD132" s="101">
        <f t="shared" si="39"/>
        <v>1</v>
      </c>
      <c r="BE132" s="101">
        <f t="shared" si="40"/>
        <v>0</v>
      </c>
      <c r="BF132" s="101">
        <f t="shared" si="41"/>
        <v>1</v>
      </c>
      <c r="BG132" s="101">
        <f t="shared" si="42"/>
        <v>11</v>
      </c>
    </row>
    <row r="133" spans="1:59" x14ac:dyDescent="0.2">
      <c r="A133" s="98">
        <v>1911215</v>
      </c>
      <c r="B133" s="98" t="s">
        <v>1502</v>
      </c>
      <c r="C133" s="98" t="s">
        <v>2275</v>
      </c>
      <c r="D133" s="98" t="s">
        <v>132</v>
      </c>
      <c r="E133" s="106">
        <v>3791</v>
      </c>
      <c r="F133" s="107" t="s">
        <v>1284</v>
      </c>
      <c r="G133" s="108" t="s">
        <v>1285</v>
      </c>
      <c r="H133" s="109">
        <v>75037</v>
      </c>
      <c r="I133" s="108">
        <v>0.152</v>
      </c>
      <c r="J133" s="110">
        <v>170</v>
      </c>
      <c r="K133" s="110">
        <v>1389</v>
      </c>
      <c r="L133" s="108">
        <v>0.12239020878329733</v>
      </c>
      <c r="M133" s="110">
        <v>35</v>
      </c>
      <c r="N133" s="110">
        <v>1389</v>
      </c>
      <c r="O133" s="108">
        <v>2.51979841612671E-2</v>
      </c>
      <c r="P133" s="108">
        <v>4.7E-2</v>
      </c>
      <c r="Q133" s="108">
        <v>0.36099999999999999</v>
      </c>
      <c r="R133" s="108">
        <v>1.5852047556142669E-3</v>
      </c>
      <c r="S133" s="110">
        <v>239</v>
      </c>
      <c r="T133" s="110">
        <v>1286</v>
      </c>
      <c r="U133" s="110">
        <v>2447</v>
      </c>
      <c r="V133" s="108">
        <v>0.62321209644462605</v>
      </c>
      <c r="W133" s="110">
        <v>72</v>
      </c>
      <c r="X133" s="110">
        <v>37</v>
      </c>
      <c r="Y133" s="110">
        <v>1461</v>
      </c>
      <c r="Z133" s="108">
        <v>2.3956194387405885E-2</v>
      </c>
      <c r="AA133" s="110">
        <v>53</v>
      </c>
      <c r="AB133" s="110">
        <v>30</v>
      </c>
      <c r="AC133" s="110">
        <v>56</v>
      </c>
      <c r="AD133" s="110">
        <v>24</v>
      </c>
      <c r="AE133" s="110">
        <v>61</v>
      </c>
      <c r="AF133" s="110">
        <v>36</v>
      </c>
      <c r="AG133" s="110">
        <v>51</v>
      </c>
      <c r="AH133" s="110">
        <v>37</v>
      </c>
      <c r="AI133" s="110">
        <v>9</v>
      </c>
      <c r="AJ133" s="110">
        <v>0</v>
      </c>
      <c r="AK133" s="110">
        <v>1389</v>
      </c>
      <c r="AL133" s="108">
        <v>0.25701943844492442</v>
      </c>
      <c r="AM133" s="111">
        <f t="shared" si="23"/>
        <v>0.74</v>
      </c>
      <c r="AN133" s="111">
        <f t="shared" si="22"/>
        <v>0.76500000000000001</v>
      </c>
      <c r="AO133" s="111">
        <f t="shared" si="24"/>
        <v>0.64600000000000002</v>
      </c>
      <c r="AP133" s="111">
        <f t="shared" si="25"/>
        <v>0.36099999999999999</v>
      </c>
      <c r="AQ133" s="111">
        <f t="shared" si="26"/>
        <v>0.746</v>
      </c>
      <c r="AR133" s="111">
        <f t="shared" si="27"/>
        <v>0.53600000000000003</v>
      </c>
      <c r="AS133" s="111">
        <f t="shared" si="28"/>
        <v>0.90600000000000003</v>
      </c>
      <c r="AT133" s="111">
        <f t="shared" si="29"/>
        <v>0.90600000000000003</v>
      </c>
      <c r="AU133" s="111">
        <f t="shared" si="30"/>
        <v>0.17699999999999999</v>
      </c>
      <c r="AV133" s="111">
        <f t="shared" si="31"/>
        <v>0.81699999999999995</v>
      </c>
      <c r="AW133" s="101">
        <f t="shared" si="32"/>
        <v>0</v>
      </c>
      <c r="AX133" s="101">
        <f t="shared" si="33"/>
        <v>2</v>
      </c>
      <c r="AY133" s="101">
        <f t="shared" si="34"/>
        <v>1</v>
      </c>
      <c r="AZ133" s="101">
        <f t="shared" si="35"/>
        <v>1</v>
      </c>
      <c r="BA133" s="101">
        <f t="shared" si="36"/>
        <v>2</v>
      </c>
      <c r="BB133" s="101">
        <f t="shared" si="37"/>
        <v>1</v>
      </c>
      <c r="BC133" s="101">
        <f t="shared" si="38"/>
        <v>0</v>
      </c>
      <c r="BD133" s="101">
        <f t="shared" si="39"/>
        <v>2</v>
      </c>
      <c r="BE133" s="101">
        <f t="shared" si="40"/>
        <v>0</v>
      </c>
      <c r="BF133" s="101">
        <f t="shared" si="41"/>
        <v>2</v>
      </c>
      <c r="BG133" s="101">
        <f t="shared" si="42"/>
        <v>11</v>
      </c>
    </row>
    <row r="134" spans="1:59" x14ac:dyDescent="0.2">
      <c r="A134" s="98">
        <v>1911305</v>
      </c>
      <c r="B134" s="98" t="s">
        <v>1894</v>
      </c>
      <c r="C134" s="98" t="s">
        <v>2276</v>
      </c>
      <c r="D134" s="98" t="s">
        <v>133</v>
      </c>
      <c r="E134" s="106">
        <v>2386</v>
      </c>
      <c r="F134" s="107" t="s">
        <v>243</v>
      </c>
      <c r="G134" s="108" t="s">
        <v>1454</v>
      </c>
      <c r="H134" s="109">
        <v>69861</v>
      </c>
      <c r="I134" s="108">
        <v>0.106</v>
      </c>
      <c r="J134" s="110">
        <v>116</v>
      </c>
      <c r="K134" s="110">
        <v>973</v>
      </c>
      <c r="L134" s="108">
        <v>0.11921891058581706</v>
      </c>
      <c r="M134" s="110">
        <v>30</v>
      </c>
      <c r="N134" s="110">
        <v>973</v>
      </c>
      <c r="O134" s="108">
        <v>3.0832476875642344E-2</v>
      </c>
      <c r="P134" s="108">
        <v>0.02</v>
      </c>
      <c r="Q134" s="108">
        <v>0.253</v>
      </c>
      <c r="R134" s="108">
        <v>0.20626895854398383</v>
      </c>
      <c r="S134" s="110">
        <v>84</v>
      </c>
      <c r="T134" s="110">
        <v>518</v>
      </c>
      <c r="U134" s="110">
        <v>1614</v>
      </c>
      <c r="V134" s="108">
        <v>0.37298636926889717</v>
      </c>
      <c r="W134" s="110">
        <v>0</v>
      </c>
      <c r="X134" s="110">
        <v>0</v>
      </c>
      <c r="Y134" s="110">
        <v>973</v>
      </c>
      <c r="Z134" s="108">
        <v>0</v>
      </c>
      <c r="AA134" s="110">
        <v>6</v>
      </c>
      <c r="AB134" s="110">
        <v>23</v>
      </c>
      <c r="AC134" s="110">
        <v>9</v>
      </c>
      <c r="AD134" s="110">
        <v>37</v>
      </c>
      <c r="AE134" s="110">
        <v>17</v>
      </c>
      <c r="AF134" s="110">
        <v>50</v>
      </c>
      <c r="AG134" s="110">
        <v>35</v>
      </c>
      <c r="AH134" s="110">
        <v>29</v>
      </c>
      <c r="AI134" s="110">
        <v>0</v>
      </c>
      <c r="AJ134" s="110">
        <v>0</v>
      </c>
      <c r="AK134" s="110">
        <v>973</v>
      </c>
      <c r="AL134" s="108">
        <v>0.2117163412127441</v>
      </c>
      <c r="AM134" s="111">
        <f t="shared" si="23"/>
        <v>0.63100000000000001</v>
      </c>
      <c r="AN134" s="111">
        <f t="shared" ref="AN134:AN197" si="43">_xlfn.PERCENTRANK.INC(I$6:I$945,I134)</f>
        <v>0.55900000000000005</v>
      </c>
      <c r="AO134" s="111">
        <f t="shared" si="24"/>
        <v>0.63100000000000001</v>
      </c>
      <c r="AP134" s="111">
        <f t="shared" si="25"/>
        <v>0.441</v>
      </c>
      <c r="AQ134" s="111">
        <f t="shared" si="26"/>
        <v>0.42199999999999999</v>
      </c>
      <c r="AR134" s="111">
        <f t="shared" si="27"/>
        <v>0.13500000000000001</v>
      </c>
      <c r="AS134" s="111">
        <f t="shared" si="28"/>
        <v>0.20200000000000001</v>
      </c>
      <c r="AT134" s="111">
        <f t="shared" si="29"/>
        <v>0.20200000000000001</v>
      </c>
      <c r="AU134" s="111">
        <f t="shared" si="30"/>
        <v>0</v>
      </c>
      <c r="AV134" s="111">
        <f t="shared" si="31"/>
        <v>0.65900000000000003</v>
      </c>
      <c r="AW134" s="101">
        <f t="shared" si="32"/>
        <v>1</v>
      </c>
      <c r="AX134" s="101">
        <f t="shared" si="33"/>
        <v>1</v>
      </c>
      <c r="AY134" s="101">
        <f t="shared" si="34"/>
        <v>1</v>
      </c>
      <c r="AZ134" s="101">
        <f t="shared" si="35"/>
        <v>1</v>
      </c>
      <c r="BA134" s="101">
        <f t="shared" si="36"/>
        <v>1</v>
      </c>
      <c r="BB134" s="101">
        <f t="shared" si="37"/>
        <v>0</v>
      </c>
      <c r="BC134" s="101">
        <f t="shared" si="38"/>
        <v>0</v>
      </c>
      <c r="BD134" s="101">
        <f t="shared" si="39"/>
        <v>0</v>
      </c>
      <c r="BE134" s="101">
        <f t="shared" si="40"/>
        <v>0</v>
      </c>
      <c r="BF134" s="101">
        <f t="shared" si="41"/>
        <v>1</v>
      </c>
      <c r="BG134" s="101">
        <f t="shared" si="42"/>
        <v>6</v>
      </c>
    </row>
    <row r="135" spans="1:59" x14ac:dyDescent="0.2">
      <c r="A135" s="98">
        <v>1911395</v>
      </c>
      <c r="B135" s="98" t="s">
        <v>1198</v>
      </c>
      <c r="C135" s="98" t="s">
        <v>2277</v>
      </c>
      <c r="D135" s="98" t="s">
        <v>134</v>
      </c>
      <c r="E135" s="106">
        <v>387</v>
      </c>
      <c r="F135" s="107" t="s">
        <v>1061</v>
      </c>
      <c r="G135" s="108" t="s">
        <v>1062</v>
      </c>
      <c r="H135" s="109">
        <v>51250</v>
      </c>
      <c r="I135" s="108">
        <v>0.28699999999999998</v>
      </c>
      <c r="J135" s="110">
        <v>26</v>
      </c>
      <c r="K135" s="110">
        <v>163</v>
      </c>
      <c r="L135" s="108">
        <v>0.15950920245398773</v>
      </c>
      <c r="M135" s="110">
        <v>11</v>
      </c>
      <c r="N135" s="110">
        <v>163</v>
      </c>
      <c r="O135" s="108">
        <v>6.7484662576687116E-2</v>
      </c>
      <c r="P135" s="108">
        <v>9.6000000000000002E-2</v>
      </c>
      <c r="Q135" s="108">
        <v>0.379</v>
      </c>
      <c r="R135" s="108">
        <v>-9.154929577464789E-2</v>
      </c>
      <c r="S135" s="110">
        <v>21</v>
      </c>
      <c r="T135" s="110">
        <v>119</v>
      </c>
      <c r="U135" s="110">
        <v>265</v>
      </c>
      <c r="V135" s="108">
        <v>0.52830188679245282</v>
      </c>
      <c r="W135" s="110">
        <v>6</v>
      </c>
      <c r="X135" s="110">
        <v>0</v>
      </c>
      <c r="Y135" s="110">
        <v>169</v>
      </c>
      <c r="Z135" s="108">
        <v>3.5502958579881658E-2</v>
      </c>
      <c r="AA135" s="110">
        <v>8</v>
      </c>
      <c r="AB135" s="110">
        <v>0</v>
      </c>
      <c r="AC135" s="110">
        <v>5</v>
      </c>
      <c r="AD135" s="110">
        <v>1</v>
      </c>
      <c r="AE135" s="110">
        <v>0</v>
      </c>
      <c r="AF135" s="110">
        <v>17</v>
      </c>
      <c r="AG135" s="110">
        <v>5</v>
      </c>
      <c r="AH135" s="110">
        <v>2</v>
      </c>
      <c r="AI135" s="110">
        <v>1</v>
      </c>
      <c r="AJ135" s="110">
        <v>0</v>
      </c>
      <c r="AK135" s="110">
        <v>163</v>
      </c>
      <c r="AL135" s="108">
        <v>0.2392638036809816</v>
      </c>
      <c r="AM135" s="111">
        <f t="shared" ref="AM135:AM198" si="44">IFERROR(_xlfn.PERCENTRANK.INC(H$6:H$945,H135),0)</f>
        <v>0.17899999999999999</v>
      </c>
      <c r="AN135" s="111">
        <f t="shared" si="43"/>
        <v>0.96899999999999997</v>
      </c>
      <c r="AO135" s="111">
        <f t="shared" ref="AO135:AO198" si="45">_xlfn.PERCENTRANK.INC(L$6:L$945,L135)</f>
        <v>0.79200000000000004</v>
      </c>
      <c r="AP135" s="111">
        <f t="shared" ref="AP135:AP198" si="46">_xlfn.PERCENTRANK.INC(O$6:O$945,O135)</f>
        <v>0.78700000000000003</v>
      </c>
      <c r="AQ135" s="111">
        <f t="shared" ref="AQ135:AQ198" si="47">_xlfn.PERCENTRANK.INC(P$6:P$945,P135)</f>
        <v>0.92900000000000005</v>
      </c>
      <c r="AR135" s="111">
        <f t="shared" ref="AR135:AR198" si="48">_xlfn.PERCENTRANK.INC(Q$6:Q$945,Q135)</f>
        <v>0.61899999999999999</v>
      </c>
      <c r="AS135" s="111">
        <f t="shared" ref="AS135:AS198" si="49">_xlfn.PERCENTRANK.INC(V$6:V$945,V135)</f>
        <v>0.71799999999999997</v>
      </c>
      <c r="AT135" s="111">
        <f t="shared" ref="AT135:AT198" si="50">_xlfn.PERCENTRANK.INC(V$6:V$945,V135)</f>
        <v>0.71799999999999997</v>
      </c>
      <c r="AU135" s="111">
        <f t="shared" ref="AU135:AU198" si="51">_xlfn.PERCENTRANK.INC(Z$6:Z$945,Z135)</f>
        <v>0.23499999999999999</v>
      </c>
      <c r="AV135" s="111">
        <f t="shared" ref="AV135:AV198" si="52">_xlfn.PERCENTRANK.INC(AL$6:AL$945,AL135)</f>
        <v>0.751</v>
      </c>
      <c r="AW135" s="101">
        <f t="shared" ref="AW135:AW198" si="53">IFERROR(IF(AM135&gt;=0.667,0,IF(AND(AM135&gt;=0.334,AM135&lt;0.667),1,2)),2)</f>
        <v>2</v>
      </c>
      <c r="AX135" s="101">
        <f t="shared" ref="AX135:AX198" si="54">IF(AN135&gt;=0.667,2,IF(AND(AN135&gt;=0.334,AN135&lt;0.667),1,0))</f>
        <v>2</v>
      </c>
      <c r="AY135" s="101">
        <f t="shared" ref="AY135:AY198" si="55">IF(AO135&gt;=0.667,2,IF(AND(AO135&gt;=0.334,AO135&lt;0.667),1,0))</f>
        <v>2</v>
      </c>
      <c r="AZ135" s="101">
        <f t="shared" ref="AZ135:AZ198" si="56">IF(AP135&gt;=0.667,2,IF(AND(AP135&gt;=0.334,AP135&lt;0.667),1,0))</f>
        <v>2</v>
      </c>
      <c r="BA135" s="101">
        <f t="shared" ref="BA135:BA198" si="57">IF(AQ135&gt;=0.667,2,IF(AND(AQ135&gt;=0.334,AQ135&lt;0.667),1,0))</f>
        <v>2</v>
      </c>
      <c r="BB135" s="101">
        <f t="shared" ref="BB135:BB198" si="58">IF(AR135&gt;=0.667,2,IF(AND(AR135&gt;=0.334,AR135&lt;0.667),1,0))</f>
        <v>1</v>
      </c>
      <c r="BC135" s="101">
        <f t="shared" ref="BC135:BC198" si="59">IF(R135&lt;-0.075,2,IF(AND(R135&lt;=0,R135&gt;=-0.075),1,0))</f>
        <v>2</v>
      </c>
      <c r="BD135" s="101">
        <f t="shared" ref="BD135:BD198" si="60">IF(AT135&gt;=0.667,2,IF(AND(AT135&gt;=0.334,AT135&lt;0.667),1,0))</f>
        <v>2</v>
      </c>
      <c r="BE135" s="101">
        <f t="shared" ref="BE135:BE198" si="61">IF(AU135&gt;=0.667,2,IF(AND(AU135&gt;=0.334,AU135&lt;0.667),1,0))</f>
        <v>0</v>
      </c>
      <c r="BF135" s="101">
        <f t="shared" ref="BF135:BF198" si="62">IF(AV135&gt;=0.667,2,IF(AND(AV135&gt;=0.334,AV135&lt;0.667),1,0))</f>
        <v>2</v>
      </c>
      <c r="BG135" s="101">
        <f t="shared" ref="BG135:BG198" si="63">SUM(AW135:BF135)</f>
        <v>17</v>
      </c>
    </row>
    <row r="136" spans="1:59" x14ac:dyDescent="0.2">
      <c r="A136" s="98">
        <v>1911485</v>
      </c>
      <c r="B136" s="98" t="s">
        <v>1069</v>
      </c>
      <c r="C136" s="98" t="s">
        <v>2278</v>
      </c>
      <c r="D136" s="98" t="s">
        <v>135</v>
      </c>
      <c r="E136" s="106">
        <v>145</v>
      </c>
      <c r="F136" s="107" t="s">
        <v>1070</v>
      </c>
      <c r="G136" s="108" t="s">
        <v>1071</v>
      </c>
      <c r="H136" s="109">
        <v>50714</v>
      </c>
      <c r="I136" s="108">
        <v>8.5000000000000006E-2</v>
      </c>
      <c r="J136" s="110">
        <v>10</v>
      </c>
      <c r="K136" s="110">
        <v>74</v>
      </c>
      <c r="L136" s="108">
        <v>0.13513513513513514</v>
      </c>
      <c r="M136" s="110">
        <v>4</v>
      </c>
      <c r="N136" s="110">
        <v>74</v>
      </c>
      <c r="O136" s="108">
        <v>5.4054054054054057E-2</v>
      </c>
      <c r="P136" s="108">
        <v>0</v>
      </c>
      <c r="Q136" s="108">
        <v>0.45</v>
      </c>
      <c r="R136" s="108">
        <v>-0.16184971098265896</v>
      </c>
      <c r="S136" s="110">
        <v>12</v>
      </c>
      <c r="T136" s="110">
        <v>65</v>
      </c>
      <c r="U136" s="110">
        <v>120</v>
      </c>
      <c r="V136" s="108">
        <v>0.64166666666666672</v>
      </c>
      <c r="W136" s="110">
        <v>8</v>
      </c>
      <c r="X136" s="110">
        <v>4</v>
      </c>
      <c r="Y136" s="110">
        <v>82</v>
      </c>
      <c r="Z136" s="108">
        <v>4.878048780487805E-2</v>
      </c>
      <c r="AA136" s="110">
        <v>4</v>
      </c>
      <c r="AB136" s="110">
        <v>7</v>
      </c>
      <c r="AC136" s="110">
        <v>1</v>
      </c>
      <c r="AD136" s="110">
        <v>6</v>
      </c>
      <c r="AE136" s="110">
        <v>1</v>
      </c>
      <c r="AF136" s="110">
        <v>0</v>
      </c>
      <c r="AG136" s="110">
        <v>1</v>
      </c>
      <c r="AH136" s="110">
        <v>0</v>
      </c>
      <c r="AI136" s="110">
        <v>0</v>
      </c>
      <c r="AJ136" s="110">
        <v>0</v>
      </c>
      <c r="AK136" s="110">
        <v>74</v>
      </c>
      <c r="AL136" s="108">
        <v>0.27027027027027029</v>
      </c>
      <c r="AM136" s="111">
        <f t="shared" si="44"/>
        <v>0.16600000000000001</v>
      </c>
      <c r="AN136" s="111">
        <f t="shared" si="43"/>
        <v>0.44700000000000001</v>
      </c>
      <c r="AO136" s="111">
        <f t="shared" si="45"/>
        <v>0.70499999999999996</v>
      </c>
      <c r="AP136" s="111">
        <f t="shared" si="46"/>
        <v>0.67900000000000005</v>
      </c>
      <c r="AQ136" s="111">
        <f t="shared" si="47"/>
        <v>0</v>
      </c>
      <c r="AR136" s="111">
        <f t="shared" si="48"/>
        <v>0.83799999999999997</v>
      </c>
      <c r="AS136" s="111">
        <f t="shared" si="49"/>
        <v>0.92200000000000004</v>
      </c>
      <c r="AT136" s="111">
        <f t="shared" si="50"/>
        <v>0.92200000000000004</v>
      </c>
      <c r="AU136" s="111">
        <f t="shared" si="51"/>
        <v>0.30399999999999999</v>
      </c>
      <c r="AV136" s="111">
        <f t="shared" si="52"/>
        <v>0.85799999999999998</v>
      </c>
      <c r="AW136" s="101">
        <f t="shared" si="53"/>
        <v>2</v>
      </c>
      <c r="AX136" s="101">
        <f t="shared" si="54"/>
        <v>1</v>
      </c>
      <c r="AY136" s="101">
        <f t="shared" si="55"/>
        <v>2</v>
      </c>
      <c r="AZ136" s="101">
        <f t="shared" si="56"/>
        <v>2</v>
      </c>
      <c r="BA136" s="101">
        <f t="shared" si="57"/>
        <v>0</v>
      </c>
      <c r="BB136" s="101">
        <f t="shared" si="58"/>
        <v>2</v>
      </c>
      <c r="BC136" s="101">
        <f t="shared" si="59"/>
        <v>2</v>
      </c>
      <c r="BD136" s="101">
        <f t="shared" si="60"/>
        <v>2</v>
      </c>
      <c r="BE136" s="101">
        <f t="shared" si="61"/>
        <v>0</v>
      </c>
      <c r="BF136" s="101">
        <f t="shared" si="62"/>
        <v>2</v>
      </c>
      <c r="BG136" s="101">
        <f t="shared" si="63"/>
        <v>15</v>
      </c>
    </row>
    <row r="137" spans="1:59" x14ac:dyDescent="0.2">
      <c r="A137" s="98">
        <v>1911530</v>
      </c>
      <c r="B137" s="98" t="s">
        <v>1677</v>
      </c>
      <c r="C137" s="98" t="s">
        <v>2279</v>
      </c>
      <c r="D137" s="98" t="s">
        <v>136</v>
      </c>
      <c r="E137" s="106">
        <v>107</v>
      </c>
      <c r="F137" s="107" t="s">
        <v>576</v>
      </c>
      <c r="G137" s="108" t="s">
        <v>1168</v>
      </c>
      <c r="H137" s="109">
        <v>55833</v>
      </c>
      <c r="I137" s="108">
        <v>7.5999999999999998E-2</v>
      </c>
      <c r="J137" s="110">
        <v>7</v>
      </c>
      <c r="K137" s="110">
        <v>80</v>
      </c>
      <c r="L137" s="108">
        <v>8.7499999999999994E-2</v>
      </c>
      <c r="M137" s="110">
        <v>0</v>
      </c>
      <c r="N137" s="110">
        <v>80</v>
      </c>
      <c r="O137" s="108">
        <v>0</v>
      </c>
      <c r="P137" s="108">
        <v>2.6000000000000002E-2</v>
      </c>
      <c r="Q137" s="108">
        <v>0.17600000000000002</v>
      </c>
      <c r="R137" s="108">
        <v>-0.27210884353741499</v>
      </c>
      <c r="S137" s="110">
        <v>10</v>
      </c>
      <c r="T137" s="110">
        <v>53</v>
      </c>
      <c r="U137" s="110">
        <v>134</v>
      </c>
      <c r="V137" s="108">
        <v>0.47014925373134331</v>
      </c>
      <c r="W137" s="110">
        <v>25</v>
      </c>
      <c r="X137" s="110">
        <v>0</v>
      </c>
      <c r="Y137" s="110">
        <v>105</v>
      </c>
      <c r="Z137" s="108">
        <v>0.23809523809523808</v>
      </c>
      <c r="AA137" s="110">
        <v>2</v>
      </c>
      <c r="AB137" s="110">
        <v>0</v>
      </c>
      <c r="AC137" s="110">
        <v>4</v>
      </c>
      <c r="AD137" s="110">
        <v>0</v>
      </c>
      <c r="AE137" s="110">
        <v>0</v>
      </c>
      <c r="AF137" s="110">
        <v>5</v>
      </c>
      <c r="AG137" s="110">
        <v>0</v>
      </c>
      <c r="AH137" s="110">
        <v>0</v>
      </c>
      <c r="AI137" s="110">
        <v>0</v>
      </c>
      <c r="AJ137" s="110">
        <v>0</v>
      </c>
      <c r="AK137" s="110">
        <v>80</v>
      </c>
      <c r="AL137" s="108">
        <v>0.13750000000000001</v>
      </c>
      <c r="AM137" s="111">
        <f t="shared" si="44"/>
        <v>0.27200000000000002</v>
      </c>
      <c r="AN137" s="111">
        <f t="shared" si="43"/>
        <v>0.38800000000000001</v>
      </c>
      <c r="AO137" s="111">
        <f t="shared" si="45"/>
        <v>0.45400000000000001</v>
      </c>
      <c r="AP137" s="111">
        <f t="shared" si="46"/>
        <v>0</v>
      </c>
      <c r="AQ137" s="111">
        <f t="shared" si="47"/>
        <v>0.5</v>
      </c>
      <c r="AR137" s="111">
        <f t="shared" si="48"/>
        <v>1.4E-2</v>
      </c>
      <c r="AS137" s="111">
        <f t="shared" si="49"/>
        <v>0.54800000000000004</v>
      </c>
      <c r="AT137" s="111">
        <f t="shared" si="50"/>
        <v>0.54800000000000004</v>
      </c>
      <c r="AU137" s="111">
        <f t="shared" si="51"/>
        <v>0.93200000000000005</v>
      </c>
      <c r="AV137" s="111">
        <f t="shared" si="52"/>
        <v>0.29199999999999998</v>
      </c>
      <c r="AW137" s="101">
        <f t="shared" si="53"/>
        <v>2</v>
      </c>
      <c r="AX137" s="101">
        <f t="shared" si="54"/>
        <v>1</v>
      </c>
      <c r="AY137" s="101">
        <f t="shared" si="55"/>
        <v>1</v>
      </c>
      <c r="AZ137" s="101">
        <f t="shared" si="56"/>
        <v>0</v>
      </c>
      <c r="BA137" s="101">
        <f t="shared" si="57"/>
        <v>1</v>
      </c>
      <c r="BB137" s="101">
        <f t="shared" si="58"/>
        <v>0</v>
      </c>
      <c r="BC137" s="101">
        <f t="shared" si="59"/>
        <v>2</v>
      </c>
      <c r="BD137" s="101">
        <f t="shared" si="60"/>
        <v>1</v>
      </c>
      <c r="BE137" s="101">
        <f t="shared" si="61"/>
        <v>2</v>
      </c>
      <c r="BF137" s="101">
        <f t="shared" si="62"/>
        <v>0</v>
      </c>
      <c r="BG137" s="101">
        <f t="shared" si="63"/>
        <v>10</v>
      </c>
    </row>
    <row r="138" spans="1:59" x14ac:dyDescent="0.2">
      <c r="A138" s="98">
        <v>1911755</v>
      </c>
      <c r="B138" s="98" t="s">
        <v>1906</v>
      </c>
      <c r="C138" s="98" t="s">
        <v>2280</v>
      </c>
      <c r="D138" s="98" t="s">
        <v>137</v>
      </c>
      <c r="E138" s="106">
        <v>40713</v>
      </c>
      <c r="F138" s="107" t="s">
        <v>1222</v>
      </c>
      <c r="G138" s="108" t="s">
        <v>1223</v>
      </c>
      <c r="H138" s="109">
        <v>74165</v>
      </c>
      <c r="I138" s="108">
        <v>0.156</v>
      </c>
      <c r="J138" s="110">
        <v>870</v>
      </c>
      <c r="K138" s="110">
        <v>15579</v>
      </c>
      <c r="L138" s="108">
        <v>5.5844405931061041E-2</v>
      </c>
      <c r="M138" s="110">
        <v>559</v>
      </c>
      <c r="N138" s="110">
        <v>15579</v>
      </c>
      <c r="O138" s="108">
        <v>3.5881635535015083E-2</v>
      </c>
      <c r="P138" s="108">
        <v>3.2000000000000001E-2</v>
      </c>
      <c r="Q138" s="108">
        <v>0.31900000000000001</v>
      </c>
      <c r="R138" s="108">
        <v>3.7009679062659194E-2</v>
      </c>
      <c r="S138" s="110">
        <v>586</v>
      </c>
      <c r="T138" s="110">
        <v>4651</v>
      </c>
      <c r="U138" s="110">
        <v>22823</v>
      </c>
      <c r="V138" s="108">
        <v>0.22946150812776586</v>
      </c>
      <c r="W138" s="110">
        <v>1033</v>
      </c>
      <c r="X138" s="110">
        <v>98</v>
      </c>
      <c r="Y138" s="110">
        <v>16612</v>
      </c>
      <c r="Z138" s="108">
        <v>5.628461353238623E-2</v>
      </c>
      <c r="AA138" s="110">
        <v>219</v>
      </c>
      <c r="AB138" s="110">
        <v>393</v>
      </c>
      <c r="AC138" s="110">
        <v>422</v>
      </c>
      <c r="AD138" s="110">
        <v>269</v>
      </c>
      <c r="AE138" s="110">
        <v>236</v>
      </c>
      <c r="AF138" s="110">
        <v>1153</v>
      </c>
      <c r="AG138" s="110">
        <v>946</v>
      </c>
      <c r="AH138" s="110">
        <v>733</v>
      </c>
      <c r="AI138" s="110">
        <v>391</v>
      </c>
      <c r="AJ138" s="110">
        <v>30</v>
      </c>
      <c r="AK138" s="110">
        <v>15579</v>
      </c>
      <c r="AL138" s="108">
        <v>0.30759355542717759</v>
      </c>
      <c r="AM138" s="111">
        <f t="shared" si="44"/>
        <v>0.72899999999999998</v>
      </c>
      <c r="AN138" s="111">
        <f t="shared" si="43"/>
        <v>0.77500000000000002</v>
      </c>
      <c r="AO138" s="111">
        <f t="shared" si="45"/>
        <v>0.27</v>
      </c>
      <c r="AP138" s="111">
        <f t="shared" si="46"/>
        <v>0.504</v>
      </c>
      <c r="AQ138" s="111">
        <f t="shared" si="47"/>
        <v>0.57899999999999996</v>
      </c>
      <c r="AR138" s="111">
        <f t="shared" si="48"/>
        <v>0.35799999999999998</v>
      </c>
      <c r="AS138" s="111">
        <f t="shared" si="49"/>
        <v>3.5999999999999997E-2</v>
      </c>
      <c r="AT138" s="111">
        <f t="shared" si="50"/>
        <v>3.5999999999999997E-2</v>
      </c>
      <c r="AU138" s="111">
        <f t="shared" si="51"/>
        <v>0.35199999999999998</v>
      </c>
      <c r="AV138" s="111">
        <f t="shared" si="52"/>
        <v>0.93300000000000005</v>
      </c>
      <c r="AW138" s="101">
        <f t="shared" si="53"/>
        <v>0</v>
      </c>
      <c r="AX138" s="101">
        <f t="shared" si="54"/>
        <v>2</v>
      </c>
      <c r="AY138" s="101">
        <f t="shared" si="55"/>
        <v>0</v>
      </c>
      <c r="AZ138" s="101">
        <f t="shared" si="56"/>
        <v>1</v>
      </c>
      <c r="BA138" s="101">
        <f t="shared" si="57"/>
        <v>1</v>
      </c>
      <c r="BB138" s="101">
        <f t="shared" si="58"/>
        <v>1</v>
      </c>
      <c r="BC138" s="101">
        <f t="shared" si="59"/>
        <v>0</v>
      </c>
      <c r="BD138" s="101">
        <f t="shared" si="60"/>
        <v>0</v>
      </c>
      <c r="BE138" s="101">
        <f t="shared" si="61"/>
        <v>1</v>
      </c>
      <c r="BF138" s="101">
        <f t="shared" si="62"/>
        <v>2</v>
      </c>
      <c r="BG138" s="101">
        <f t="shared" si="63"/>
        <v>8</v>
      </c>
    </row>
    <row r="139" spans="1:59" x14ac:dyDescent="0.2">
      <c r="A139" s="98">
        <v>1912000</v>
      </c>
      <c r="B139" s="98" t="s">
        <v>1687</v>
      </c>
      <c r="C139" s="98" t="s">
        <v>2281</v>
      </c>
      <c r="D139" s="98" t="s">
        <v>138</v>
      </c>
      <c r="E139" s="106">
        <v>137710</v>
      </c>
      <c r="F139" s="107" t="s">
        <v>1230</v>
      </c>
      <c r="G139" s="108" t="s">
        <v>1231</v>
      </c>
      <c r="H139" s="109">
        <v>67859</v>
      </c>
      <c r="I139" s="108">
        <v>0.11800000000000001</v>
      </c>
      <c r="J139" s="110">
        <v>6781</v>
      </c>
      <c r="K139" s="110">
        <v>58870</v>
      </c>
      <c r="L139" s="108">
        <v>0.1151860030575845</v>
      </c>
      <c r="M139" s="110">
        <v>2158</v>
      </c>
      <c r="N139" s="110">
        <v>58870</v>
      </c>
      <c r="O139" s="108">
        <v>3.6657040937659251E-2</v>
      </c>
      <c r="P139" s="108">
        <v>3.9E-2</v>
      </c>
      <c r="Q139" s="108">
        <v>0.317</v>
      </c>
      <c r="R139" s="108">
        <v>9.0116048952709651E-2</v>
      </c>
      <c r="S139" s="110">
        <v>5440</v>
      </c>
      <c r="T139" s="110">
        <v>24114</v>
      </c>
      <c r="U139" s="110">
        <v>92935</v>
      </c>
      <c r="V139" s="108">
        <v>0.31800720933986121</v>
      </c>
      <c r="W139" s="110">
        <v>4799</v>
      </c>
      <c r="X139" s="110">
        <v>126</v>
      </c>
      <c r="Y139" s="110">
        <v>63669</v>
      </c>
      <c r="Z139" s="108">
        <v>7.3395215882140444E-2</v>
      </c>
      <c r="AA139" s="110">
        <v>1938</v>
      </c>
      <c r="AB139" s="110">
        <v>1626</v>
      </c>
      <c r="AC139" s="110">
        <v>1845</v>
      </c>
      <c r="AD139" s="110">
        <v>1447</v>
      </c>
      <c r="AE139" s="110">
        <v>855</v>
      </c>
      <c r="AF139" s="110">
        <v>2788</v>
      </c>
      <c r="AG139" s="110">
        <v>3328</v>
      </c>
      <c r="AH139" s="110">
        <v>1265</v>
      </c>
      <c r="AI139" s="110">
        <v>445</v>
      </c>
      <c r="AJ139" s="110">
        <v>242</v>
      </c>
      <c r="AK139" s="110">
        <v>58870</v>
      </c>
      <c r="AL139" s="108">
        <v>0.26803125530830646</v>
      </c>
      <c r="AM139" s="111">
        <f t="shared" si="44"/>
        <v>0.59499999999999997</v>
      </c>
      <c r="AN139" s="111">
        <f t="shared" si="43"/>
        <v>0.627</v>
      </c>
      <c r="AO139" s="111">
        <f t="shared" si="45"/>
        <v>0.61</v>
      </c>
      <c r="AP139" s="111">
        <f t="shared" si="46"/>
        <v>0.51400000000000001</v>
      </c>
      <c r="AQ139" s="111">
        <f t="shared" si="47"/>
        <v>0.66400000000000003</v>
      </c>
      <c r="AR139" s="111">
        <f t="shared" si="48"/>
        <v>0.34799999999999998</v>
      </c>
      <c r="AS139" s="111">
        <f t="shared" si="49"/>
        <v>0.111</v>
      </c>
      <c r="AT139" s="111">
        <f t="shared" si="50"/>
        <v>0.111</v>
      </c>
      <c r="AU139" s="111">
        <f t="shared" si="51"/>
        <v>0.45400000000000001</v>
      </c>
      <c r="AV139" s="111">
        <f t="shared" si="52"/>
        <v>0.85099999999999998</v>
      </c>
      <c r="AW139" s="101">
        <f t="shared" si="53"/>
        <v>1</v>
      </c>
      <c r="AX139" s="101">
        <f t="shared" si="54"/>
        <v>1</v>
      </c>
      <c r="AY139" s="101">
        <f t="shared" si="55"/>
        <v>1</v>
      </c>
      <c r="AZ139" s="101">
        <f t="shared" si="56"/>
        <v>1</v>
      </c>
      <c r="BA139" s="101">
        <f t="shared" si="57"/>
        <v>1</v>
      </c>
      <c r="BB139" s="101">
        <f t="shared" si="58"/>
        <v>1</v>
      </c>
      <c r="BC139" s="101">
        <f t="shared" si="59"/>
        <v>0</v>
      </c>
      <c r="BD139" s="101">
        <f t="shared" si="60"/>
        <v>0</v>
      </c>
      <c r="BE139" s="101">
        <f t="shared" si="61"/>
        <v>1</v>
      </c>
      <c r="BF139" s="101">
        <f t="shared" si="62"/>
        <v>2</v>
      </c>
      <c r="BG139" s="101">
        <f t="shared" si="63"/>
        <v>9</v>
      </c>
    </row>
    <row r="140" spans="1:59" x14ac:dyDescent="0.2">
      <c r="A140" s="98">
        <v>1912270</v>
      </c>
      <c r="B140" s="98" t="s">
        <v>2103</v>
      </c>
      <c r="C140" s="98" t="s">
        <v>2282</v>
      </c>
      <c r="D140" s="98" t="s">
        <v>139</v>
      </c>
      <c r="E140" s="106">
        <v>2579</v>
      </c>
      <c r="F140" s="107" t="s">
        <v>1230</v>
      </c>
      <c r="G140" s="108" t="s">
        <v>1231</v>
      </c>
      <c r="H140" s="109">
        <v>92500</v>
      </c>
      <c r="I140" s="108">
        <v>0.04</v>
      </c>
      <c r="J140" s="110">
        <v>41</v>
      </c>
      <c r="K140" s="110">
        <v>1032</v>
      </c>
      <c r="L140" s="108">
        <v>3.9728682170542637E-2</v>
      </c>
      <c r="M140" s="110">
        <v>22</v>
      </c>
      <c r="N140" s="110">
        <v>1032</v>
      </c>
      <c r="O140" s="108">
        <v>2.1317829457364341E-2</v>
      </c>
      <c r="P140" s="108">
        <v>1.1000000000000001E-2</v>
      </c>
      <c r="Q140" s="108">
        <v>0.28100000000000003</v>
      </c>
      <c r="R140" s="108">
        <v>6.5262288310615452E-2</v>
      </c>
      <c r="S140" s="110">
        <v>79</v>
      </c>
      <c r="T140" s="110">
        <v>478</v>
      </c>
      <c r="U140" s="110">
        <v>1689</v>
      </c>
      <c r="V140" s="108">
        <v>0.32978093546477205</v>
      </c>
      <c r="W140" s="110">
        <v>16</v>
      </c>
      <c r="X140" s="110">
        <v>0</v>
      </c>
      <c r="Y140" s="110">
        <v>1048</v>
      </c>
      <c r="Z140" s="108">
        <v>1.5267175572519083E-2</v>
      </c>
      <c r="AA140" s="110">
        <v>10</v>
      </c>
      <c r="AB140" s="110">
        <v>0</v>
      </c>
      <c r="AC140" s="110">
        <v>51</v>
      </c>
      <c r="AD140" s="110">
        <v>34</v>
      </c>
      <c r="AE140" s="110">
        <v>43</v>
      </c>
      <c r="AF140" s="110">
        <v>25</v>
      </c>
      <c r="AG140" s="110">
        <v>5</v>
      </c>
      <c r="AH140" s="110">
        <v>0</v>
      </c>
      <c r="AI140" s="110">
        <v>0</v>
      </c>
      <c r="AJ140" s="110">
        <v>0</v>
      </c>
      <c r="AK140" s="110">
        <v>1032</v>
      </c>
      <c r="AL140" s="108">
        <v>0.16279069767441862</v>
      </c>
      <c r="AM140" s="111">
        <f t="shared" si="44"/>
        <v>0.91500000000000004</v>
      </c>
      <c r="AN140" s="111">
        <f t="shared" si="43"/>
        <v>0.153</v>
      </c>
      <c r="AO140" s="111">
        <f t="shared" si="45"/>
        <v>0.17199999999999999</v>
      </c>
      <c r="AP140" s="111">
        <f t="shared" si="46"/>
        <v>0.313</v>
      </c>
      <c r="AQ140" s="111">
        <f t="shared" si="47"/>
        <v>0.28899999999999998</v>
      </c>
      <c r="AR140" s="111">
        <f t="shared" si="48"/>
        <v>0.219</v>
      </c>
      <c r="AS140" s="111">
        <f t="shared" si="49"/>
        <v>0.126</v>
      </c>
      <c r="AT140" s="111">
        <f t="shared" si="50"/>
        <v>0.126</v>
      </c>
      <c r="AU140" s="111">
        <f t="shared" si="51"/>
        <v>0.13400000000000001</v>
      </c>
      <c r="AV140" s="111">
        <f t="shared" si="52"/>
        <v>0.40799999999999997</v>
      </c>
      <c r="AW140" s="101">
        <f t="shared" si="53"/>
        <v>0</v>
      </c>
      <c r="AX140" s="101">
        <f t="shared" si="54"/>
        <v>0</v>
      </c>
      <c r="AY140" s="101">
        <f t="shared" si="55"/>
        <v>0</v>
      </c>
      <c r="AZ140" s="101">
        <f t="shared" si="56"/>
        <v>0</v>
      </c>
      <c r="BA140" s="101">
        <f t="shared" si="57"/>
        <v>0</v>
      </c>
      <c r="BB140" s="101">
        <f t="shared" si="58"/>
        <v>0</v>
      </c>
      <c r="BC140" s="101">
        <f t="shared" si="59"/>
        <v>0</v>
      </c>
      <c r="BD140" s="101">
        <f t="shared" si="60"/>
        <v>0</v>
      </c>
      <c r="BE140" s="101">
        <f t="shared" si="61"/>
        <v>0</v>
      </c>
      <c r="BF140" s="101">
        <f t="shared" si="62"/>
        <v>1</v>
      </c>
      <c r="BG140" s="101">
        <f t="shared" si="63"/>
        <v>1</v>
      </c>
    </row>
    <row r="141" spans="1:59" x14ac:dyDescent="0.2">
      <c r="A141" s="98">
        <v>1912315</v>
      </c>
      <c r="B141" s="98" t="s">
        <v>1092</v>
      </c>
      <c r="C141" s="98" t="s">
        <v>2283</v>
      </c>
      <c r="D141" s="98" t="s">
        <v>140</v>
      </c>
      <c r="E141" s="106">
        <v>5412</v>
      </c>
      <c r="F141" s="107" t="s">
        <v>1093</v>
      </c>
      <c r="G141" s="108" t="s">
        <v>1094</v>
      </c>
      <c r="H141" s="109">
        <v>41472</v>
      </c>
      <c r="I141" s="108">
        <v>0.26700000000000002</v>
      </c>
      <c r="J141" s="110">
        <v>466</v>
      </c>
      <c r="K141" s="110">
        <v>2323</v>
      </c>
      <c r="L141" s="108">
        <v>0.20060266896254844</v>
      </c>
      <c r="M141" s="110">
        <v>189</v>
      </c>
      <c r="N141" s="110">
        <v>2323</v>
      </c>
      <c r="O141" s="108">
        <v>8.1360309944037881E-2</v>
      </c>
      <c r="P141" s="108">
        <v>9.6000000000000002E-2</v>
      </c>
      <c r="Q141" s="108">
        <v>0.47200000000000003</v>
      </c>
      <c r="R141" s="108">
        <v>-2.0984081041968163E-2</v>
      </c>
      <c r="S141" s="110">
        <v>416</v>
      </c>
      <c r="T141" s="110">
        <v>1645</v>
      </c>
      <c r="U141" s="110">
        <v>3986</v>
      </c>
      <c r="V141" s="108">
        <v>0.51705970898143505</v>
      </c>
      <c r="W141" s="110">
        <v>523</v>
      </c>
      <c r="X141" s="110">
        <v>25</v>
      </c>
      <c r="Y141" s="110">
        <v>2846</v>
      </c>
      <c r="Z141" s="108">
        <v>0.17498243148278286</v>
      </c>
      <c r="AA141" s="110">
        <v>48</v>
      </c>
      <c r="AB141" s="110">
        <v>127</v>
      </c>
      <c r="AC141" s="110">
        <v>26</v>
      </c>
      <c r="AD141" s="110">
        <v>64</v>
      </c>
      <c r="AE141" s="110">
        <v>0</v>
      </c>
      <c r="AF141" s="110">
        <v>308</v>
      </c>
      <c r="AG141" s="110">
        <v>108</v>
      </c>
      <c r="AH141" s="110">
        <v>15</v>
      </c>
      <c r="AI141" s="110">
        <v>0</v>
      </c>
      <c r="AJ141" s="110">
        <v>0</v>
      </c>
      <c r="AK141" s="110">
        <v>2323</v>
      </c>
      <c r="AL141" s="108">
        <v>0.29961256995264746</v>
      </c>
      <c r="AM141" s="111">
        <f t="shared" si="44"/>
        <v>4.4999999999999998E-2</v>
      </c>
      <c r="AN141" s="111">
        <f t="shared" si="43"/>
        <v>0.95199999999999996</v>
      </c>
      <c r="AO141" s="111">
        <f t="shared" si="45"/>
        <v>0.89200000000000002</v>
      </c>
      <c r="AP141" s="111">
        <f t="shared" si="46"/>
        <v>0.85799999999999998</v>
      </c>
      <c r="AQ141" s="111">
        <f t="shared" si="47"/>
        <v>0.92900000000000005</v>
      </c>
      <c r="AR141" s="111">
        <f t="shared" si="48"/>
        <v>0.89500000000000002</v>
      </c>
      <c r="AS141" s="111">
        <f t="shared" si="49"/>
        <v>0.68500000000000005</v>
      </c>
      <c r="AT141" s="111">
        <f t="shared" si="50"/>
        <v>0.68500000000000005</v>
      </c>
      <c r="AU141" s="111">
        <f t="shared" si="51"/>
        <v>0.85299999999999998</v>
      </c>
      <c r="AV141" s="111">
        <f t="shared" si="52"/>
        <v>0.92300000000000004</v>
      </c>
      <c r="AW141" s="101">
        <f t="shared" si="53"/>
        <v>2</v>
      </c>
      <c r="AX141" s="101">
        <f t="shared" si="54"/>
        <v>2</v>
      </c>
      <c r="AY141" s="101">
        <f t="shared" si="55"/>
        <v>2</v>
      </c>
      <c r="AZ141" s="101">
        <f t="shared" si="56"/>
        <v>2</v>
      </c>
      <c r="BA141" s="101">
        <f t="shared" si="57"/>
        <v>2</v>
      </c>
      <c r="BB141" s="101">
        <f t="shared" si="58"/>
        <v>2</v>
      </c>
      <c r="BC141" s="101">
        <f t="shared" si="59"/>
        <v>1</v>
      </c>
      <c r="BD141" s="101">
        <f t="shared" si="60"/>
        <v>2</v>
      </c>
      <c r="BE141" s="101">
        <f t="shared" si="61"/>
        <v>2</v>
      </c>
      <c r="BF141" s="101">
        <f t="shared" si="62"/>
        <v>2</v>
      </c>
      <c r="BG141" s="101">
        <f t="shared" si="63"/>
        <v>19</v>
      </c>
    </row>
    <row r="142" spans="1:59" x14ac:dyDescent="0.2">
      <c r="A142" s="98">
        <v>1912495</v>
      </c>
      <c r="B142" s="98" t="s">
        <v>1907</v>
      </c>
      <c r="C142" s="98" t="s">
        <v>2284</v>
      </c>
      <c r="D142" s="98" t="s">
        <v>141</v>
      </c>
      <c r="E142" s="106">
        <v>1264</v>
      </c>
      <c r="F142" s="107" t="s">
        <v>1230</v>
      </c>
      <c r="G142" s="108" t="s">
        <v>1231</v>
      </c>
      <c r="H142" s="109">
        <v>81607</v>
      </c>
      <c r="I142" s="108">
        <v>4.0999999999999995E-2</v>
      </c>
      <c r="J142" s="110">
        <v>59</v>
      </c>
      <c r="K142" s="110">
        <v>519</v>
      </c>
      <c r="L142" s="108">
        <v>0.11368015414258188</v>
      </c>
      <c r="M142" s="110">
        <v>33</v>
      </c>
      <c r="N142" s="110">
        <v>519</v>
      </c>
      <c r="O142" s="108">
        <v>6.358381502890173E-2</v>
      </c>
      <c r="P142" s="108">
        <v>4.2000000000000003E-2</v>
      </c>
      <c r="Q142" s="108">
        <v>0.27399999999999997</v>
      </c>
      <c r="R142" s="108">
        <v>5.5688146380270488E-3</v>
      </c>
      <c r="S142" s="110">
        <v>19</v>
      </c>
      <c r="T142" s="110">
        <v>330</v>
      </c>
      <c r="U142" s="110">
        <v>871</v>
      </c>
      <c r="V142" s="108">
        <v>0.40068886337543053</v>
      </c>
      <c r="W142" s="110">
        <v>54</v>
      </c>
      <c r="X142" s="110">
        <v>10</v>
      </c>
      <c r="Y142" s="110">
        <v>573</v>
      </c>
      <c r="Z142" s="108">
        <v>7.6788830715532289E-2</v>
      </c>
      <c r="AA142" s="110">
        <v>12</v>
      </c>
      <c r="AB142" s="110">
        <v>15</v>
      </c>
      <c r="AC142" s="110">
        <v>4</v>
      </c>
      <c r="AD142" s="110">
        <v>21</v>
      </c>
      <c r="AE142" s="110">
        <v>0</v>
      </c>
      <c r="AF142" s="110">
        <v>29</v>
      </c>
      <c r="AG142" s="110">
        <v>12</v>
      </c>
      <c r="AH142" s="110">
        <v>5</v>
      </c>
      <c r="AI142" s="110">
        <v>0</v>
      </c>
      <c r="AJ142" s="110">
        <v>0</v>
      </c>
      <c r="AK142" s="110">
        <v>519</v>
      </c>
      <c r="AL142" s="108">
        <v>0.18882466281310212</v>
      </c>
      <c r="AM142" s="111">
        <f t="shared" si="44"/>
        <v>0.81899999999999995</v>
      </c>
      <c r="AN142" s="111">
        <f t="shared" si="43"/>
        <v>0.155</v>
      </c>
      <c r="AO142" s="111">
        <f t="shared" si="45"/>
        <v>0.59699999999999998</v>
      </c>
      <c r="AP142" s="111">
        <f t="shared" si="46"/>
        <v>0.75700000000000001</v>
      </c>
      <c r="AQ142" s="111">
        <f t="shared" si="47"/>
        <v>0.69599999999999995</v>
      </c>
      <c r="AR142" s="111">
        <f t="shared" si="48"/>
        <v>0.19500000000000001</v>
      </c>
      <c r="AS142" s="111">
        <f t="shared" si="49"/>
        <v>0.28699999999999998</v>
      </c>
      <c r="AT142" s="111">
        <f t="shared" si="50"/>
        <v>0.28699999999999998</v>
      </c>
      <c r="AU142" s="111">
        <f t="shared" si="51"/>
        <v>0.48199999999999998</v>
      </c>
      <c r="AV142" s="111">
        <f t="shared" si="52"/>
        <v>0.56000000000000005</v>
      </c>
      <c r="AW142" s="101">
        <f t="shared" si="53"/>
        <v>0</v>
      </c>
      <c r="AX142" s="101">
        <f t="shared" si="54"/>
        <v>0</v>
      </c>
      <c r="AY142" s="101">
        <f t="shared" si="55"/>
        <v>1</v>
      </c>
      <c r="AZ142" s="101">
        <f t="shared" si="56"/>
        <v>2</v>
      </c>
      <c r="BA142" s="101">
        <f t="shared" si="57"/>
        <v>2</v>
      </c>
      <c r="BB142" s="101">
        <f t="shared" si="58"/>
        <v>0</v>
      </c>
      <c r="BC142" s="101">
        <f t="shared" si="59"/>
        <v>0</v>
      </c>
      <c r="BD142" s="101">
        <f t="shared" si="60"/>
        <v>0</v>
      </c>
      <c r="BE142" s="101">
        <f t="shared" si="61"/>
        <v>1</v>
      </c>
      <c r="BF142" s="101">
        <f t="shared" si="62"/>
        <v>1</v>
      </c>
      <c r="BG142" s="101">
        <f t="shared" si="63"/>
        <v>7</v>
      </c>
    </row>
    <row r="143" spans="1:59" x14ac:dyDescent="0.2">
      <c r="A143" s="98">
        <v>1912630</v>
      </c>
      <c r="B143" s="98" t="s">
        <v>1706</v>
      </c>
      <c r="C143" s="98" t="s">
        <v>2285</v>
      </c>
      <c r="D143" s="98" t="s">
        <v>142</v>
      </c>
      <c r="E143" s="106">
        <v>116</v>
      </c>
      <c r="F143" s="107" t="s">
        <v>243</v>
      </c>
      <c r="G143" s="108" t="s">
        <v>1454</v>
      </c>
      <c r="H143" s="109">
        <v>73750</v>
      </c>
      <c r="I143" s="108">
        <v>0.11199999999999999</v>
      </c>
      <c r="J143" s="110">
        <v>5</v>
      </c>
      <c r="K143" s="110">
        <v>47</v>
      </c>
      <c r="L143" s="108">
        <v>0.10638297872340426</v>
      </c>
      <c r="M143" s="110">
        <v>0</v>
      </c>
      <c r="N143" s="110">
        <v>47</v>
      </c>
      <c r="O143" s="108">
        <v>0</v>
      </c>
      <c r="P143" s="108">
        <v>1.3999999999999999E-2</v>
      </c>
      <c r="Q143" s="108">
        <v>0.14300000000000002</v>
      </c>
      <c r="R143" s="108">
        <v>-0.13432835820895522</v>
      </c>
      <c r="S143" s="110">
        <v>2</v>
      </c>
      <c r="T143" s="110">
        <v>26</v>
      </c>
      <c r="U143" s="110">
        <v>74</v>
      </c>
      <c r="V143" s="108">
        <v>0.3783783783783784</v>
      </c>
      <c r="W143" s="110">
        <v>0</v>
      </c>
      <c r="X143" s="110">
        <v>0</v>
      </c>
      <c r="Y143" s="110">
        <v>47</v>
      </c>
      <c r="Z143" s="108">
        <v>0</v>
      </c>
      <c r="AA143" s="110">
        <v>0</v>
      </c>
      <c r="AB143" s="110">
        <v>2</v>
      </c>
      <c r="AC143" s="110">
        <v>2</v>
      </c>
      <c r="AD143" s="110">
        <v>0</v>
      </c>
      <c r="AE143" s="110">
        <v>2</v>
      </c>
      <c r="AF143" s="110">
        <v>5</v>
      </c>
      <c r="AG143" s="110">
        <v>2</v>
      </c>
      <c r="AH143" s="110">
        <v>2</v>
      </c>
      <c r="AI143" s="110">
        <v>1</v>
      </c>
      <c r="AJ143" s="110">
        <v>0</v>
      </c>
      <c r="AK143" s="110">
        <v>47</v>
      </c>
      <c r="AL143" s="108">
        <v>0.34042553191489361</v>
      </c>
      <c r="AM143" s="111">
        <f t="shared" si="44"/>
        <v>0.71399999999999997</v>
      </c>
      <c r="AN143" s="111">
        <f t="shared" si="43"/>
        <v>0.59099999999999997</v>
      </c>
      <c r="AO143" s="111">
        <f t="shared" si="45"/>
        <v>0.56100000000000005</v>
      </c>
      <c r="AP143" s="111">
        <f t="shared" si="46"/>
        <v>0</v>
      </c>
      <c r="AQ143" s="111">
        <f t="shared" si="47"/>
        <v>0.33900000000000002</v>
      </c>
      <c r="AR143" s="111">
        <f t="shared" si="48"/>
        <v>3.0000000000000001E-3</v>
      </c>
      <c r="AS143" s="111">
        <f t="shared" si="49"/>
        <v>0.215</v>
      </c>
      <c r="AT143" s="111">
        <f t="shared" si="50"/>
        <v>0.215</v>
      </c>
      <c r="AU143" s="111">
        <f t="shared" si="51"/>
        <v>0</v>
      </c>
      <c r="AV143" s="111">
        <f t="shared" si="52"/>
        <v>0.96</v>
      </c>
      <c r="AW143" s="101">
        <f t="shared" si="53"/>
        <v>0</v>
      </c>
      <c r="AX143" s="101">
        <f t="shared" si="54"/>
        <v>1</v>
      </c>
      <c r="AY143" s="101">
        <f t="shared" si="55"/>
        <v>1</v>
      </c>
      <c r="AZ143" s="101">
        <f t="shared" si="56"/>
        <v>0</v>
      </c>
      <c r="BA143" s="101">
        <f t="shared" si="57"/>
        <v>1</v>
      </c>
      <c r="BB143" s="101">
        <f t="shared" si="58"/>
        <v>0</v>
      </c>
      <c r="BC143" s="101">
        <f t="shared" si="59"/>
        <v>2</v>
      </c>
      <c r="BD143" s="101">
        <f t="shared" si="60"/>
        <v>0</v>
      </c>
      <c r="BE143" s="101">
        <f t="shared" si="61"/>
        <v>0</v>
      </c>
      <c r="BF143" s="101">
        <f t="shared" si="62"/>
        <v>2</v>
      </c>
      <c r="BG143" s="101">
        <f t="shared" si="63"/>
        <v>7</v>
      </c>
    </row>
    <row r="144" spans="1:59" x14ac:dyDescent="0.2">
      <c r="A144" s="98">
        <v>1912720</v>
      </c>
      <c r="B144" s="98" t="s">
        <v>1298</v>
      </c>
      <c r="C144" s="98" t="s">
        <v>2286</v>
      </c>
      <c r="D144" s="98" t="s">
        <v>143</v>
      </c>
      <c r="E144" s="106">
        <v>4193</v>
      </c>
      <c r="F144" s="107" t="s">
        <v>503</v>
      </c>
      <c r="G144" s="108" t="s">
        <v>1189</v>
      </c>
      <c r="H144" s="109">
        <v>52109</v>
      </c>
      <c r="I144" s="108">
        <v>0.21299999999999999</v>
      </c>
      <c r="J144" s="110">
        <v>281</v>
      </c>
      <c r="K144" s="110">
        <v>1825</v>
      </c>
      <c r="L144" s="108">
        <v>0.15397260273972602</v>
      </c>
      <c r="M144" s="110">
        <v>116</v>
      </c>
      <c r="N144" s="110">
        <v>1825</v>
      </c>
      <c r="O144" s="108">
        <v>6.3561643835616438E-2</v>
      </c>
      <c r="P144" s="108">
        <v>0.06</v>
      </c>
      <c r="Q144" s="108">
        <v>0.374</v>
      </c>
      <c r="R144" s="108">
        <v>-2.9622772506364269E-2</v>
      </c>
      <c r="S144" s="110">
        <v>197</v>
      </c>
      <c r="T144" s="110">
        <v>1511</v>
      </c>
      <c r="U144" s="110">
        <v>2833</v>
      </c>
      <c r="V144" s="108">
        <v>0.60289445817154963</v>
      </c>
      <c r="W144" s="110">
        <v>119</v>
      </c>
      <c r="X144" s="110">
        <v>0</v>
      </c>
      <c r="Y144" s="110">
        <v>1944</v>
      </c>
      <c r="Z144" s="108">
        <v>6.1213991769547324E-2</v>
      </c>
      <c r="AA144" s="110">
        <v>149</v>
      </c>
      <c r="AB144" s="110">
        <v>68</v>
      </c>
      <c r="AC144" s="110">
        <v>0</v>
      </c>
      <c r="AD144" s="110">
        <v>57</v>
      </c>
      <c r="AE144" s="110">
        <v>0</v>
      </c>
      <c r="AF144" s="110">
        <v>170</v>
      </c>
      <c r="AG144" s="110">
        <v>6</v>
      </c>
      <c r="AH144" s="110">
        <v>0</v>
      </c>
      <c r="AI144" s="110">
        <v>0</v>
      </c>
      <c r="AJ144" s="110">
        <v>0</v>
      </c>
      <c r="AK144" s="110">
        <v>1825</v>
      </c>
      <c r="AL144" s="108">
        <v>0.24657534246575341</v>
      </c>
      <c r="AM144" s="111">
        <f t="shared" si="44"/>
        <v>0.19400000000000001</v>
      </c>
      <c r="AN144" s="111">
        <f t="shared" si="43"/>
        <v>0.89900000000000002</v>
      </c>
      <c r="AO144" s="111">
        <f t="shared" si="45"/>
        <v>0.77700000000000002</v>
      </c>
      <c r="AP144" s="111">
        <f t="shared" si="46"/>
        <v>0.75600000000000001</v>
      </c>
      <c r="AQ144" s="111">
        <f t="shared" si="47"/>
        <v>0.82599999999999996</v>
      </c>
      <c r="AR144" s="111">
        <f t="shared" si="48"/>
        <v>0.59099999999999997</v>
      </c>
      <c r="AS144" s="111">
        <f t="shared" si="49"/>
        <v>0.88</v>
      </c>
      <c r="AT144" s="111">
        <f t="shared" si="50"/>
        <v>0.88</v>
      </c>
      <c r="AU144" s="111">
        <f t="shared" si="51"/>
        <v>0.374</v>
      </c>
      <c r="AV144" s="111">
        <f t="shared" si="52"/>
        <v>0.78</v>
      </c>
      <c r="AW144" s="101">
        <f t="shared" si="53"/>
        <v>2</v>
      </c>
      <c r="AX144" s="101">
        <f t="shared" si="54"/>
        <v>2</v>
      </c>
      <c r="AY144" s="101">
        <f t="shared" si="55"/>
        <v>2</v>
      </c>
      <c r="AZ144" s="101">
        <f t="shared" si="56"/>
        <v>2</v>
      </c>
      <c r="BA144" s="101">
        <f t="shared" si="57"/>
        <v>2</v>
      </c>
      <c r="BB144" s="101">
        <f t="shared" si="58"/>
        <v>1</v>
      </c>
      <c r="BC144" s="101">
        <f t="shared" si="59"/>
        <v>1</v>
      </c>
      <c r="BD144" s="101">
        <f t="shared" si="60"/>
        <v>2</v>
      </c>
      <c r="BE144" s="101">
        <f t="shared" si="61"/>
        <v>1</v>
      </c>
      <c r="BF144" s="101">
        <f t="shared" si="62"/>
        <v>2</v>
      </c>
      <c r="BG144" s="101">
        <f t="shared" si="63"/>
        <v>17</v>
      </c>
    </row>
    <row r="145" spans="1:59" x14ac:dyDescent="0.2">
      <c r="A145" s="98">
        <v>1912765</v>
      </c>
      <c r="B145" s="98" t="s">
        <v>1250</v>
      </c>
      <c r="C145" s="98" t="s">
        <v>2287</v>
      </c>
      <c r="D145" s="98" t="s">
        <v>144</v>
      </c>
      <c r="E145" s="106">
        <v>7396</v>
      </c>
      <c r="F145" s="107" t="s">
        <v>298</v>
      </c>
      <c r="G145" s="108" t="s">
        <v>1142</v>
      </c>
      <c r="H145" s="109">
        <v>56734</v>
      </c>
      <c r="I145" s="108">
        <v>0.13400000000000001</v>
      </c>
      <c r="J145" s="110">
        <v>404</v>
      </c>
      <c r="K145" s="110">
        <v>3267</v>
      </c>
      <c r="L145" s="108">
        <v>0.1236608509335782</v>
      </c>
      <c r="M145" s="110">
        <v>274</v>
      </c>
      <c r="N145" s="110">
        <v>3267</v>
      </c>
      <c r="O145" s="108">
        <v>8.386899295990205E-2</v>
      </c>
      <c r="P145" s="108">
        <v>4.9000000000000002E-2</v>
      </c>
      <c r="Q145" s="108">
        <v>0.39399999999999996</v>
      </c>
      <c r="R145" s="108">
        <v>-3.3455305802404599E-2</v>
      </c>
      <c r="S145" s="110">
        <v>299</v>
      </c>
      <c r="T145" s="110">
        <v>2155</v>
      </c>
      <c r="U145" s="110">
        <v>5157</v>
      </c>
      <c r="V145" s="108">
        <v>0.47585805700988948</v>
      </c>
      <c r="W145" s="110">
        <v>354</v>
      </c>
      <c r="X145" s="110">
        <v>82</v>
      </c>
      <c r="Y145" s="110">
        <v>3621</v>
      </c>
      <c r="Z145" s="108">
        <v>7.5117370892018781E-2</v>
      </c>
      <c r="AA145" s="110">
        <v>116</v>
      </c>
      <c r="AB145" s="110">
        <v>73</v>
      </c>
      <c r="AC145" s="110">
        <v>37</v>
      </c>
      <c r="AD145" s="110">
        <v>36</v>
      </c>
      <c r="AE145" s="110">
        <v>33</v>
      </c>
      <c r="AF145" s="110">
        <v>213</v>
      </c>
      <c r="AG145" s="110">
        <v>144</v>
      </c>
      <c r="AH145" s="110">
        <v>36</v>
      </c>
      <c r="AI145" s="110">
        <v>0</v>
      </c>
      <c r="AJ145" s="110">
        <v>0</v>
      </c>
      <c r="AK145" s="110">
        <v>3267</v>
      </c>
      <c r="AL145" s="108">
        <v>0.2105907560453015</v>
      </c>
      <c r="AM145" s="111">
        <f t="shared" si="44"/>
        <v>0.30299999999999999</v>
      </c>
      <c r="AN145" s="111">
        <f t="shared" si="43"/>
        <v>0.69799999999999995</v>
      </c>
      <c r="AO145" s="111">
        <f t="shared" si="45"/>
        <v>0.65300000000000002</v>
      </c>
      <c r="AP145" s="111">
        <f t="shared" si="46"/>
        <v>0.871</v>
      </c>
      <c r="AQ145" s="111">
        <f t="shared" si="47"/>
        <v>0.76</v>
      </c>
      <c r="AR145" s="111">
        <f t="shared" si="48"/>
        <v>0.67500000000000004</v>
      </c>
      <c r="AS145" s="111">
        <f t="shared" si="49"/>
        <v>0.56699999999999995</v>
      </c>
      <c r="AT145" s="111">
        <f t="shared" si="50"/>
        <v>0.56699999999999995</v>
      </c>
      <c r="AU145" s="111">
        <f t="shared" si="51"/>
        <v>0.46400000000000002</v>
      </c>
      <c r="AV145" s="111">
        <f t="shared" si="52"/>
        <v>0.65</v>
      </c>
      <c r="AW145" s="101">
        <f t="shared" si="53"/>
        <v>2</v>
      </c>
      <c r="AX145" s="101">
        <f t="shared" si="54"/>
        <v>2</v>
      </c>
      <c r="AY145" s="101">
        <f t="shared" si="55"/>
        <v>1</v>
      </c>
      <c r="AZ145" s="101">
        <f t="shared" si="56"/>
        <v>2</v>
      </c>
      <c r="BA145" s="101">
        <f t="shared" si="57"/>
        <v>2</v>
      </c>
      <c r="BB145" s="101">
        <f t="shared" si="58"/>
        <v>2</v>
      </c>
      <c r="BC145" s="101">
        <f t="shared" si="59"/>
        <v>1</v>
      </c>
      <c r="BD145" s="101">
        <f t="shared" si="60"/>
        <v>1</v>
      </c>
      <c r="BE145" s="101">
        <f t="shared" si="61"/>
        <v>1</v>
      </c>
      <c r="BF145" s="101">
        <f t="shared" si="62"/>
        <v>1</v>
      </c>
      <c r="BG145" s="101">
        <f t="shared" si="63"/>
        <v>15</v>
      </c>
    </row>
    <row r="146" spans="1:59" x14ac:dyDescent="0.2">
      <c r="A146" s="98">
        <v>1912855</v>
      </c>
      <c r="B146" s="98" t="s">
        <v>1652</v>
      </c>
      <c r="C146" s="98" t="s">
        <v>2288</v>
      </c>
      <c r="D146" s="98" t="s">
        <v>145</v>
      </c>
      <c r="E146" s="106">
        <v>389</v>
      </c>
      <c r="F146" s="107" t="s">
        <v>165</v>
      </c>
      <c r="G146" s="108" t="s">
        <v>1075</v>
      </c>
      <c r="H146" s="109">
        <v>69792</v>
      </c>
      <c r="I146" s="108">
        <v>0.13200000000000001</v>
      </c>
      <c r="J146" s="110">
        <v>13</v>
      </c>
      <c r="K146" s="110">
        <v>183</v>
      </c>
      <c r="L146" s="108">
        <v>7.1038251366120214E-2</v>
      </c>
      <c r="M146" s="110">
        <v>31</v>
      </c>
      <c r="N146" s="110">
        <v>183</v>
      </c>
      <c r="O146" s="108">
        <v>0.16939890710382513</v>
      </c>
      <c r="P146" s="108">
        <v>2.7999999999999997E-2</v>
      </c>
      <c r="Q146" s="108">
        <v>0.31900000000000001</v>
      </c>
      <c r="R146" s="108">
        <v>-1.2690355329949238E-2</v>
      </c>
      <c r="S146" s="110">
        <v>14</v>
      </c>
      <c r="T146" s="110">
        <v>128</v>
      </c>
      <c r="U146" s="110">
        <v>289</v>
      </c>
      <c r="V146" s="108">
        <v>0.49134948096885811</v>
      </c>
      <c r="W146" s="110">
        <v>10</v>
      </c>
      <c r="X146" s="110">
        <v>4</v>
      </c>
      <c r="Y146" s="110">
        <v>193</v>
      </c>
      <c r="Z146" s="108">
        <v>3.1088082901554404E-2</v>
      </c>
      <c r="AA146" s="110">
        <v>0</v>
      </c>
      <c r="AB146" s="110">
        <v>6</v>
      </c>
      <c r="AC146" s="110">
        <v>1</v>
      </c>
      <c r="AD146" s="110">
        <v>1</v>
      </c>
      <c r="AE146" s="110">
        <v>0</v>
      </c>
      <c r="AF146" s="110">
        <v>7</v>
      </c>
      <c r="AG146" s="110">
        <v>5</v>
      </c>
      <c r="AH146" s="110">
        <v>5</v>
      </c>
      <c r="AI146" s="110">
        <v>0</v>
      </c>
      <c r="AJ146" s="110">
        <v>0</v>
      </c>
      <c r="AK146" s="110">
        <v>183</v>
      </c>
      <c r="AL146" s="108">
        <v>0.13661202185792351</v>
      </c>
      <c r="AM146" s="111">
        <f t="shared" si="44"/>
        <v>0.629</v>
      </c>
      <c r="AN146" s="111">
        <f t="shared" si="43"/>
        <v>0.69</v>
      </c>
      <c r="AO146" s="111">
        <f t="shared" si="45"/>
        <v>0.35099999999999998</v>
      </c>
      <c r="AP146" s="111">
        <f t="shared" si="46"/>
        <v>0.98499999999999999</v>
      </c>
      <c r="AQ146" s="111">
        <f t="shared" si="47"/>
        <v>0.52800000000000002</v>
      </c>
      <c r="AR146" s="111">
        <f t="shared" si="48"/>
        <v>0.35799999999999998</v>
      </c>
      <c r="AS146" s="111">
        <f t="shared" si="49"/>
        <v>0.60899999999999999</v>
      </c>
      <c r="AT146" s="111">
        <f t="shared" si="50"/>
        <v>0.60899999999999999</v>
      </c>
      <c r="AU146" s="111">
        <f t="shared" si="51"/>
        <v>0.20799999999999999</v>
      </c>
      <c r="AV146" s="111">
        <f t="shared" si="52"/>
        <v>0.28699999999999998</v>
      </c>
      <c r="AW146" s="101">
        <f t="shared" si="53"/>
        <v>1</v>
      </c>
      <c r="AX146" s="101">
        <f t="shared" si="54"/>
        <v>2</v>
      </c>
      <c r="AY146" s="101">
        <f t="shared" si="55"/>
        <v>1</v>
      </c>
      <c r="AZ146" s="101">
        <f t="shared" si="56"/>
        <v>2</v>
      </c>
      <c r="BA146" s="101">
        <f t="shared" si="57"/>
        <v>1</v>
      </c>
      <c r="BB146" s="101">
        <f t="shared" si="58"/>
        <v>1</v>
      </c>
      <c r="BC146" s="101">
        <f t="shared" si="59"/>
        <v>1</v>
      </c>
      <c r="BD146" s="101">
        <f t="shared" si="60"/>
        <v>1</v>
      </c>
      <c r="BE146" s="101">
        <f t="shared" si="61"/>
        <v>0</v>
      </c>
      <c r="BF146" s="101">
        <f t="shared" si="62"/>
        <v>0</v>
      </c>
      <c r="BG146" s="101">
        <f t="shared" si="63"/>
        <v>10</v>
      </c>
    </row>
    <row r="147" spans="1:59" x14ac:dyDescent="0.2">
      <c r="A147" s="98">
        <v>1912900</v>
      </c>
      <c r="B147" s="98" t="s">
        <v>1295</v>
      </c>
      <c r="C147" s="98" t="s">
        <v>2289</v>
      </c>
      <c r="D147" s="98" t="s">
        <v>146</v>
      </c>
      <c r="E147" s="106">
        <v>535</v>
      </c>
      <c r="F147" s="107" t="s">
        <v>1100</v>
      </c>
      <c r="G147" s="108" t="s">
        <v>1101</v>
      </c>
      <c r="H147" s="109">
        <v>58068</v>
      </c>
      <c r="I147" s="108">
        <v>0.127</v>
      </c>
      <c r="J147" s="110">
        <v>39</v>
      </c>
      <c r="K147" s="110">
        <v>223</v>
      </c>
      <c r="L147" s="108">
        <v>0.17488789237668162</v>
      </c>
      <c r="M147" s="110">
        <v>9</v>
      </c>
      <c r="N147" s="110">
        <v>223</v>
      </c>
      <c r="O147" s="108">
        <v>4.0358744394618833E-2</v>
      </c>
      <c r="P147" s="108">
        <v>1.4999999999999999E-2</v>
      </c>
      <c r="Q147" s="108">
        <v>0.52200000000000002</v>
      </c>
      <c r="R147" s="108">
        <v>6.5737051792828682E-2</v>
      </c>
      <c r="S147" s="110">
        <v>26</v>
      </c>
      <c r="T147" s="110">
        <v>206</v>
      </c>
      <c r="U147" s="110">
        <v>379</v>
      </c>
      <c r="V147" s="108">
        <v>0.61213720316622688</v>
      </c>
      <c r="W147" s="110">
        <v>6</v>
      </c>
      <c r="X147" s="110">
        <v>0</v>
      </c>
      <c r="Y147" s="110">
        <v>229</v>
      </c>
      <c r="Z147" s="108">
        <v>2.6200873362445413E-2</v>
      </c>
      <c r="AA147" s="110">
        <v>15</v>
      </c>
      <c r="AB147" s="110">
        <v>8</v>
      </c>
      <c r="AC147" s="110">
        <v>0</v>
      </c>
      <c r="AD147" s="110">
        <v>0</v>
      </c>
      <c r="AE147" s="110">
        <v>2</v>
      </c>
      <c r="AF147" s="110">
        <v>6</v>
      </c>
      <c r="AG147" s="110">
        <v>8</v>
      </c>
      <c r="AH147" s="110">
        <v>1</v>
      </c>
      <c r="AI147" s="110">
        <v>0</v>
      </c>
      <c r="AJ147" s="110">
        <v>0</v>
      </c>
      <c r="AK147" s="110">
        <v>223</v>
      </c>
      <c r="AL147" s="108">
        <v>0.17937219730941703</v>
      </c>
      <c r="AM147" s="111">
        <f t="shared" si="44"/>
        <v>0.34100000000000003</v>
      </c>
      <c r="AN147" s="111">
        <f t="shared" si="43"/>
        <v>0.66200000000000003</v>
      </c>
      <c r="AO147" s="111">
        <f t="shared" si="45"/>
        <v>0.83699999999999997</v>
      </c>
      <c r="AP147" s="111">
        <f t="shared" si="46"/>
        <v>0.55900000000000005</v>
      </c>
      <c r="AQ147" s="111">
        <f t="shared" si="47"/>
        <v>0.35399999999999998</v>
      </c>
      <c r="AR147" s="111">
        <f t="shared" si="48"/>
        <v>0.93700000000000006</v>
      </c>
      <c r="AS147" s="111">
        <f t="shared" si="49"/>
        <v>0.89100000000000001</v>
      </c>
      <c r="AT147" s="111">
        <f t="shared" si="50"/>
        <v>0.89100000000000001</v>
      </c>
      <c r="AU147" s="111">
        <f t="shared" si="51"/>
        <v>0.187</v>
      </c>
      <c r="AV147" s="111">
        <f t="shared" si="52"/>
        <v>0.499</v>
      </c>
      <c r="AW147" s="101">
        <f t="shared" si="53"/>
        <v>1</v>
      </c>
      <c r="AX147" s="101">
        <f t="shared" si="54"/>
        <v>1</v>
      </c>
      <c r="AY147" s="101">
        <f t="shared" si="55"/>
        <v>2</v>
      </c>
      <c r="AZ147" s="101">
        <f t="shared" si="56"/>
        <v>1</v>
      </c>
      <c r="BA147" s="101">
        <f t="shared" si="57"/>
        <v>1</v>
      </c>
      <c r="BB147" s="101">
        <f t="shared" si="58"/>
        <v>2</v>
      </c>
      <c r="BC147" s="101">
        <f t="shared" si="59"/>
        <v>0</v>
      </c>
      <c r="BD147" s="101">
        <f t="shared" si="60"/>
        <v>2</v>
      </c>
      <c r="BE147" s="101">
        <f t="shared" si="61"/>
        <v>0</v>
      </c>
      <c r="BF147" s="101">
        <f t="shared" si="62"/>
        <v>1</v>
      </c>
      <c r="BG147" s="101">
        <f t="shared" si="63"/>
        <v>11</v>
      </c>
    </row>
    <row r="148" spans="1:59" x14ac:dyDescent="0.2">
      <c r="A148" s="98">
        <v>1912945</v>
      </c>
      <c r="B148" s="98" t="s">
        <v>1602</v>
      </c>
      <c r="C148" s="98" t="s">
        <v>2290</v>
      </c>
      <c r="D148" s="98" t="s">
        <v>147</v>
      </c>
      <c r="E148" s="106">
        <v>75</v>
      </c>
      <c r="F148" s="107" t="s">
        <v>1603</v>
      </c>
      <c r="G148" s="108" t="s">
        <v>1604</v>
      </c>
      <c r="H148" s="109">
        <v>45556</v>
      </c>
      <c r="I148" s="108">
        <v>0.15</v>
      </c>
      <c r="J148" s="110">
        <v>5</v>
      </c>
      <c r="K148" s="110">
        <v>42</v>
      </c>
      <c r="L148" s="108">
        <v>0.11904761904761904</v>
      </c>
      <c r="M148" s="110">
        <v>0</v>
      </c>
      <c r="N148" s="110">
        <v>42</v>
      </c>
      <c r="O148" s="108">
        <v>0</v>
      </c>
      <c r="P148" s="108">
        <v>0</v>
      </c>
      <c r="Q148" s="108">
        <v>0.34499999999999997</v>
      </c>
      <c r="R148" s="108">
        <v>-5.0632911392405063E-2</v>
      </c>
      <c r="S148" s="110">
        <v>3</v>
      </c>
      <c r="T148" s="110">
        <v>17</v>
      </c>
      <c r="U148" s="110">
        <v>48</v>
      </c>
      <c r="V148" s="108">
        <v>0.41666666666666669</v>
      </c>
      <c r="W148" s="110">
        <v>19</v>
      </c>
      <c r="X148" s="110">
        <v>4</v>
      </c>
      <c r="Y148" s="110">
        <v>61</v>
      </c>
      <c r="Z148" s="108">
        <v>0.24590163934426229</v>
      </c>
      <c r="AA148" s="110">
        <v>0</v>
      </c>
      <c r="AB148" s="110">
        <v>0</v>
      </c>
      <c r="AC148" s="110">
        <v>0</v>
      </c>
      <c r="AD148" s="110">
        <v>0</v>
      </c>
      <c r="AE148" s="110">
        <v>0</v>
      </c>
      <c r="AF148" s="110">
        <v>0</v>
      </c>
      <c r="AG148" s="110">
        <v>0</v>
      </c>
      <c r="AH148" s="110">
        <v>0</v>
      </c>
      <c r="AI148" s="110">
        <v>0</v>
      </c>
      <c r="AJ148" s="110">
        <v>0</v>
      </c>
      <c r="AK148" s="110">
        <v>42</v>
      </c>
      <c r="AL148" s="108">
        <v>0</v>
      </c>
      <c r="AM148" s="111">
        <f t="shared" si="44"/>
        <v>8.2000000000000003E-2</v>
      </c>
      <c r="AN148" s="111">
        <f t="shared" si="43"/>
        <v>0.755</v>
      </c>
      <c r="AO148" s="111">
        <f t="shared" si="45"/>
        <v>0.629</v>
      </c>
      <c r="AP148" s="111">
        <f t="shared" si="46"/>
        <v>0</v>
      </c>
      <c r="AQ148" s="111">
        <f t="shared" si="47"/>
        <v>0</v>
      </c>
      <c r="AR148" s="111">
        <f t="shared" si="48"/>
        <v>0.46500000000000002</v>
      </c>
      <c r="AS148" s="111">
        <f t="shared" si="49"/>
        <v>0.34899999999999998</v>
      </c>
      <c r="AT148" s="111">
        <f t="shared" si="50"/>
        <v>0.34899999999999998</v>
      </c>
      <c r="AU148" s="111">
        <f t="shared" si="51"/>
        <v>0.94299999999999995</v>
      </c>
      <c r="AV148" s="111">
        <f t="shared" si="52"/>
        <v>0</v>
      </c>
      <c r="AW148" s="101">
        <f t="shared" si="53"/>
        <v>2</v>
      </c>
      <c r="AX148" s="101">
        <f t="shared" si="54"/>
        <v>2</v>
      </c>
      <c r="AY148" s="101">
        <f t="shared" si="55"/>
        <v>1</v>
      </c>
      <c r="AZ148" s="101">
        <f t="shared" si="56"/>
        <v>0</v>
      </c>
      <c r="BA148" s="101">
        <f t="shared" si="57"/>
        <v>0</v>
      </c>
      <c r="BB148" s="101">
        <f t="shared" si="58"/>
        <v>1</v>
      </c>
      <c r="BC148" s="101">
        <f t="shared" si="59"/>
        <v>1</v>
      </c>
      <c r="BD148" s="101">
        <f t="shared" si="60"/>
        <v>1</v>
      </c>
      <c r="BE148" s="101">
        <f t="shared" si="61"/>
        <v>2</v>
      </c>
      <c r="BF148" s="101">
        <f t="shared" si="62"/>
        <v>0</v>
      </c>
      <c r="BG148" s="101">
        <f t="shared" si="63"/>
        <v>10</v>
      </c>
    </row>
    <row r="149" spans="1:59" x14ac:dyDescent="0.2">
      <c r="A149" s="98">
        <v>1912990</v>
      </c>
      <c r="B149" s="98" t="s">
        <v>1072</v>
      </c>
      <c r="C149" s="98" t="s">
        <v>2291</v>
      </c>
      <c r="D149" s="98" t="s">
        <v>148</v>
      </c>
      <c r="E149" s="106">
        <v>229</v>
      </c>
      <c r="F149" s="107" t="s">
        <v>833</v>
      </c>
      <c r="G149" s="108" t="s">
        <v>1073</v>
      </c>
      <c r="H149" s="109">
        <v>32188</v>
      </c>
      <c r="I149" s="108">
        <v>0.35700000000000004</v>
      </c>
      <c r="J149" s="110">
        <v>53</v>
      </c>
      <c r="K149" s="110">
        <v>127</v>
      </c>
      <c r="L149" s="108">
        <v>0.41732283464566927</v>
      </c>
      <c r="M149" s="110">
        <v>4</v>
      </c>
      <c r="N149" s="110">
        <v>127</v>
      </c>
      <c r="O149" s="108">
        <v>3.1496062992125984E-2</v>
      </c>
      <c r="P149" s="108">
        <v>3.4000000000000002E-2</v>
      </c>
      <c r="Q149" s="108">
        <v>0.41100000000000003</v>
      </c>
      <c r="R149" s="108">
        <v>-0.14232209737827714</v>
      </c>
      <c r="S149" s="110">
        <v>69</v>
      </c>
      <c r="T149" s="110">
        <v>99</v>
      </c>
      <c r="U149" s="110">
        <v>223</v>
      </c>
      <c r="V149" s="108">
        <v>0.75336322869955152</v>
      </c>
      <c r="W149" s="110">
        <v>28</v>
      </c>
      <c r="X149" s="110">
        <v>0</v>
      </c>
      <c r="Y149" s="110">
        <v>155</v>
      </c>
      <c r="Z149" s="108">
        <v>0.18064516129032257</v>
      </c>
      <c r="AA149" s="110">
        <v>5</v>
      </c>
      <c r="AB149" s="110">
        <v>33</v>
      </c>
      <c r="AC149" s="110">
        <v>15</v>
      </c>
      <c r="AD149" s="110">
        <v>0</v>
      </c>
      <c r="AE149" s="110">
        <v>0</v>
      </c>
      <c r="AF149" s="110">
        <v>1</v>
      </c>
      <c r="AG149" s="110">
        <v>2</v>
      </c>
      <c r="AH149" s="110">
        <v>0</v>
      </c>
      <c r="AI149" s="110">
        <v>0</v>
      </c>
      <c r="AJ149" s="110">
        <v>0</v>
      </c>
      <c r="AK149" s="110">
        <v>127</v>
      </c>
      <c r="AL149" s="108">
        <v>0.44094488188976377</v>
      </c>
      <c r="AM149" s="111">
        <f t="shared" si="44"/>
        <v>6.0000000000000001E-3</v>
      </c>
      <c r="AN149" s="111">
        <f t="shared" si="43"/>
        <v>0.98799999999999999</v>
      </c>
      <c r="AO149" s="111">
        <f t="shared" si="45"/>
        <v>0.99199999999999999</v>
      </c>
      <c r="AP149" s="111">
        <f t="shared" si="46"/>
        <v>0.44800000000000001</v>
      </c>
      <c r="AQ149" s="111">
        <f t="shared" si="47"/>
        <v>0.60499999999999998</v>
      </c>
      <c r="AR149" s="111">
        <f t="shared" si="48"/>
        <v>0.746</v>
      </c>
      <c r="AS149" s="111">
        <f t="shared" si="49"/>
        <v>0.97799999999999998</v>
      </c>
      <c r="AT149" s="111">
        <f t="shared" si="50"/>
        <v>0.97799999999999998</v>
      </c>
      <c r="AU149" s="111">
        <f t="shared" si="51"/>
        <v>0.86199999999999999</v>
      </c>
      <c r="AV149" s="111">
        <f t="shared" si="52"/>
        <v>0.995</v>
      </c>
      <c r="AW149" s="101">
        <f t="shared" si="53"/>
        <v>2</v>
      </c>
      <c r="AX149" s="101">
        <f t="shared" si="54"/>
        <v>2</v>
      </c>
      <c r="AY149" s="101">
        <f t="shared" si="55"/>
        <v>2</v>
      </c>
      <c r="AZ149" s="101">
        <f t="shared" si="56"/>
        <v>1</v>
      </c>
      <c r="BA149" s="101">
        <f t="shared" si="57"/>
        <v>1</v>
      </c>
      <c r="BB149" s="101">
        <f t="shared" si="58"/>
        <v>2</v>
      </c>
      <c r="BC149" s="101">
        <f t="shared" si="59"/>
        <v>2</v>
      </c>
      <c r="BD149" s="101">
        <f t="shared" si="60"/>
        <v>2</v>
      </c>
      <c r="BE149" s="101">
        <f t="shared" si="61"/>
        <v>2</v>
      </c>
      <c r="BF149" s="101">
        <f t="shared" si="62"/>
        <v>2</v>
      </c>
      <c r="BG149" s="101">
        <f t="shared" si="63"/>
        <v>18</v>
      </c>
    </row>
    <row r="150" spans="1:59" x14ac:dyDescent="0.2">
      <c r="A150" s="98">
        <v>1913080</v>
      </c>
      <c r="B150" s="98" t="s">
        <v>1634</v>
      </c>
      <c r="C150" s="98" t="s">
        <v>2292</v>
      </c>
      <c r="D150" s="98" t="s">
        <v>149</v>
      </c>
      <c r="E150" s="106">
        <v>5199</v>
      </c>
      <c r="F150" s="107" t="s">
        <v>149</v>
      </c>
      <c r="G150" s="108" t="s">
        <v>1635</v>
      </c>
      <c r="H150" s="109">
        <v>48693</v>
      </c>
      <c r="I150" s="108">
        <v>0.26700000000000002</v>
      </c>
      <c r="J150" s="110">
        <v>274</v>
      </c>
      <c r="K150" s="110">
        <v>2290</v>
      </c>
      <c r="L150" s="108">
        <v>0.11965065502183406</v>
      </c>
      <c r="M150" s="110">
        <v>82</v>
      </c>
      <c r="N150" s="110">
        <v>2290</v>
      </c>
      <c r="O150" s="108">
        <v>3.5807860262008731E-2</v>
      </c>
      <c r="P150" s="108">
        <v>2.8999999999999998E-2</v>
      </c>
      <c r="Q150" s="108">
        <v>0.38299999999999995</v>
      </c>
      <c r="R150" s="108">
        <v>-1.0279840091376356E-2</v>
      </c>
      <c r="S150" s="110">
        <v>265</v>
      </c>
      <c r="T150" s="110">
        <v>1667</v>
      </c>
      <c r="U150" s="110">
        <v>3679</v>
      </c>
      <c r="V150" s="108">
        <v>0.52514270182114708</v>
      </c>
      <c r="W150" s="110">
        <v>78</v>
      </c>
      <c r="X150" s="110">
        <v>0</v>
      </c>
      <c r="Y150" s="110">
        <v>2368</v>
      </c>
      <c r="Z150" s="108">
        <v>3.2939189189189186E-2</v>
      </c>
      <c r="AA150" s="110">
        <v>97</v>
      </c>
      <c r="AB150" s="110">
        <v>44</v>
      </c>
      <c r="AC150" s="110">
        <v>0</v>
      </c>
      <c r="AD150" s="110">
        <v>24</v>
      </c>
      <c r="AE150" s="110">
        <v>0</v>
      </c>
      <c r="AF150" s="110">
        <v>179</v>
      </c>
      <c r="AG150" s="110">
        <v>137</v>
      </c>
      <c r="AH150" s="110">
        <v>69</v>
      </c>
      <c r="AI150" s="110">
        <v>10</v>
      </c>
      <c r="AJ150" s="110">
        <v>0</v>
      </c>
      <c r="AK150" s="110">
        <v>2290</v>
      </c>
      <c r="AL150" s="108">
        <v>0.24454148471615719</v>
      </c>
      <c r="AM150" s="111">
        <f t="shared" si="44"/>
        <v>0.122</v>
      </c>
      <c r="AN150" s="111">
        <f t="shared" si="43"/>
        <v>0.95199999999999996</v>
      </c>
      <c r="AO150" s="111">
        <f t="shared" si="45"/>
        <v>0.63300000000000001</v>
      </c>
      <c r="AP150" s="111">
        <f t="shared" si="46"/>
        <v>0.501</v>
      </c>
      <c r="AQ150" s="111">
        <f t="shared" si="47"/>
        <v>0.54200000000000004</v>
      </c>
      <c r="AR150" s="111">
        <f t="shared" si="48"/>
        <v>0.63</v>
      </c>
      <c r="AS150" s="111">
        <f t="shared" si="49"/>
        <v>0.70799999999999996</v>
      </c>
      <c r="AT150" s="111">
        <f t="shared" si="50"/>
        <v>0.70799999999999996</v>
      </c>
      <c r="AU150" s="111">
        <f t="shared" si="51"/>
        <v>0.217</v>
      </c>
      <c r="AV150" s="111">
        <f t="shared" si="52"/>
        <v>0.76900000000000002</v>
      </c>
      <c r="AW150" s="101">
        <f t="shared" si="53"/>
        <v>2</v>
      </c>
      <c r="AX150" s="101">
        <f t="shared" si="54"/>
        <v>2</v>
      </c>
      <c r="AY150" s="101">
        <f t="shared" si="55"/>
        <v>1</v>
      </c>
      <c r="AZ150" s="101">
        <f t="shared" si="56"/>
        <v>1</v>
      </c>
      <c r="BA150" s="101">
        <f t="shared" si="57"/>
        <v>1</v>
      </c>
      <c r="BB150" s="101">
        <f t="shared" si="58"/>
        <v>1</v>
      </c>
      <c r="BC150" s="101">
        <f t="shared" si="59"/>
        <v>1</v>
      </c>
      <c r="BD150" s="101">
        <f t="shared" si="60"/>
        <v>2</v>
      </c>
      <c r="BE150" s="101">
        <f t="shared" si="61"/>
        <v>0</v>
      </c>
      <c r="BF150" s="101">
        <f t="shared" si="62"/>
        <v>2</v>
      </c>
      <c r="BG150" s="101">
        <f t="shared" si="63"/>
        <v>13</v>
      </c>
    </row>
    <row r="151" spans="1:59" x14ac:dyDescent="0.2">
      <c r="A151" s="98">
        <v>1913125</v>
      </c>
      <c r="B151" s="98" t="s">
        <v>1478</v>
      </c>
      <c r="C151" s="98" t="s">
        <v>2293</v>
      </c>
      <c r="D151" s="98" t="s">
        <v>150</v>
      </c>
      <c r="E151" s="106">
        <v>139</v>
      </c>
      <c r="F151" s="107" t="s">
        <v>1087</v>
      </c>
      <c r="G151" s="108" t="s">
        <v>1088</v>
      </c>
      <c r="H151" s="109">
        <v>57500</v>
      </c>
      <c r="I151" s="108">
        <v>8.5000000000000006E-2</v>
      </c>
      <c r="J151" s="110">
        <v>3</v>
      </c>
      <c r="K151" s="110">
        <v>58</v>
      </c>
      <c r="L151" s="108">
        <v>5.1724137931034482E-2</v>
      </c>
      <c r="M151" s="110">
        <v>0</v>
      </c>
      <c r="N151" s="110">
        <v>58</v>
      </c>
      <c r="O151" s="108">
        <v>0</v>
      </c>
      <c r="P151" s="108">
        <v>2.7000000000000003E-2</v>
      </c>
      <c r="Q151" s="108">
        <v>0.36499999999999999</v>
      </c>
      <c r="R151" s="108">
        <v>9.4488188976377951E-2</v>
      </c>
      <c r="S151" s="110">
        <v>6</v>
      </c>
      <c r="T151" s="110">
        <v>34</v>
      </c>
      <c r="U151" s="110">
        <v>98</v>
      </c>
      <c r="V151" s="108">
        <v>0.40816326530612246</v>
      </c>
      <c r="W151" s="110">
        <v>18</v>
      </c>
      <c r="X151" s="110">
        <v>4</v>
      </c>
      <c r="Y151" s="110">
        <v>76</v>
      </c>
      <c r="Z151" s="108">
        <v>0.18421052631578946</v>
      </c>
      <c r="AA151" s="110">
        <v>2</v>
      </c>
      <c r="AB151" s="110">
        <v>0</v>
      </c>
      <c r="AC151" s="110">
        <v>0</v>
      </c>
      <c r="AD151" s="110">
        <v>1</v>
      </c>
      <c r="AE151" s="110">
        <v>0</v>
      </c>
      <c r="AF151" s="110">
        <v>0</v>
      </c>
      <c r="AG151" s="110">
        <v>0</v>
      </c>
      <c r="AH151" s="110">
        <v>0</v>
      </c>
      <c r="AI151" s="110">
        <v>0</v>
      </c>
      <c r="AJ151" s="110">
        <v>0</v>
      </c>
      <c r="AK151" s="110">
        <v>58</v>
      </c>
      <c r="AL151" s="108">
        <v>5.1724137931034482E-2</v>
      </c>
      <c r="AM151" s="111">
        <f t="shared" si="44"/>
        <v>0.33200000000000002</v>
      </c>
      <c r="AN151" s="111">
        <f t="shared" si="43"/>
        <v>0.44700000000000001</v>
      </c>
      <c r="AO151" s="111">
        <f t="shared" si="45"/>
        <v>0.24399999999999999</v>
      </c>
      <c r="AP151" s="111">
        <f t="shared" si="46"/>
        <v>0</v>
      </c>
      <c r="AQ151" s="111">
        <f t="shared" si="47"/>
        <v>0.51400000000000001</v>
      </c>
      <c r="AR151" s="111">
        <f t="shared" si="48"/>
        <v>0.55200000000000005</v>
      </c>
      <c r="AS151" s="111">
        <f t="shared" si="49"/>
        <v>0.313</v>
      </c>
      <c r="AT151" s="111">
        <f t="shared" si="50"/>
        <v>0.313</v>
      </c>
      <c r="AU151" s="111">
        <f t="shared" si="51"/>
        <v>0.871</v>
      </c>
      <c r="AV151" s="111">
        <f t="shared" si="52"/>
        <v>5.0999999999999997E-2</v>
      </c>
      <c r="AW151" s="101">
        <f t="shared" si="53"/>
        <v>2</v>
      </c>
      <c r="AX151" s="101">
        <f t="shared" si="54"/>
        <v>1</v>
      </c>
      <c r="AY151" s="101">
        <f t="shared" si="55"/>
        <v>0</v>
      </c>
      <c r="AZ151" s="101">
        <f t="shared" si="56"/>
        <v>0</v>
      </c>
      <c r="BA151" s="101">
        <f t="shared" si="57"/>
        <v>1</v>
      </c>
      <c r="BB151" s="101">
        <f t="shared" si="58"/>
        <v>1</v>
      </c>
      <c r="BC151" s="101">
        <f t="shared" si="59"/>
        <v>0</v>
      </c>
      <c r="BD151" s="101">
        <f t="shared" si="60"/>
        <v>0</v>
      </c>
      <c r="BE151" s="101">
        <f t="shared" si="61"/>
        <v>2</v>
      </c>
      <c r="BF151" s="101">
        <f t="shared" si="62"/>
        <v>0</v>
      </c>
      <c r="BG151" s="101">
        <f t="shared" si="63"/>
        <v>7</v>
      </c>
    </row>
    <row r="152" spans="1:59" x14ac:dyDescent="0.2">
      <c r="A152" s="98">
        <v>1913215</v>
      </c>
      <c r="B152" s="98" t="s">
        <v>1614</v>
      </c>
      <c r="C152" s="98" t="s">
        <v>2294</v>
      </c>
      <c r="D152" s="98" t="s">
        <v>151</v>
      </c>
      <c r="E152" s="106">
        <v>76</v>
      </c>
      <c r="F152" s="107" t="s">
        <v>885</v>
      </c>
      <c r="G152" s="108" t="s">
        <v>1052</v>
      </c>
      <c r="H152" s="109">
        <v>68750</v>
      </c>
      <c r="I152" s="108">
        <v>0</v>
      </c>
      <c r="J152" s="110">
        <v>0</v>
      </c>
      <c r="K152" s="110">
        <v>25</v>
      </c>
      <c r="L152" s="108">
        <v>0</v>
      </c>
      <c r="M152" s="110">
        <v>0</v>
      </c>
      <c r="N152" s="110">
        <v>25</v>
      </c>
      <c r="O152" s="108">
        <v>0</v>
      </c>
      <c r="P152" s="108">
        <v>0.17899999999999999</v>
      </c>
      <c r="Q152" s="108">
        <v>0.37799999999999995</v>
      </c>
      <c r="R152" s="108">
        <v>-0.21649484536082475</v>
      </c>
      <c r="S152" s="110">
        <v>3</v>
      </c>
      <c r="T152" s="110">
        <v>25</v>
      </c>
      <c r="U152" s="110">
        <v>42</v>
      </c>
      <c r="V152" s="108">
        <v>0.66666666666666663</v>
      </c>
      <c r="W152" s="110">
        <v>0</v>
      </c>
      <c r="X152" s="110">
        <v>0</v>
      </c>
      <c r="Y152" s="110">
        <v>25</v>
      </c>
      <c r="Z152" s="108">
        <v>0</v>
      </c>
      <c r="AA152" s="110">
        <v>1</v>
      </c>
      <c r="AB152" s="110">
        <v>0</v>
      </c>
      <c r="AC152" s="110">
        <v>1</v>
      </c>
      <c r="AD152" s="110">
        <v>1</v>
      </c>
      <c r="AE152" s="110">
        <v>2</v>
      </c>
      <c r="AF152" s="110">
        <v>0</v>
      </c>
      <c r="AG152" s="110">
        <v>0</v>
      </c>
      <c r="AH152" s="110">
        <v>0</v>
      </c>
      <c r="AI152" s="110">
        <v>2</v>
      </c>
      <c r="AJ152" s="110">
        <v>0</v>
      </c>
      <c r="AK152" s="110">
        <v>25</v>
      </c>
      <c r="AL152" s="108">
        <v>0.28000000000000003</v>
      </c>
      <c r="AM152" s="111">
        <f t="shared" si="44"/>
        <v>0.60899999999999999</v>
      </c>
      <c r="AN152" s="111">
        <f t="shared" si="43"/>
        <v>0</v>
      </c>
      <c r="AO152" s="111">
        <f t="shared" si="45"/>
        <v>0</v>
      </c>
      <c r="AP152" s="111">
        <f t="shared" si="46"/>
        <v>0</v>
      </c>
      <c r="AQ152" s="111">
        <f t="shared" si="47"/>
        <v>0.98399999999999999</v>
      </c>
      <c r="AR152" s="111">
        <f t="shared" si="48"/>
        <v>0.61499999999999999</v>
      </c>
      <c r="AS152" s="111">
        <f t="shared" si="49"/>
        <v>0.93500000000000005</v>
      </c>
      <c r="AT152" s="111">
        <f t="shared" si="50"/>
        <v>0.93500000000000005</v>
      </c>
      <c r="AU152" s="111">
        <f t="shared" si="51"/>
        <v>0</v>
      </c>
      <c r="AV152" s="111">
        <f t="shared" si="52"/>
        <v>0.89</v>
      </c>
      <c r="AW152" s="101">
        <f t="shared" si="53"/>
        <v>1</v>
      </c>
      <c r="AX152" s="101">
        <f t="shared" si="54"/>
        <v>0</v>
      </c>
      <c r="AY152" s="101">
        <f t="shared" si="55"/>
        <v>0</v>
      </c>
      <c r="AZ152" s="101">
        <f t="shared" si="56"/>
        <v>0</v>
      </c>
      <c r="BA152" s="101">
        <f t="shared" si="57"/>
        <v>2</v>
      </c>
      <c r="BB152" s="101">
        <f t="shared" si="58"/>
        <v>1</v>
      </c>
      <c r="BC152" s="101">
        <f t="shared" si="59"/>
        <v>2</v>
      </c>
      <c r="BD152" s="101">
        <f t="shared" si="60"/>
        <v>2</v>
      </c>
      <c r="BE152" s="101">
        <f t="shared" si="61"/>
        <v>0</v>
      </c>
      <c r="BF152" s="101">
        <f t="shared" si="62"/>
        <v>2</v>
      </c>
      <c r="BG152" s="101">
        <f t="shared" si="63"/>
        <v>10</v>
      </c>
    </row>
    <row r="153" spans="1:59" x14ac:dyDescent="0.2">
      <c r="A153" s="98">
        <v>1913350</v>
      </c>
      <c r="B153" s="98" t="s">
        <v>1238</v>
      </c>
      <c r="C153" s="98" t="s">
        <v>2295</v>
      </c>
      <c r="D153" s="98" t="s">
        <v>152</v>
      </c>
      <c r="E153" s="106">
        <v>365</v>
      </c>
      <c r="F153" s="107" t="s">
        <v>349</v>
      </c>
      <c r="G153" s="108" t="s">
        <v>1194</v>
      </c>
      <c r="H153" s="109">
        <v>72500</v>
      </c>
      <c r="I153" s="108">
        <v>0.125</v>
      </c>
      <c r="J153" s="110">
        <v>16</v>
      </c>
      <c r="K153" s="110">
        <v>166</v>
      </c>
      <c r="L153" s="108">
        <v>9.6385542168674704E-2</v>
      </c>
      <c r="M153" s="110">
        <v>9</v>
      </c>
      <c r="N153" s="110">
        <v>166</v>
      </c>
      <c r="O153" s="108">
        <v>5.4216867469879519E-2</v>
      </c>
      <c r="P153" s="108">
        <v>0.05</v>
      </c>
      <c r="Q153" s="108">
        <v>0.36</v>
      </c>
      <c r="R153" s="108">
        <v>-5.4404145077720206E-2</v>
      </c>
      <c r="S153" s="110">
        <v>31</v>
      </c>
      <c r="T153" s="110">
        <v>112</v>
      </c>
      <c r="U153" s="110">
        <v>289</v>
      </c>
      <c r="V153" s="108">
        <v>0.49480968858131485</v>
      </c>
      <c r="W153" s="110">
        <v>37</v>
      </c>
      <c r="X153" s="110">
        <v>0</v>
      </c>
      <c r="Y153" s="110">
        <v>203</v>
      </c>
      <c r="Z153" s="108">
        <v>0.18226600985221675</v>
      </c>
      <c r="AA153" s="110">
        <v>3</v>
      </c>
      <c r="AB153" s="110">
        <v>6</v>
      </c>
      <c r="AC153" s="110">
        <v>1</v>
      </c>
      <c r="AD153" s="110">
        <v>2</v>
      </c>
      <c r="AE153" s="110">
        <v>0</v>
      </c>
      <c r="AF153" s="110">
        <v>3</v>
      </c>
      <c r="AG153" s="110">
        <v>0</v>
      </c>
      <c r="AH153" s="110">
        <v>0</v>
      </c>
      <c r="AI153" s="110">
        <v>0</v>
      </c>
      <c r="AJ153" s="110">
        <v>0</v>
      </c>
      <c r="AK153" s="110">
        <v>166</v>
      </c>
      <c r="AL153" s="108">
        <v>9.036144578313253E-2</v>
      </c>
      <c r="AM153" s="111">
        <f t="shared" si="44"/>
        <v>0.68500000000000005</v>
      </c>
      <c r="AN153" s="111">
        <f t="shared" si="43"/>
        <v>0.65100000000000002</v>
      </c>
      <c r="AO153" s="111">
        <f t="shared" si="45"/>
        <v>0.5</v>
      </c>
      <c r="AP153" s="111">
        <f t="shared" si="46"/>
        <v>0.68500000000000005</v>
      </c>
      <c r="AQ153" s="111">
        <f t="shared" si="47"/>
        <v>0.76500000000000001</v>
      </c>
      <c r="AR153" s="111">
        <f t="shared" si="48"/>
        <v>0.53</v>
      </c>
      <c r="AS153" s="111">
        <f t="shared" si="49"/>
        <v>0.625</v>
      </c>
      <c r="AT153" s="111">
        <f t="shared" si="50"/>
        <v>0.625</v>
      </c>
      <c r="AU153" s="111">
        <f t="shared" si="51"/>
        <v>0.86499999999999999</v>
      </c>
      <c r="AV153" s="111">
        <f t="shared" si="52"/>
        <v>0.115</v>
      </c>
      <c r="AW153" s="101">
        <f t="shared" si="53"/>
        <v>0</v>
      </c>
      <c r="AX153" s="101">
        <f t="shared" si="54"/>
        <v>1</v>
      </c>
      <c r="AY153" s="101">
        <f t="shared" si="55"/>
        <v>1</v>
      </c>
      <c r="AZ153" s="101">
        <f t="shared" si="56"/>
        <v>2</v>
      </c>
      <c r="BA153" s="101">
        <f t="shared" si="57"/>
        <v>2</v>
      </c>
      <c r="BB153" s="101">
        <f t="shared" si="58"/>
        <v>1</v>
      </c>
      <c r="BC153" s="101">
        <f t="shared" si="59"/>
        <v>1</v>
      </c>
      <c r="BD153" s="101">
        <f t="shared" si="60"/>
        <v>1</v>
      </c>
      <c r="BE153" s="101">
        <f t="shared" si="61"/>
        <v>2</v>
      </c>
      <c r="BF153" s="101">
        <f t="shared" si="62"/>
        <v>0</v>
      </c>
      <c r="BG153" s="101">
        <f t="shared" si="63"/>
        <v>11</v>
      </c>
    </row>
    <row r="154" spans="1:59" x14ac:dyDescent="0.2">
      <c r="A154" s="98">
        <v>1913395</v>
      </c>
      <c r="B154" s="98" t="s">
        <v>1208</v>
      </c>
      <c r="C154" s="98" t="s">
        <v>2296</v>
      </c>
      <c r="D154" s="98" t="s">
        <v>153</v>
      </c>
      <c r="E154" s="106">
        <v>290</v>
      </c>
      <c r="F154" s="107" t="s">
        <v>1093</v>
      </c>
      <c r="G154" s="108" t="s">
        <v>1094</v>
      </c>
      <c r="H154" s="109">
        <v>43750</v>
      </c>
      <c r="I154" s="108">
        <v>0.17399999999999999</v>
      </c>
      <c r="J154" s="110">
        <v>15</v>
      </c>
      <c r="K154" s="110">
        <v>91</v>
      </c>
      <c r="L154" s="108">
        <v>0.16483516483516483</v>
      </c>
      <c r="M154" s="110">
        <v>7</v>
      </c>
      <c r="N154" s="110">
        <v>91</v>
      </c>
      <c r="O154" s="108">
        <v>7.6923076923076927E-2</v>
      </c>
      <c r="P154" s="108">
        <v>0.13100000000000001</v>
      </c>
      <c r="Q154" s="108">
        <v>0.45</v>
      </c>
      <c r="R154" s="108">
        <v>-0.1876750700280112</v>
      </c>
      <c r="S154" s="110">
        <v>42</v>
      </c>
      <c r="T154" s="110">
        <v>65</v>
      </c>
      <c r="U154" s="110">
        <v>161</v>
      </c>
      <c r="V154" s="108">
        <v>0.6645962732919255</v>
      </c>
      <c r="W154" s="110">
        <v>21</v>
      </c>
      <c r="X154" s="110">
        <v>4</v>
      </c>
      <c r="Y154" s="110">
        <v>112</v>
      </c>
      <c r="Z154" s="108">
        <v>0.15178571428571427</v>
      </c>
      <c r="AA154" s="110">
        <v>9</v>
      </c>
      <c r="AB154" s="110">
        <v>2</v>
      </c>
      <c r="AC154" s="110">
        <v>2</v>
      </c>
      <c r="AD154" s="110">
        <v>0</v>
      </c>
      <c r="AE154" s="110">
        <v>2</v>
      </c>
      <c r="AF154" s="110">
        <v>1</v>
      </c>
      <c r="AG154" s="110">
        <v>0</v>
      </c>
      <c r="AH154" s="110">
        <v>0</v>
      </c>
      <c r="AI154" s="110">
        <v>0</v>
      </c>
      <c r="AJ154" s="110">
        <v>0</v>
      </c>
      <c r="AK154" s="110">
        <v>91</v>
      </c>
      <c r="AL154" s="108">
        <v>0.17582417582417584</v>
      </c>
      <c r="AM154" s="111">
        <f t="shared" si="44"/>
        <v>6.3E-2</v>
      </c>
      <c r="AN154" s="111">
        <f t="shared" si="43"/>
        <v>0.83899999999999997</v>
      </c>
      <c r="AO154" s="111">
        <f t="shared" si="45"/>
        <v>0.81</v>
      </c>
      <c r="AP154" s="111">
        <f t="shared" si="46"/>
        <v>0.83699999999999997</v>
      </c>
      <c r="AQ154" s="111">
        <f t="shared" si="47"/>
        <v>0.95899999999999996</v>
      </c>
      <c r="AR154" s="111">
        <f t="shared" si="48"/>
        <v>0.83799999999999997</v>
      </c>
      <c r="AS154" s="111">
        <f t="shared" si="49"/>
        <v>0.93300000000000005</v>
      </c>
      <c r="AT154" s="111">
        <f t="shared" si="50"/>
        <v>0.93300000000000005</v>
      </c>
      <c r="AU154" s="111">
        <f t="shared" si="51"/>
        <v>0.80700000000000005</v>
      </c>
      <c r="AV154" s="111">
        <f t="shared" si="52"/>
        <v>0.48099999999999998</v>
      </c>
      <c r="AW154" s="101">
        <f t="shared" si="53"/>
        <v>2</v>
      </c>
      <c r="AX154" s="101">
        <f t="shared" si="54"/>
        <v>2</v>
      </c>
      <c r="AY154" s="101">
        <f t="shared" si="55"/>
        <v>2</v>
      </c>
      <c r="AZ154" s="101">
        <f t="shared" si="56"/>
        <v>2</v>
      </c>
      <c r="BA154" s="101">
        <f t="shared" si="57"/>
        <v>2</v>
      </c>
      <c r="BB154" s="101">
        <f t="shared" si="58"/>
        <v>2</v>
      </c>
      <c r="BC154" s="101">
        <f t="shared" si="59"/>
        <v>2</v>
      </c>
      <c r="BD154" s="101">
        <f t="shared" si="60"/>
        <v>2</v>
      </c>
      <c r="BE154" s="101">
        <f t="shared" si="61"/>
        <v>2</v>
      </c>
      <c r="BF154" s="101">
        <f t="shared" si="62"/>
        <v>1</v>
      </c>
      <c r="BG154" s="101">
        <f t="shared" si="63"/>
        <v>19</v>
      </c>
    </row>
    <row r="155" spans="1:59" x14ac:dyDescent="0.2">
      <c r="A155" s="98">
        <v>1913485</v>
      </c>
      <c r="B155" s="98" t="s">
        <v>1798</v>
      </c>
      <c r="C155" s="98" t="s">
        <v>2297</v>
      </c>
      <c r="D155" s="98" t="s">
        <v>154</v>
      </c>
      <c r="E155" s="106">
        <v>136</v>
      </c>
      <c r="F155" s="107" t="s">
        <v>896</v>
      </c>
      <c r="G155" s="108" t="s">
        <v>1178</v>
      </c>
      <c r="H155" s="109">
        <v>83750</v>
      </c>
      <c r="I155" s="108">
        <v>3.9E-2</v>
      </c>
      <c r="J155" s="110">
        <v>7</v>
      </c>
      <c r="K155" s="110">
        <v>60</v>
      </c>
      <c r="L155" s="108">
        <v>0.11666666666666667</v>
      </c>
      <c r="M155" s="110">
        <v>0</v>
      </c>
      <c r="N155" s="110">
        <v>60</v>
      </c>
      <c r="O155" s="108">
        <v>0</v>
      </c>
      <c r="P155" s="108">
        <v>0.16899999999999998</v>
      </c>
      <c r="Q155" s="108">
        <v>0.379</v>
      </c>
      <c r="R155" s="108">
        <v>-6.8493150684931503E-2</v>
      </c>
      <c r="S155" s="110">
        <v>7</v>
      </c>
      <c r="T155" s="110">
        <v>31</v>
      </c>
      <c r="U155" s="110">
        <v>105</v>
      </c>
      <c r="V155" s="108">
        <v>0.3619047619047619</v>
      </c>
      <c r="W155" s="110">
        <v>18</v>
      </c>
      <c r="X155" s="110">
        <v>0</v>
      </c>
      <c r="Y155" s="110">
        <v>78</v>
      </c>
      <c r="Z155" s="108">
        <v>0.23076923076923078</v>
      </c>
      <c r="AA155" s="110">
        <v>0</v>
      </c>
      <c r="AB155" s="110">
        <v>0</v>
      </c>
      <c r="AC155" s="110">
        <v>0</v>
      </c>
      <c r="AD155" s="110">
        <v>0</v>
      </c>
      <c r="AE155" s="110">
        <v>0</v>
      </c>
      <c r="AF155" s="110">
        <v>2</v>
      </c>
      <c r="AG155" s="110">
        <v>1</v>
      </c>
      <c r="AH155" s="110">
        <v>0</v>
      </c>
      <c r="AI155" s="110">
        <v>0</v>
      </c>
      <c r="AJ155" s="110">
        <v>0</v>
      </c>
      <c r="AK155" s="110">
        <v>60</v>
      </c>
      <c r="AL155" s="108">
        <v>0.05</v>
      </c>
      <c r="AM155" s="111">
        <f t="shared" si="44"/>
        <v>0.85899999999999999</v>
      </c>
      <c r="AN155" s="111">
        <f t="shared" si="43"/>
        <v>0.14899999999999999</v>
      </c>
      <c r="AO155" s="111">
        <f t="shared" si="45"/>
        <v>0.61799999999999999</v>
      </c>
      <c r="AP155" s="111">
        <f t="shared" si="46"/>
        <v>0</v>
      </c>
      <c r="AQ155" s="111">
        <f t="shared" si="47"/>
        <v>0.97799999999999998</v>
      </c>
      <c r="AR155" s="111">
        <f t="shared" si="48"/>
        <v>0.61899999999999999</v>
      </c>
      <c r="AS155" s="111">
        <f t="shared" si="49"/>
        <v>0.17599999999999999</v>
      </c>
      <c r="AT155" s="111">
        <f t="shared" si="50"/>
        <v>0.17599999999999999</v>
      </c>
      <c r="AU155" s="111">
        <f t="shared" si="51"/>
        <v>0.92400000000000004</v>
      </c>
      <c r="AV155" s="111">
        <f t="shared" si="52"/>
        <v>4.5999999999999999E-2</v>
      </c>
      <c r="AW155" s="101">
        <f t="shared" si="53"/>
        <v>0</v>
      </c>
      <c r="AX155" s="101">
        <f t="shared" si="54"/>
        <v>0</v>
      </c>
      <c r="AY155" s="101">
        <f t="shared" si="55"/>
        <v>1</v>
      </c>
      <c r="AZ155" s="101">
        <f t="shared" si="56"/>
        <v>0</v>
      </c>
      <c r="BA155" s="101">
        <f t="shared" si="57"/>
        <v>2</v>
      </c>
      <c r="BB155" s="101">
        <f t="shared" si="58"/>
        <v>1</v>
      </c>
      <c r="BC155" s="101">
        <f t="shared" si="59"/>
        <v>1</v>
      </c>
      <c r="BD155" s="101">
        <f t="shared" si="60"/>
        <v>0</v>
      </c>
      <c r="BE155" s="101">
        <f t="shared" si="61"/>
        <v>2</v>
      </c>
      <c r="BF155" s="101">
        <f t="shared" si="62"/>
        <v>0</v>
      </c>
      <c r="BG155" s="101">
        <f t="shared" si="63"/>
        <v>7</v>
      </c>
    </row>
    <row r="156" spans="1:59" x14ac:dyDescent="0.2">
      <c r="A156" s="98">
        <v>1913530</v>
      </c>
      <c r="B156" s="98" t="s">
        <v>1503</v>
      </c>
      <c r="C156" s="98" t="s">
        <v>2298</v>
      </c>
      <c r="D156" s="98" t="s">
        <v>155</v>
      </c>
      <c r="E156" s="106">
        <v>1039</v>
      </c>
      <c r="F156" s="107" t="s">
        <v>1504</v>
      </c>
      <c r="G156" s="108" t="s">
        <v>1505</v>
      </c>
      <c r="H156" s="109">
        <v>56875</v>
      </c>
      <c r="I156" s="108">
        <v>0.17399999999999999</v>
      </c>
      <c r="J156" s="110">
        <v>114</v>
      </c>
      <c r="K156" s="110">
        <v>501</v>
      </c>
      <c r="L156" s="108">
        <v>0.22754491017964071</v>
      </c>
      <c r="M156" s="110">
        <v>42</v>
      </c>
      <c r="N156" s="110">
        <v>501</v>
      </c>
      <c r="O156" s="108">
        <v>8.3832335329341312E-2</v>
      </c>
      <c r="P156" s="108">
        <v>6.0000000000000001E-3</v>
      </c>
      <c r="Q156" s="108">
        <v>0.44400000000000001</v>
      </c>
      <c r="R156" s="108">
        <v>6.6735112936344973E-2</v>
      </c>
      <c r="S156" s="110">
        <v>30</v>
      </c>
      <c r="T156" s="110">
        <v>357</v>
      </c>
      <c r="U156" s="110">
        <v>820</v>
      </c>
      <c r="V156" s="108">
        <v>0.4719512195121951</v>
      </c>
      <c r="W156" s="110">
        <v>56</v>
      </c>
      <c r="X156" s="110">
        <v>0</v>
      </c>
      <c r="Y156" s="110">
        <v>557</v>
      </c>
      <c r="Z156" s="108">
        <v>0.10053859964093358</v>
      </c>
      <c r="AA156" s="110">
        <v>8</v>
      </c>
      <c r="AB156" s="110">
        <v>16</v>
      </c>
      <c r="AC156" s="110">
        <v>9</v>
      </c>
      <c r="AD156" s="110">
        <v>10</v>
      </c>
      <c r="AE156" s="110">
        <v>0</v>
      </c>
      <c r="AF156" s="110">
        <v>60</v>
      </c>
      <c r="AG156" s="110">
        <v>54</v>
      </c>
      <c r="AH156" s="110">
        <v>2</v>
      </c>
      <c r="AI156" s="110">
        <v>2</v>
      </c>
      <c r="AJ156" s="110">
        <v>4</v>
      </c>
      <c r="AK156" s="110">
        <v>501</v>
      </c>
      <c r="AL156" s="108">
        <v>0.32934131736526945</v>
      </c>
      <c r="AM156" s="111">
        <f t="shared" si="44"/>
        <v>0.307</v>
      </c>
      <c r="AN156" s="111">
        <f t="shared" si="43"/>
        <v>0.83899999999999997</v>
      </c>
      <c r="AO156" s="111">
        <f t="shared" si="45"/>
        <v>0.93500000000000005</v>
      </c>
      <c r="AP156" s="111">
        <f t="shared" si="46"/>
        <v>0.87</v>
      </c>
      <c r="AQ156" s="111">
        <f t="shared" si="47"/>
        <v>0.223</v>
      </c>
      <c r="AR156" s="111">
        <f t="shared" si="48"/>
        <v>0.83</v>
      </c>
      <c r="AS156" s="111">
        <f t="shared" si="49"/>
        <v>0.55600000000000005</v>
      </c>
      <c r="AT156" s="111">
        <f t="shared" si="50"/>
        <v>0.55600000000000005</v>
      </c>
      <c r="AU156" s="111">
        <f t="shared" si="51"/>
        <v>0.60199999999999998</v>
      </c>
      <c r="AV156" s="111">
        <f t="shared" si="52"/>
        <v>0.95299999999999996</v>
      </c>
      <c r="AW156" s="101">
        <f t="shared" si="53"/>
        <v>2</v>
      </c>
      <c r="AX156" s="101">
        <f t="shared" si="54"/>
        <v>2</v>
      </c>
      <c r="AY156" s="101">
        <f t="shared" si="55"/>
        <v>2</v>
      </c>
      <c r="AZ156" s="101">
        <f t="shared" si="56"/>
        <v>2</v>
      </c>
      <c r="BA156" s="101">
        <f t="shared" si="57"/>
        <v>0</v>
      </c>
      <c r="BB156" s="101">
        <f t="shared" si="58"/>
        <v>2</v>
      </c>
      <c r="BC156" s="101">
        <f t="shared" si="59"/>
        <v>0</v>
      </c>
      <c r="BD156" s="101">
        <f t="shared" si="60"/>
        <v>1</v>
      </c>
      <c r="BE156" s="101">
        <f t="shared" si="61"/>
        <v>1</v>
      </c>
      <c r="BF156" s="101">
        <f t="shared" si="62"/>
        <v>2</v>
      </c>
      <c r="BG156" s="101">
        <f t="shared" si="63"/>
        <v>14</v>
      </c>
    </row>
    <row r="157" spans="1:59" x14ac:dyDescent="0.2">
      <c r="A157" s="98">
        <v>1913575</v>
      </c>
      <c r="B157" s="98" t="s">
        <v>1406</v>
      </c>
      <c r="C157" s="98" t="s">
        <v>2299</v>
      </c>
      <c r="D157" s="98" t="s">
        <v>156</v>
      </c>
      <c r="E157" s="106">
        <v>5369</v>
      </c>
      <c r="F157" s="107" t="s">
        <v>1090</v>
      </c>
      <c r="G157" s="108" t="s">
        <v>1091</v>
      </c>
      <c r="H157" s="109">
        <v>50644</v>
      </c>
      <c r="I157" s="108">
        <v>0.11599999999999999</v>
      </c>
      <c r="J157" s="110">
        <v>257</v>
      </c>
      <c r="K157" s="110">
        <v>1930</v>
      </c>
      <c r="L157" s="108">
        <v>0.13316062176165802</v>
      </c>
      <c r="M157" s="110">
        <v>126</v>
      </c>
      <c r="N157" s="110">
        <v>1930</v>
      </c>
      <c r="O157" s="108">
        <v>6.5284974093264253E-2</v>
      </c>
      <c r="P157" s="108">
        <v>0.09</v>
      </c>
      <c r="Q157" s="108">
        <v>0.54700000000000004</v>
      </c>
      <c r="R157" s="108">
        <v>-3.6432160804020099E-2</v>
      </c>
      <c r="S157" s="110">
        <v>363</v>
      </c>
      <c r="T157" s="110">
        <v>1652</v>
      </c>
      <c r="U157" s="110">
        <v>3934</v>
      </c>
      <c r="V157" s="108">
        <v>0.51220132180986278</v>
      </c>
      <c r="W157" s="110">
        <v>331</v>
      </c>
      <c r="X157" s="110">
        <v>24</v>
      </c>
      <c r="Y157" s="110">
        <v>2261</v>
      </c>
      <c r="Z157" s="108">
        <v>0.13578062804068997</v>
      </c>
      <c r="AA157" s="110">
        <v>44</v>
      </c>
      <c r="AB157" s="110">
        <v>101</v>
      </c>
      <c r="AC157" s="110">
        <v>46</v>
      </c>
      <c r="AD157" s="110">
        <v>32</v>
      </c>
      <c r="AE157" s="110">
        <v>8</v>
      </c>
      <c r="AF157" s="110">
        <v>175</v>
      </c>
      <c r="AG157" s="110">
        <v>44</v>
      </c>
      <c r="AH157" s="110">
        <v>16</v>
      </c>
      <c r="AI157" s="110">
        <v>14</v>
      </c>
      <c r="AJ157" s="110">
        <v>0</v>
      </c>
      <c r="AK157" s="110">
        <v>1930</v>
      </c>
      <c r="AL157" s="108">
        <v>0.24870466321243523</v>
      </c>
      <c r="AM157" s="111">
        <f t="shared" si="44"/>
        <v>0.16500000000000001</v>
      </c>
      <c r="AN157" s="111">
        <f t="shared" si="43"/>
        <v>0.61799999999999999</v>
      </c>
      <c r="AO157" s="111">
        <f t="shared" si="45"/>
        <v>0.69699999999999995</v>
      </c>
      <c r="AP157" s="111">
        <f t="shared" si="46"/>
        <v>0.77200000000000002</v>
      </c>
      <c r="AQ157" s="111">
        <f t="shared" si="47"/>
        <v>0.92200000000000004</v>
      </c>
      <c r="AR157" s="111">
        <f t="shared" si="48"/>
        <v>0.95099999999999996</v>
      </c>
      <c r="AS157" s="111">
        <f t="shared" si="49"/>
        <v>0.67100000000000004</v>
      </c>
      <c r="AT157" s="111">
        <f t="shared" si="50"/>
        <v>0.67100000000000004</v>
      </c>
      <c r="AU157" s="111">
        <f t="shared" si="51"/>
        <v>0.76800000000000002</v>
      </c>
      <c r="AV157" s="111">
        <f t="shared" si="52"/>
        <v>0.78500000000000003</v>
      </c>
      <c r="AW157" s="101">
        <f t="shared" si="53"/>
        <v>2</v>
      </c>
      <c r="AX157" s="101">
        <f t="shared" si="54"/>
        <v>1</v>
      </c>
      <c r="AY157" s="101">
        <f t="shared" si="55"/>
        <v>2</v>
      </c>
      <c r="AZ157" s="101">
        <f t="shared" si="56"/>
        <v>2</v>
      </c>
      <c r="BA157" s="101">
        <f t="shared" si="57"/>
        <v>2</v>
      </c>
      <c r="BB157" s="101">
        <f t="shared" si="58"/>
        <v>2</v>
      </c>
      <c r="BC157" s="101">
        <f t="shared" si="59"/>
        <v>1</v>
      </c>
      <c r="BD157" s="101">
        <f t="shared" si="60"/>
        <v>2</v>
      </c>
      <c r="BE157" s="101">
        <f t="shared" si="61"/>
        <v>2</v>
      </c>
      <c r="BF157" s="101">
        <f t="shared" si="62"/>
        <v>2</v>
      </c>
      <c r="BG157" s="101">
        <f t="shared" si="63"/>
        <v>18</v>
      </c>
    </row>
    <row r="158" spans="1:59" x14ac:dyDescent="0.2">
      <c r="A158" s="98">
        <v>1913620</v>
      </c>
      <c r="B158" s="98" t="s">
        <v>1636</v>
      </c>
      <c r="C158" s="98" t="s">
        <v>2300</v>
      </c>
      <c r="D158" s="98" t="s">
        <v>157</v>
      </c>
      <c r="E158" s="106">
        <v>2810</v>
      </c>
      <c r="F158" s="107" t="s">
        <v>1262</v>
      </c>
      <c r="G158" s="108" t="s">
        <v>1263</v>
      </c>
      <c r="H158" s="109">
        <v>58702</v>
      </c>
      <c r="I158" s="108">
        <v>0.14300000000000002</v>
      </c>
      <c r="J158" s="110">
        <v>78</v>
      </c>
      <c r="K158" s="110">
        <v>1341</v>
      </c>
      <c r="L158" s="108">
        <v>5.8165548098434001E-2</v>
      </c>
      <c r="M158" s="110">
        <v>37</v>
      </c>
      <c r="N158" s="110">
        <v>1341</v>
      </c>
      <c r="O158" s="108">
        <v>2.7591349739000747E-2</v>
      </c>
      <c r="P158" s="108">
        <v>1.7000000000000001E-2</v>
      </c>
      <c r="Q158" s="108">
        <v>0.32799999999999996</v>
      </c>
      <c r="R158" s="108">
        <v>-1.4035087719298246E-2</v>
      </c>
      <c r="S158" s="110">
        <v>179</v>
      </c>
      <c r="T158" s="110">
        <v>513</v>
      </c>
      <c r="U158" s="110">
        <v>1874</v>
      </c>
      <c r="V158" s="108">
        <v>0.36926360725720386</v>
      </c>
      <c r="W158" s="110">
        <v>167</v>
      </c>
      <c r="X158" s="110">
        <v>16</v>
      </c>
      <c r="Y158" s="110">
        <v>1508</v>
      </c>
      <c r="Z158" s="108">
        <v>0.10013262599469495</v>
      </c>
      <c r="AA158" s="110">
        <v>18</v>
      </c>
      <c r="AB158" s="110">
        <v>38</v>
      </c>
      <c r="AC158" s="110">
        <v>0</v>
      </c>
      <c r="AD158" s="110">
        <v>70</v>
      </c>
      <c r="AE158" s="110">
        <v>10</v>
      </c>
      <c r="AF158" s="110">
        <v>62</v>
      </c>
      <c r="AG158" s="110">
        <v>115</v>
      </c>
      <c r="AH158" s="110">
        <v>25</v>
      </c>
      <c r="AI158" s="110">
        <v>16</v>
      </c>
      <c r="AJ158" s="110">
        <v>0</v>
      </c>
      <c r="AK158" s="110">
        <v>1341</v>
      </c>
      <c r="AL158" s="108">
        <v>0.26398210290827739</v>
      </c>
      <c r="AM158" s="111">
        <f t="shared" si="44"/>
        <v>0.35299999999999998</v>
      </c>
      <c r="AN158" s="111">
        <f t="shared" si="43"/>
        <v>0.72599999999999998</v>
      </c>
      <c r="AO158" s="111">
        <f t="shared" si="45"/>
        <v>0.28000000000000003</v>
      </c>
      <c r="AP158" s="111">
        <f t="shared" si="46"/>
        <v>0.39900000000000002</v>
      </c>
      <c r="AQ158" s="111">
        <f t="shared" si="47"/>
        <v>0.378</v>
      </c>
      <c r="AR158" s="111">
        <f t="shared" si="48"/>
        <v>0.39100000000000001</v>
      </c>
      <c r="AS158" s="111">
        <f t="shared" si="49"/>
        <v>0.19500000000000001</v>
      </c>
      <c r="AT158" s="111">
        <f t="shared" si="50"/>
        <v>0.19500000000000001</v>
      </c>
      <c r="AU158" s="111">
        <f t="shared" si="51"/>
        <v>0.60099999999999998</v>
      </c>
      <c r="AV158" s="111">
        <f t="shared" si="52"/>
        <v>0.83899999999999997</v>
      </c>
      <c r="AW158" s="101">
        <f t="shared" si="53"/>
        <v>1</v>
      </c>
      <c r="AX158" s="101">
        <f t="shared" si="54"/>
        <v>2</v>
      </c>
      <c r="AY158" s="101">
        <f t="shared" si="55"/>
        <v>0</v>
      </c>
      <c r="AZ158" s="101">
        <f t="shared" si="56"/>
        <v>1</v>
      </c>
      <c r="BA158" s="101">
        <f t="shared" si="57"/>
        <v>1</v>
      </c>
      <c r="BB158" s="101">
        <f t="shared" si="58"/>
        <v>1</v>
      </c>
      <c r="BC158" s="101">
        <f t="shared" si="59"/>
        <v>1</v>
      </c>
      <c r="BD158" s="101">
        <f t="shared" si="60"/>
        <v>0</v>
      </c>
      <c r="BE158" s="101">
        <f t="shared" si="61"/>
        <v>1</v>
      </c>
      <c r="BF158" s="101">
        <f t="shared" si="62"/>
        <v>2</v>
      </c>
      <c r="BG158" s="101">
        <f t="shared" si="63"/>
        <v>10</v>
      </c>
    </row>
    <row r="159" spans="1:59" x14ac:dyDescent="0.2">
      <c r="A159" s="98">
        <v>1913755</v>
      </c>
      <c r="B159" s="98" t="s">
        <v>1449</v>
      </c>
      <c r="C159" s="98" t="s">
        <v>2301</v>
      </c>
      <c r="D159" s="98" t="s">
        <v>158</v>
      </c>
      <c r="E159" s="106">
        <v>1264</v>
      </c>
      <c r="F159" s="107" t="s">
        <v>1081</v>
      </c>
      <c r="G159" s="108" t="s">
        <v>1082</v>
      </c>
      <c r="H159" s="109">
        <v>55781</v>
      </c>
      <c r="I159" s="108">
        <v>0.16</v>
      </c>
      <c r="J159" s="110">
        <v>62</v>
      </c>
      <c r="K159" s="110">
        <v>531</v>
      </c>
      <c r="L159" s="108">
        <v>0.1167608286252354</v>
      </c>
      <c r="M159" s="110">
        <v>39</v>
      </c>
      <c r="N159" s="110">
        <v>531</v>
      </c>
      <c r="O159" s="108">
        <v>7.3446327683615822E-2</v>
      </c>
      <c r="P159" s="108">
        <v>2.8999999999999998E-2</v>
      </c>
      <c r="Q159" s="108">
        <v>0.43</v>
      </c>
      <c r="R159" s="108">
        <v>-0.12161223071577484</v>
      </c>
      <c r="S159" s="110">
        <v>90</v>
      </c>
      <c r="T159" s="110">
        <v>396</v>
      </c>
      <c r="U159" s="110">
        <v>923</v>
      </c>
      <c r="V159" s="108">
        <v>0.52654387865655472</v>
      </c>
      <c r="W159" s="110">
        <v>74</v>
      </c>
      <c r="X159" s="110">
        <v>0</v>
      </c>
      <c r="Y159" s="110">
        <v>605</v>
      </c>
      <c r="Z159" s="108">
        <v>0.12231404958677686</v>
      </c>
      <c r="AA159" s="110">
        <v>10</v>
      </c>
      <c r="AB159" s="110">
        <v>19</v>
      </c>
      <c r="AC159" s="110">
        <v>9</v>
      </c>
      <c r="AD159" s="110">
        <v>3</v>
      </c>
      <c r="AE159" s="110">
        <v>0</v>
      </c>
      <c r="AF159" s="110">
        <v>37</v>
      </c>
      <c r="AG159" s="110">
        <v>4</v>
      </c>
      <c r="AH159" s="110">
        <v>2</v>
      </c>
      <c r="AI159" s="110">
        <v>1</v>
      </c>
      <c r="AJ159" s="110">
        <v>0</v>
      </c>
      <c r="AK159" s="110">
        <v>531</v>
      </c>
      <c r="AL159" s="108">
        <v>0.160075329566855</v>
      </c>
      <c r="AM159" s="111">
        <f t="shared" si="44"/>
        <v>0.27</v>
      </c>
      <c r="AN159" s="111">
        <f t="shared" si="43"/>
        <v>0.78800000000000003</v>
      </c>
      <c r="AO159" s="111">
        <f t="shared" si="45"/>
        <v>0.61899999999999999</v>
      </c>
      <c r="AP159" s="111">
        <f t="shared" si="46"/>
        <v>0.81799999999999995</v>
      </c>
      <c r="AQ159" s="111">
        <f t="shared" si="47"/>
        <v>0.54200000000000004</v>
      </c>
      <c r="AR159" s="111">
        <f t="shared" si="48"/>
        <v>0.80900000000000005</v>
      </c>
      <c r="AS159" s="111">
        <f t="shared" si="49"/>
        <v>0.71299999999999997</v>
      </c>
      <c r="AT159" s="111">
        <f t="shared" si="50"/>
        <v>0.71299999999999997</v>
      </c>
      <c r="AU159" s="111">
        <f t="shared" si="51"/>
        <v>0.71899999999999997</v>
      </c>
      <c r="AV159" s="111">
        <f t="shared" si="52"/>
        <v>0.39700000000000002</v>
      </c>
      <c r="AW159" s="101">
        <f t="shared" si="53"/>
        <v>2</v>
      </c>
      <c r="AX159" s="101">
        <f t="shared" si="54"/>
        <v>2</v>
      </c>
      <c r="AY159" s="101">
        <f t="shared" si="55"/>
        <v>1</v>
      </c>
      <c r="AZ159" s="101">
        <f t="shared" si="56"/>
        <v>2</v>
      </c>
      <c r="BA159" s="101">
        <f t="shared" si="57"/>
        <v>1</v>
      </c>
      <c r="BB159" s="101">
        <f t="shared" si="58"/>
        <v>2</v>
      </c>
      <c r="BC159" s="101">
        <f t="shared" si="59"/>
        <v>2</v>
      </c>
      <c r="BD159" s="101">
        <f t="shared" si="60"/>
        <v>2</v>
      </c>
      <c r="BE159" s="101">
        <f t="shared" si="61"/>
        <v>2</v>
      </c>
      <c r="BF159" s="101">
        <f t="shared" si="62"/>
        <v>1</v>
      </c>
      <c r="BG159" s="101">
        <f t="shared" si="63"/>
        <v>17</v>
      </c>
    </row>
    <row r="160" spans="1:59" x14ac:dyDescent="0.2">
      <c r="A160" s="98">
        <v>1913845</v>
      </c>
      <c r="B160" s="98" t="s">
        <v>1799</v>
      </c>
      <c r="C160" s="98" t="s">
        <v>2302</v>
      </c>
      <c r="D160" s="98" t="s">
        <v>159</v>
      </c>
      <c r="E160" s="106">
        <v>45</v>
      </c>
      <c r="F160" s="107" t="s">
        <v>159</v>
      </c>
      <c r="G160" s="108" t="s">
        <v>1107</v>
      </c>
      <c r="H160" s="109">
        <v>68750</v>
      </c>
      <c r="I160" s="108">
        <v>0.03</v>
      </c>
      <c r="J160" s="110">
        <v>0</v>
      </c>
      <c r="K160" s="110">
        <v>38</v>
      </c>
      <c r="L160" s="108">
        <v>0</v>
      </c>
      <c r="M160" s="110">
        <v>0</v>
      </c>
      <c r="N160" s="110">
        <v>38</v>
      </c>
      <c r="O160" s="108">
        <v>0</v>
      </c>
      <c r="P160" s="108">
        <v>0.14300000000000002</v>
      </c>
      <c r="Q160" s="108">
        <v>0.47</v>
      </c>
      <c r="R160" s="108">
        <v>4.6511627906976744E-2</v>
      </c>
      <c r="S160" s="110">
        <v>11</v>
      </c>
      <c r="T160" s="110">
        <v>8</v>
      </c>
      <c r="U160" s="110">
        <v>62</v>
      </c>
      <c r="V160" s="108">
        <v>0.30645161290322581</v>
      </c>
      <c r="W160" s="110">
        <v>40</v>
      </c>
      <c r="X160" s="110">
        <v>33</v>
      </c>
      <c r="Y160" s="110">
        <v>78</v>
      </c>
      <c r="Z160" s="108">
        <v>8.9743589743589744E-2</v>
      </c>
      <c r="AA160" s="110">
        <v>2</v>
      </c>
      <c r="AB160" s="110">
        <v>10</v>
      </c>
      <c r="AC160" s="110">
        <v>1</v>
      </c>
      <c r="AD160" s="110">
        <v>1</v>
      </c>
      <c r="AE160" s="110">
        <v>0</v>
      </c>
      <c r="AF160" s="110">
        <v>0</v>
      </c>
      <c r="AG160" s="110">
        <v>0</v>
      </c>
      <c r="AH160" s="110">
        <v>0</v>
      </c>
      <c r="AI160" s="110">
        <v>0</v>
      </c>
      <c r="AJ160" s="110">
        <v>0</v>
      </c>
      <c r="AK160" s="110">
        <v>38</v>
      </c>
      <c r="AL160" s="108">
        <v>0.36842105263157893</v>
      </c>
      <c r="AM160" s="111">
        <f t="shared" si="44"/>
        <v>0.60899999999999999</v>
      </c>
      <c r="AN160" s="111">
        <f t="shared" si="43"/>
        <v>9.6000000000000002E-2</v>
      </c>
      <c r="AO160" s="111">
        <f t="shared" si="45"/>
        <v>0</v>
      </c>
      <c r="AP160" s="111">
        <f t="shared" si="46"/>
        <v>0</v>
      </c>
      <c r="AQ160" s="111">
        <f t="shared" si="47"/>
        <v>0.96599999999999997</v>
      </c>
      <c r="AR160" s="111">
        <f t="shared" si="48"/>
        <v>0.88600000000000001</v>
      </c>
      <c r="AS160" s="111">
        <f t="shared" si="49"/>
        <v>0.10100000000000001</v>
      </c>
      <c r="AT160" s="111">
        <f t="shared" si="50"/>
        <v>0.10100000000000001</v>
      </c>
      <c r="AU160" s="111">
        <f t="shared" si="51"/>
        <v>0.55100000000000005</v>
      </c>
      <c r="AV160" s="111">
        <f t="shared" si="52"/>
        <v>0.97399999999999998</v>
      </c>
      <c r="AW160" s="101">
        <f t="shared" si="53"/>
        <v>1</v>
      </c>
      <c r="AX160" s="101">
        <f t="shared" si="54"/>
        <v>0</v>
      </c>
      <c r="AY160" s="101">
        <f t="shared" si="55"/>
        <v>0</v>
      </c>
      <c r="AZ160" s="101">
        <f t="shared" si="56"/>
        <v>0</v>
      </c>
      <c r="BA160" s="101">
        <f t="shared" si="57"/>
        <v>2</v>
      </c>
      <c r="BB160" s="101">
        <f t="shared" si="58"/>
        <v>2</v>
      </c>
      <c r="BC160" s="101">
        <f t="shared" si="59"/>
        <v>0</v>
      </c>
      <c r="BD160" s="101">
        <f t="shared" si="60"/>
        <v>0</v>
      </c>
      <c r="BE160" s="101">
        <f t="shared" si="61"/>
        <v>1</v>
      </c>
      <c r="BF160" s="101">
        <f t="shared" si="62"/>
        <v>2</v>
      </c>
      <c r="BG160" s="101">
        <f t="shared" si="63"/>
        <v>8</v>
      </c>
    </row>
    <row r="161" spans="1:59" x14ac:dyDescent="0.2">
      <c r="A161" s="98">
        <v>1914025</v>
      </c>
      <c r="B161" s="98" t="s">
        <v>1756</v>
      </c>
      <c r="C161" s="98" t="s">
        <v>2303</v>
      </c>
      <c r="D161" s="98" t="s">
        <v>160</v>
      </c>
      <c r="E161" s="106">
        <v>7687</v>
      </c>
      <c r="F161" s="107" t="s">
        <v>1137</v>
      </c>
      <c r="G161" s="108" t="s">
        <v>1138</v>
      </c>
      <c r="H161" s="109">
        <v>70278</v>
      </c>
      <c r="I161" s="108">
        <v>7.2999999999999995E-2</v>
      </c>
      <c r="J161" s="110">
        <v>275</v>
      </c>
      <c r="K161" s="110">
        <v>3422</v>
      </c>
      <c r="L161" s="108">
        <v>8.0362361192285209E-2</v>
      </c>
      <c r="M161" s="110">
        <v>186</v>
      </c>
      <c r="N161" s="110">
        <v>3422</v>
      </c>
      <c r="O161" s="108">
        <v>5.4354178842782E-2</v>
      </c>
      <c r="P161" s="108">
        <v>2.2000000000000002E-2</v>
      </c>
      <c r="Q161" s="108">
        <v>0.38500000000000001</v>
      </c>
      <c r="R161" s="108">
        <v>-1.1572585830011573E-2</v>
      </c>
      <c r="S161" s="110">
        <v>196</v>
      </c>
      <c r="T161" s="110">
        <v>1822</v>
      </c>
      <c r="U161" s="110">
        <v>5659</v>
      </c>
      <c r="V161" s="108">
        <v>0.35660010602579961</v>
      </c>
      <c r="W161" s="110">
        <v>1077</v>
      </c>
      <c r="X161" s="110">
        <v>914</v>
      </c>
      <c r="Y161" s="110">
        <v>4499</v>
      </c>
      <c r="Z161" s="108">
        <v>3.6230273394087575E-2</v>
      </c>
      <c r="AA161" s="110">
        <v>59</v>
      </c>
      <c r="AB161" s="110">
        <v>128</v>
      </c>
      <c r="AC161" s="110">
        <v>93</v>
      </c>
      <c r="AD161" s="110">
        <v>69</v>
      </c>
      <c r="AE161" s="110">
        <v>20</v>
      </c>
      <c r="AF161" s="110">
        <v>123</v>
      </c>
      <c r="AG161" s="110">
        <v>113</v>
      </c>
      <c r="AH161" s="110">
        <v>20</v>
      </c>
      <c r="AI161" s="110">
        <v>10</v>
      </c>
      <c r="AJ161" s="110">
        <v>5</v>
      </c>
      <c r="AK161" s="110">
        <v>3422</v>
      </c>
      <c r="AL161" s="108">
        <v>0.18702513150204558</v>
      </c>
      <c r="AM161" s="111">
        <f t="shared" si="44"/>
        <v>0.63900000000000001</v>
      </c>
      <c r="AN161" s="111">
        <f t="shared" si="43"/>
        <v>0.36599999999999999</v>
      </c>
      <c r="AO161" s="111">
        <f t="shared" si="45"/>
        <v>0.41499999999999998</v>
      </c>
      <c r="AP161" s="111">
        <f t="shared" si="46"/>
        <v>0.68700000000000006</v>
      </c>
      <c r="AQ161" s="111">
        <f t="shared" si="47"/>
        <v>0.44600000000000001</v>
      </c>
      <c r="AR161" s="111">
        <f t="shared" si="48"/>
        <v>0.63600000000000001</v>
      </c>
      <c r="AS161" s="111">
        <f t="shared" si="49"/>
        <v>0.16400000000000001</v>
      </c>
      <c r="AT161" s="111">
        <f t="shared" si="50"/>
        <v>0.16400000000000001</v>
      </c>
      <c r="AU161" s="111">
        <f t="shared" si="51"/>
        <v>0.24</v>
      </c>
      <c r="AV161" s="111">
        <f t="shared" si="52"/>
        <v>0.55100000000000005</v>
      </c>
      <c r="AW161" s="101">
        <f t="shared" si="53"/>
        <v>1</v>
      </c>
      <c r="AX161" s="101">
        <f t="shared" si="54"/>
        <v>1</v>
      </c>
      <c r="AY161" s="101">
        <f t="shared" si="55"/>
        <v>1</v>
      </c>
      <c r="AZ161" s="101">
        <f t="shared" si="56"/>
        <v>2</v>
      </c>
      <c r="BA161" s="101">
        <f t="shared" si="57"/>
        <v>1</v>
      </c>
      <c r="BB161" s="101">
        <f t="shared" si="58"/>
        <v>1</v>
      </c>
      <c r="BC161" s="101">
        <f t="shared" si="59"/>
        <v>1</v>
      </c>
      <c r="BD161" s="101">
        <f t="shared" si="60"/>
        <v>0</v>
      </c>
      <c r="BE161" s="101">
        <f t="shared" si="61"/>
        <v>0</v>
      </c>
      <c r="BF161" s="101">
        <f t="shared" si="62"/>
        <v>1</v>
      </c>
      <c r="BG161" s="101">
        <f t="shared" si="63"/>
        <v>9</v>
      </c>
    </row>
    <row r="162" spans="1:59" x14ac:dyDescent="0.2">
      <c r="A162" s="98">
        <v>1913980</v>
      </c>
      <c r="B162" s="98" t="s">
        <v>1183</v>
      </c>
      <c r="C162" s="98" t="s">
        <v>2304</v>
      </c>
      <c r="D162" s="98" t="s">
        <v>161</v>
      </c>
      <c r="E162" s="106">
        <v>278</v>
      </c>
      <c r="F162" s="107" t="s">
        <v>1184</v>
      </c>
      <c r="G162" s="108" t="s">
        <v>1185</v>
      </c>
      <c r="H162" s="109">
        <v>47083</v>
      </c>
      <c r="I162" s="108">
        <v>0.17699999999999999</v>
      </c>
      <c r="J162" s="110">
        <v>33</v>
      </c>
      <c r="K162" s="110">
        <v>175</v>
      </c>
      <c r="L162" s="108">
        <v>0.18857142857142858</v>
      </c>
      <c r="M162" s="110">
        <v>22</v>
      </c>
      <c r="N162" s="110">
        <v>175</v>
      </c>
      <c r="O162" s="108">
        <v>0.12571428571428572</v>
      </c>
      <c r="P162" s="108">
        <v>0.105</v>
      </c>
      <c r="Q162" s="108">
        <v>0.45799999999999996</v>
      </c>
      <c r="R162" s="108">
        <v>-0.23415977961432508</v>
      </c>
      <c r="S162" s="110">
        <v>29</v>
      </c>
      <c r="T162" s="110">
        <v>148</v>
      </c>
      <c r="U162" s="110">
        <v>294</v>
      </c>
      <c r="V162" s="108">
        <v>0.60204081632653061</v>
      </c>
      <c r="W162" s="110">
        <v>20</v>
      </c>
      <c r="X162" s="110">
        <v>0</v>
      </c>
      <c r="Y162" s="110">
        <v>195</v>
      </c>
      <c r="Z162" s="108">
        <v>0.10256410256410256</v>
      </c>
      <c r="AA162" s="110">
        <v>13</v>
      </c>
      <c r="AB162" s="110">
        <v>3</v>
      </c>
      <c r="AC162" s="110">
        <v>1</v>
      </c>
      <c r="AD162" s="110">
        <v>0</v>
      </c>
      <c r="AE162" s="110">
        <v>0</v>
      </c>
      <c r="AF162" s="110">
        <v>4</v>
      </c>
      <c r="AG162" s="110">
        <v>9</v>
      </c>
      <c r="AH162" s="110">
        <v>0</v>
      </c>
      <c r="AI162" s="110">
        <v>0</v>
      </c>
      <c r="AJ162" s="110">
        <v>0</v>
      </c>
      <c r="AK162" s="110">
        <v>175</v>
      </c>
      <c r="AL162" s="108">
        <v>0.17142857142857143</v>
      </c>
      <c r="AM162" s="111">
        <f t="shared" si="44"/>
        <v>9.8000000000000004E-2</v>
      </c>
      <c r="AN162" s="111">
        <f t="shared" si="43"/>
        <v>0.85</v>
      </c>
      <c r="AO162" s="111">
        <f t="shared" si="45"/>
        <v>0.86899999999999999</v>
      </c>
      <c r="AP162" s="111">
        <f t="shared" si="46"/>
        <v>0.95699999999999996</v>
      </c>
      <c r="AQ162" s="111">
        <f t="shared" si="47"/>
        <v>0.94199999999999995</v>
      </c>
      <c r="AR162" s="111">
        <f t="shared" si="48"/>
        <v>0.85699999999999998</v>
      </c>
      <c r="AS162" s="111">
        <f t="shared" si="49"/>
        <v>0.877</v>
      </c>
      <c r="AT162" s="111">
        <f t="shared" si="50"/>
        <v>0.877</v>
      </c>
      <c r="AU162" s="111">
        <f t="shared" si="51"/>
        <v>0.61299999999999999</v>
      </c>
      <c r="AV162" s="111">
        <f t="shared" si="52"/>
        <v>0.45500000000000002</v>
      </c>
      <c r="AW162" s="101">
        <f t="shared" si="53"/>
        <v>2</v>
      </c>
      <c r="AX162" s="101">
        <f t="shared" si="54"/>
        <v>2</v>
      </c>
      <c r="AY162" s="101">
        <f t="shared" si="55"/>
        <v>2</v>
      </c>
      <c r="AZ162" s="101">
        <f t="shared" si="56"/>
        <v>2</v>
      </c>
      <c r="BA162" s="101">
        <f t="shared" si="57"/>
        <v>2</v>
      </c>
      <c r="BB162" s="101">
        <f t="shared" si="58"/>
        <v>2</v>
      </c>
      <c r="BC162" s="101">
        <f t="shared" si="59"/>
        <v>2</v>
      </c>
      <c r="BD162" s="101">
        <f t="shared" si="60"/>
        <v>2</v>
      </c>
      <c r="BE162" s="101">
        <f t="shared" si="61"/>
        <v>1</v>
      </c>
      <c r="BF162" s="101">
        <f t="shared" si="62"/>
        <v>1</v>
      </c>
      <c r="BG162" s="101">
        <f t="shared" si="63"/>
        <v>18</v>
      </c>
    </row>
    <row r="163" spans="1:59" x14ac:dyDescent="0.2">
      <c r="A163" s="98">
        <v>1914115</v>
      </c>
      <c r="B163" s="98" t="s">
        <v>1637</v>
      </c>
      <c r="C163" s="98" t="s">
        <v>2305</v>
      </c>
      <c r="D163" s="98" t="s">
        <v>162</v>
      </c>
      <c r="E163" s="106">
        <v>240</v>
      </c>
      <c r="F163" s="107" t="s">
        <v>149</v>
      </c>
      <c r="G163" s="108" t="s">
        <v>1635</v>
      </c>
      <c r="H163" s="109">
        <v>48750</v>
      </c>
      <c r="I163" s="108">
        <v>0.14599999999999999</v>
      </c>
      <c r="J163" s="110">
        <v>23</v>
      </c>
      <c r="K163" s="110">
        <v>134</v>
      </c>
      <c r="L163" s="108">
        <v>0.17164179104477612</v>
      </c>
      <c r="M163" s="110">
        <v>13</v>
      </c>
      <c r="N163" s="110">
        <v>134</v>
      </c>
      <c r="O163" s="108">
        <v>9.7014925373134331E-2</v>
      </c>
      <c r="P163" s="108">
        <v>9.6000000000000002E-2</v>
      </c>
      <c r="Q163" s="108">
        <v>0.36899999999999999</v>
      </c>
      <c r="R163" s="108">
        <v>0</v>
      </c>
      <c r="S163" s="110">
        <v>23</v>
      </c>
      <c r="T163" s="110">
        <v>71</v>
      </c>
      <c r="U163" s="110">
        <v>210</v>
      </c>
      <c r="V163" s="108">
        <v>0.44761904761904764</v>
      </c>
      <c r="W163" s="110">
        <v>1</v>
      </c>
      <c r="X163" s="110">
        <v>0</v>
      </c>
      <c r="Y163" s="110">
        <v>135</v>
      </c>
      <c r="Z163" s="108">
        <v>7.4074074074074077E-3</v>
      </c>
      <c r="AA163" s="110">
        <v>2</v>
      </c>
      <c r="AB163" s="110">
        <v>0</v>
      </c>
      <c r="AC163" s="110">
        <v>2</v>
      </c>
      <c r="AD163" s="110">
        <v>2</v>
      </c>
      <c r="AE163" s="110">
        <v>0</v>
      </c>
      <c r="AF163" s="110">
        <v>2</v>
      </c>
      <c r="AG163" s="110">
        <v>0</v>
      </c>
      <c r="AH163" s="110">
        <v>0</v>
      </c>
      <c r="AI163" s="110">
        <v>0</v>
      </c>
      <c r="AJ163" s="110">
        <v>0</v>
      </c>
      <c r="AK163" s="110">
        <v>134</v>
      </c>
      <c r="AL163" s="108">
        <v>5.9701492537313432E-2</v>
      </c>
      <c r="AM163" s="111">
        <f t="shared" si="44"/>
        <v>0.123</v>
      </c>
      <c r="AN163" s="111">
        <f t="shared" si="43"/>
        <v>0.73399999999999999</v>
      </c>
      <c r="AO163" s="111">
        <f t="shared" si="45"/>
        <v>0.83</v>
      </c>
      <c r="AP163" s="111">
        <f t="shared" si="46"/>
        <v>0.90200000000000002</v>
      </c>
      <c r="AQ163" s="111">
        <f t="shared" si="47"/>
        <v>0.92900000000000005</v>
      </c>
      <c r="AR163" s="111">
        <f t="shared" si="48"/>
        <v>0.56299999999999994</v>
      </c>
      <c r="AS163" s="111">
        <f t="shared" si="49"/>
        <v>0.46899999999999997</v>
      </c>
      <c r="AT163" s="111">
        <f t="shared" si="50"/>
        <v>0.46899999999999997</v>
      </c>
      <c r="AU163" s="111">
        <f t="shared" si="51"/>
        <v>0.113</v>
      </c>
      <c r="AV163" s="111">
        <f t="shared" si="52"/>
        <v>0.06</v>
      </c>
      <c r="AW163" s="101">
        <f t="shared" si="53"/>
        <v>2</v>
      </c>
      <c r="AX163" s="101">
        <f t="shared" si="54"/>
        <v>2</v>
      </c>
      <c r="AY163" s="101">
        <f t="shared" si="55"/>
        <v>2</v>
      </c>
      <c r="AZ163" s="101">
        <f t="shared" si="56"/>
        <v>2</v>
      </c>
      <c r="BA163" s="101">
        <f t="shared" si="57"/>
        <v>2</v>
      </c>
      <c r="BB163" s="101">
        <f t="shared" si="58"/>
        <v>1</v>
      </c>
      <c r="BC163" s="101">
        <f t="shared" si="59"/>
        <v>1</v>
      </c>
      <c r="BD163" s="101">
        <f t="shared" si="60"/>
        <v>1</v>
      </c>
      <c r="BE163" s="101">
        <f t="shared" si="61"/>
        <v>0</v>
      </c>
      <c r="BF163" s="101">
        <f t="shared" si="62"/>
        <v>0</v>
      </c>
      <c r="BG163" s="101">
        <f t="shared" si="63"/>
        <v>13</v>
      </c>
    </row>
    <row r="164" spans="1:59" x14ac:dyDescent="0.2">
      <c r="A164" s="98">
        <v>1914160</v>
      </c>
      <c r="B164" s="98" t="s">
        <v>1839</v>
      </c>
      <c r="C164" s="98" t="s">
        <v>2306</v>
      </c>
      <c r="D164" s="98" t="s">
        <v>163</v>
      </c>
      <c r="E164" s="106">
        <v>140</v>
      </c>
      <c r="F164" s="107" t="s">
        <v>1054</v>
      </c>
      <c r="G164" s="108" t="s">
        <v>1055</v>
      </c>
      <c r="H164" s="109">
        <v>56406</v>
      </c>
      <c r="I164" s="108">
        <v>1.4999999999999999E-2</v>
      </c>
      <c r="J164" s="110">
        <v>1</v>
      </c>
      <c r="K164" s="110">
        <v>57</v>
      </c>
      <c r="L164" s="108">
        <v>1.7543859649122806E-2</v>
      </c>
      <c r="M164" s="110">
        <v>0</v>
      </c>
      <c r="N164" s="110">
        <v>57</v>
      </c>
      <c r="O164" s="108">
        <v>0</v>
      </c>
      <c r="P164" s="108">
        <v>1.7000000000000001E-2</v>
      </c>
      <c r="Q164" s="108">
        <v>0.41</v>
      </c>
      <c r="R164" s="108">
        <v>-5.4054054054054057E-2</v>
      </c>
      <c r="S164" s="110">
        <v>9</v>
      </c>
      <c r="T164" s="110">
        <v>37</v>
      </c>
      <c r="U164" s="110">
        <v>96</v>
      </c>
      <c r="V164" s="108">
        <v>0.47916666666666669</v>
      </c>
      <c r="W164" s="110">
        <v>0</v>
      </c>
      <c r="X164" s="110">
        <v>0</v>
      </c>
      <c r="Y164" s="110">
        <v>57</v>
      </c>
      <c r="Z164" s="108">
        <v>0</v>
      </c>
      <c r="AA164" s="110">
        <v>0</v>
      </c>
      <c r="AB164" s="110">
        <v>3</v>
      </c>
      <c r="AC164" s="110">
        <v>0</v>
      </c>
      <c r="AD164" s="110">
        <v>7</v>
      </c>
      <c r="AE164" s="110">
        <v>0</v>
      </c>
      <c r="AF164" s="110">
        <v>0</v>
      </c>
      <c r="AG164" s="110">
        <v>0</v>
      </c>
      <c r="AH164" s="110">
        <v>2</v>
      </c>
      <c r="AI164" s="110">
        <v>0</v>
      </c>
      <c r="AJ164" s="110">
        <v>0</v>
      </c>
      <c r="AK164" s="110">
        <v>57</v>
      </c>
      <c r="AL164" s="108">
        <v>0.21052631578947367</v>
      </c>
      <c r="AM164" s="111">
        <f t="shared" si="44"/>
        <v>0.28999999999999998</v>
      </c>
      <c r="AN164" s="111">
        <f t="shared" si="43"/>
        <v>5.1999999999999998E-2</v>
      </c>
      <c r="AO164" s="111">
        <f t="shared" si="45"/>
        <v>7.5999999999999998E-2</v>
      </c>
      <c r="AP164" s="111">
        <f t="shared" si="46"/>
        <v>0</v>
      </c>
      <c r="AQ164" s="111">
        <f t="shared" si="47"/>
        <v>0.378</v>
      </c>
      <c r="AR164" s="111">
        <f t="shared" si="48"/>
        <v>0.74399999999999999</v>
      </c>
      <c r="AS164" s="111">
        <f t="shared" si="49"/>
        <v>0.57699999999999996</v>
      </c>
      <c r="AT164" s="111">
        <f t="shared" si="50"/>
        <v>0.57699999999999996</v>
      </c>
      <c r="AU164" s="111">
        <f t="shared" si="51"/>
        <v>0</v>
      </c>
      <c r="AV164" s="111">
        <f t="shared" si="52"/>
        <v>0.64800000000000002</v>
      </c>
      <c r="AW164" s="101">
        <f t="shared" si="53"/>
        <v>2</v>
      </c>
      <c r="AX164" s="101">
        <f t="shared" si="54"/>
        <v>0</v>
      </c>
      <c r="AY164" s="101">
        <f t="shared" si="55"/>
        <v>0</v>
      </c>
      <c r="AZ164" s="101">
        <f t="shared" si="56"/>
        <v>0</v>
      </c>
      <c r="BA164" s="101">
        <f t="shared" si="57"/>
        <v>1</v>
      </c>
      <c r="BB164" s="101">
        <f t="shared" si="58"/>
        <v>2</v>
      </c>
      <c r="BC164" s="101">
        <f t="shared" si="59"/>
        <v>1</v>
      </c>
      <c r="BD164" s="101">
        <f t="shared" si="60"/>
        <v>1</v>
      </c>
      <c r="BE164" s="101">
        <f t="shared" si="61"/>
        <v>0</v>
      </c>
      <c r="BF164" s="101">
        <f t="shared" si="62"/>
        <v>1</v>
      </c>
      <c r="BG164" s="101">
        <f t="shared" si="63"/>
        <v>8</v>
      </c>
    </row>
    <row r="165" spans="1:59" x14ac:dyDescent="0.2">
      <c r="A165" s="98">
        <v>1914250</v>
      </c>
      <c r="B165" s="98" t="s">
        <v>1653</v>
      </c>
      <c r="C165" s="98" t="s">
        <v>2307</v>
      </c>
      <c r="D165" s="98" t="s">
        <v>164</v>
      </c>
      <c r="E165" s="106">
        <v>586</v>
      </c>
      <c r="F165" s="107" t="s">
        <v>293</v>
      </c>
      <c r="G165" s="108" t="s">
        <v>1078</v>
      </c>
      <c r="H165" s="109">
        <v>73906</v>
      </c>
      <c r="I165" s="108">
        <v>9.0999999999999998E-2</v>
      </c>
      <c r="J165" s="110">
        <v>25</v>
      </c>
      <c r="K165" s="110">
        <v>219</v>
      </c>
      <c r="L165" s="108">
        <v>0.11415525114155251</v>
      </c>
      <c r="M165" s="110">
        <v>8</v>
      </c>
      <c r="N165" s="110">
        <v>219</v>
      </c>
      <c r="O165" s="108">
        <v>3.6529680365296802E-2</v>
      </c>
      <c r="P165" s="108">
        <v>2.1000000000000001E-2</v>
      </c>
      <c r="Q165" s="108">
        <v>0.3</v>
      </c>
      <c r="R165" s="108">
        <v>-7.2784810126582278E-2</v>
      </c>
      <c r="S165" s="110">
        <v>24</v>
      </c>
      <c r="T165" s="110">
        <v>125</v>
      </c>
      <c r="U165" s="110">
        <v>361</v>
      </c>
      <c r="V165" s="108">
        <v>0.41274238227146814</v>
      </c>
      <c r="W165" s="110">
        <v>46</v>
      </c>
      <c r="X165" s="110">
        <v>11</v>
      </c>
      <c r="Y165" s="110">
        <v>265</v>
      </c>
      <c r="Z165" s="108">
        <v>0.13207547169811321</v>
      </c>
      <c r="AA165" s="110">
        <v>13</v>
      </c>
      <c r="AB165" s="110">
        <v>5</v>
      </c>
      <c r="AC165" s="110">
        <v>9</v>
      </c>
      <c r="AD165" s="110">
        <v>0</v>
      </c>
      <c r="AE165" s="110">
        <v>2</v>
      </c>
      <c r="AF165" s="110">
        <v>11</v>
      </c>
      <c r="AG165" s="110">
        <v>0</v>
      </c>
      <c r="AH165" s="110">
        <v>2</v>
      </c>
      <c r="AI165" s="110">
        <v>0</v>
      </c>
      <c r="AJ165" s="110">
        <v>0</v>
      </c>
      <c r="AK165" s="110">
        <v>219</v>
      </c>
      <c r="AL165" s="108">
        <v>0.19178082191780821</v>
      </c>
      <c r="AM165" s="111">
        <f t="shared" si="44"/>
        <v>0.72199999999999998</v>
      </c>
      <c r="AN165" s="111">
        <f t="shared" si="43"/>
        <v>0.48</v>
      </c>
      <c r="AO165" s="111">
        <f t="shared" si="45"/>
        <v>0.60099999999999998</v>
      </c>
      <c r="AP165" s="111">
        <f t="shared" si="46"/>
        <v>0.51</v>
      </c>
      <c r="AQ165" s="111">
        <f t="shared" si="47"/>
        <v>0.435</v>
      </c>
      <c r="AR165" s="111">
        <f t="shared" si="48"/>
        <v>0.28199999999999997</v>
      </c>
      <c r="AS165" s="111">
        <f t="shared" si="49"/>
        <v>0.33100000000000002</v>
      </c>
      <c r="AT165" s="111">
        <f t="shared" si="50"/>
        <v>0.33100000000000002</v>
      </c>
      <c r="AU165" s="111">
        <f t="shared" si="51"/>
        <v>0.75600000000000001</v>
      </c>
      <c r="AV165" s="111">
        <f t="shared" si="52"/>
        <v>0.56799999999999995</v>
      </c>
      <c r="AW165" s="101">
        <f t="shared" si="53"/>
        <v>0</v>
      </c>
      <c r="AX165" s="101">
        <f t="shared" si="54"/>
        <v>1</v>
      </c>
      <c r="AY165" s="101">
        <f t="shared" si="55"/>
        <v>1</v>
      </c>
      <c r="AZ165" s="101">
        <f t="shared" si="56"/>
        <v>1</v>
      </c>
      <c r="BA165" s="101">
        <f t="shared" si="57"/>
        <v>1</v>
      </c>
      <c r="BB165" s="101">
        <f t="shared" si="58"/>
        <v>0</v>
      </c>
      <c r="BC165" s="101">
        <f t="shared" si="59"/>
        <v>1</v>
      </c>
      <c r="BD165" s="101">
        <f t="shared" si="60"/>
        <v>0</v>
      </c>
      <c r="BE165" s="101">
        <f t="shared" si="61"/>
        <v>2</v>
      </c>
      <c r="BF165" s="101">
        <f t="shared" si="62"/>
        <v>1</v>
      </c>
      <c r="BG165" s="101">
        <f t="shared" si="63"/>
        <v>8</v>
      </c>
    </row>
    <row r="166" spans="1:59" x14ac:dyDescent="0.2">
      <c r="A166" s="98">
        <v>1914430</v>
      </c>
      <c r="B166" s="98" t="s">
        <v>1074</v>
      </c>
      <c r="C166" s="98" t="s">
        <v>2308</v>
      </c>
      <c r="D166" s="98" t="s">
        <v>165</v>
      </c>
      <c r="E166" s="106">
        <v>24469</v>
      </c>
      <c r="F166" s="107" t="s">
        <v>165</v>
      </c>
      <c r="G166" s="108" t="s">
        <v>1075</v>
      </c>
      <c r="H166" s="109">
        <v>57493</v>
      </c>
      <c r="I166" s="108">
        <v>0.182</v>
      </c>
      <c r="J166" s="110">
        <v>2000</v>
      </c>
      <c r="K166" s="110">
        <v>10677</v>
      </c>
      <c r="L166" s="108">
        <v>0.18731853516905497</v>
      </c>
      <c r="M166" s="110">
        <v>730</v>
      </c>
      <c r="N166" s="110">
        <v>10677</v>
      </c>
      <c r="O166" s="108">
        <v>6.8371265336705067E-2</v>
      </c>
      <c r="P166" s="108">
        <v>4.4999999999999998E-2</v>
      </c>
      <c r="Q166" s="108">
        <v>0.42399999999999999</v>
      </c>
      <c r="R166" s="108">
        <v>-8.9864236563139299E-2</v>
      </c>
      <c r="S166" s="110">
        <v>1819</v>
      </c>
      <c r="T166" s="110">
        <v>6161</v>
      </c>
      <c r="U166" s="110">
        <v>17200</v>
      </c>
      <c r="V166" s="108">
        <v>0.46395348837209305</v>
      </c>
      <c r="W166" s="110">
        <v>1683</v>
      </c>
      <c r="X166" s="110">
        <v>95</v>
      </c>
      <c r="Y166" s="110">
        <v>12360</v>
      </c>
      <c r="Z166" s="108">
        <v>0.1284789644012945</v>
      </c>
      <c r="AA166" s="110">
        <v>407</v>
      </c>
      <c r="AB166" s="110">
        <v>262</v>
      </c>
      <c r="AC166" s="110">
        <v>236</v>
      </c>
      <c r="AD166" s="110">
        <v>206</v>
      </c>
      <c r="AE166" s="110">
        <v>83</v>
      </c>
      <c r="AF166" s="110">
        <v>975</v>
      </c>
      <c r="AG166" s="110">
        <v>469</v>
      </c>
      <c r="AH166" s="110">
        <v>194</v>
      </c>
      <c r="AI166" s="110">
        <v>35</v>
      </c>
      <c r="AJ166" s="110">
        <v>13</v>
      </c>
      <c r="AK166" s="110">
        <v>10677</v>
      </c>
      <c r="AL166" s="108">
        <v>0.26973869064343919</v>
      </c>
      <c r="AM166" s="111">
        <f t="shared" si="44"/>
        <v>0.33100000000000002</v>
      </c>
      <c r="AN166" s="111">
        <f t="shared" si="43"/>
        <v>0.85799999999999998</v>
      </c>
      <c r="AO166" s="111">
        <f t="shared" si="45"/>
        <v>0.86499999999999999</v>
      </c>
      <c r="AP166" s="111">
        <f t="shared" si="46"/>
        <v>0.79200000000000004</v>
      </c>
      <c r="AQ166" s="111">
        <f t="shared" si="47"/>
        <v>0.72799999999999998</v>
      </c>
      <c r="AR166" s="111">
        <f t="shared" si="48"/>
        <v>0.78500000000000003</v>
      </c>
      <c r="AS166" s="111">
        <f t="shared" si="49"/>
        <v>0.52800000000000002</v>
      </c>
      <c r="AT166" s="111">
        <f t="shared" si="50"/>
        <v>0.52800000000000002</v>
      </c>
      <c r="AU166" s="111">
        <f t="shared" si="51"/>
        <v>0.745</v>
      </c>
      <c r="AV166" s="111">
        <f t="shared" si="52"/>
        <v>0.85699999999999998</v>
      </c>
      <c r="AW166" s="101">
        <f t="shared" si="53"/>
        <v>2</v>
      </c>
      <c r="AX166" s="101">
        <f t="shared" si="54"/>
        <v>2</v>
      </c>
      <c r="AY166" s="101">
        <f t="shared" si="55"/>
        <v>2</v>
      </c>
      <c r="AZ166" s="101">
        <f t="shared" si="56"/>
        <v>2</v>
      </c>
      <c r="BA166" s="101">
        <f t="shared" si="57"/>
        <v>2</v>
      </c>
      <c r="BB166" s="101">
        <f t="shared" si="58"/>
        <v>2</v>
      </c>
      <c r="BC166" s="101">
        <f t="shared" si="59"/>
        <v>2</v>
      </c>
      <c r="BD166" s="101">
        <f t="shared" si="60"/>
        <v>1</v>
      </c>
      <c r="BE166" s="101">
        <f t="shared" si="61"/>
        <v>2</v>
      </c>
      <c r="BF166" s="101">
        <f t="shared" si="62"/>
        <v>2</v>
      </c>
      <c r="BG166" s="101">
        <f t="shared" si="63"/>
        <v>19</v>
      </c>
    </row>
    <row r="167" spans="1:59" x14ac:dyDescent="0.2">
      <c r="A167" s="98">
        <v>1914475</v>
      </c>
      <c r="B167" s="98" t="s">
        <v>1618</v>
      </c>
      <c r="C167" s="98" t="s">
        <v>2309</v>
      </c>
      <c r="D167" s="98" t="s">
        <v>166</v>
      </c>
      <c r="E167" s="106">
        <v>67</v>
      </c>
      <c r="F167" s="107" t="s">
        <v>1118</v>
      </c>
      <c r="G167" s="108" t="s">
        <v>1119</v>
      </c>
      <c r="H167" s="109">
        <v>45000</v>
      </c>
      <c r="I167" s="108">
        <v>0.13</v>
      </c>
      <c r="J167" s="110">
        <v>1</v>
      </c>
      <c r="K167" s="110">
        <v>18</v>
      </c>
      <c r="L167" s="108">
        <v>5.5555555555555552E-2</v>
      </c>
      <c r="M167" s="110">
        <v>0</v>
      </c>
      <c r="N167" s="110">
        <v>18</v>
      </c>
      <c r="O167" s="108">
        <v>0</v>
      </c>
      <c r="P167" s="108">
        <v>0</v>
      </c>
      <c r="Q167" s="108">
        <v>0.435</v>
      </c>
      <c r="R167" s="108">
        <v>-0.16250000000000001</v>
      </c>
      <c r="S167" s="110">
        <v>0</v>
      </c>
      <c r="T167" s="110">
        <v>11</v>
      </c>
      <c r="U167" s="110">
        <v>23</v>
      </c>
      <c r="V167" s="108">
        <v>0.47826086956521741</v>
      </c>
      <c r="W167" s="110">
        <v>11</v>
      </c>
      <c r="X167" s="110">
        <v>1</v>
      </c>
      <c r="Y167" s="110">
        <v>29</v>
      </c>
      <c r="Z167" s="108">
        <v>0.34482758620689657</v>
      </c>
      <c r="AA167" s="110">
        <v>2</v>
      </c>
      <c r="AB167" s="110">
        <v>0</v>
      </c>
      <c r="AC167" s="110">
        <v>0</v>
      </c>
      <c r="AD167" s="110">
        <v>0</v>
      </c>
      <c r="AE167" s="110">
        <v>0</v>
      </c>
      <c r="AF167" s="110">
        <v>1</v>
      </c>
      <c r="AG167" s="110">
        <v>0</v>
      </c>
      <c r="AH167" s="110">
        <v>0</v>
      </c>
      <c r="AI167" s="110">
        <v>0</v>
      </c>
      <c r="AJ167" s="110">
        <v>0</v>
      </c>
      <c r="AK167" s="110">
        <v>18</v>
      </c>
      <c r="AL167" s="108">
        <v>0.16666666666666666</v>
      </c>
      <c r="AM167" s="111">
        <f t="shared" si="44"/>
        <v>7.8E-2</v>
      </c>
      <c r="AN167" s="111">
        <f t="shared" si="43"/>
        <v>0.68</v>
      </c>
      <c r="AO167" s="111">
        <f t="shared" si="45"/>
        <v>0.26800000000000002</v>
      </c>
      <c r="AP167" s="111">
        <f t="shared" si="46"/>
        <v>0</v>
      </c>
      <c r="AQ167" s="111">
        <f t="shared" si="47"/>
        <v>0</v>
      </c>
      <c r="AR167" s="111">
        <f t="shared" si="48"/>
        <v>0.82099999999999995</v>
      </c>
      <c r="AS167" s="111">
        <f t="shared" si="49"/>
        <v>0.57499999999999996</v>
      </c>
      <c r="AT167" s="111">
        <f t="shared" si="50"/>
        <v>0.57499999999999996</v>
      </c>
      <c r="AU167" s="111">
        <f t="shared" si="51"/>
        <v>0.97799999999999998</v>
      </c>
      <c r="AV167" s="111">
        <f t="shared" si="52"/>
        <v>0.42899999999999999</v>
      </c>
      <c r="AW167" s="101">
        <f t="shared" si="53"/>
        <v>2</v>
      </c>
      <c r="AX167" s="101">
        <f t="shared" si="54"/>
        <v>2</v>
      </c>
      <c r="AY167" s="101">
        <f t="shared" si="55"/>
        <v>0</v>
      </c>
      <c r="AZ167" s="101">
        <f t="shared" si="56"/>
        <v>0</v>
      </c>
      <c r="BA167" s="101">
        <f t="shared" si="57"/>
        <v>0</v>
      </c>
      <c r="BB167" s="101">
        <f t="shared" si="58"/>
        <v>2</v>
      </c>
      <c r="BC167" s="101">
        <f t="shared" si="59"/>
        <v>2</v>
      </c>
      <c r="BD167" s="101">
        <f t="shared" si="60"/>
        <v>1</v>
      </c>
      <c r="BE167" s="101">
        <f t="shared" si="61"/>
        <v>2</v>
      </c>
      <c r="BF167" s="101">
        <f t="shared" si="62"/>
        <v>1</v>
      </c>
      <c r="BG167" s="101">
        <f t="shared" si="63"/>
        <v>12</v>
      </c>
    </row>
    <row r="168" spans="1:59" x14ac:dyDescent="0.2">
      <c r="A168" s="98">
        <v>1914520</v>
      </c>
      <c r="B168" s="98" t="s">
        <v>2130</v>
      </c>
      <c r="C168" s="98" t="s">
        <v>2310</v>
      </c>
      <c r="D168" s="98" t="s">
        <v>167</v>
      </c>
      <c r="E168" s="106">
        <v>18601</v>
      </c>
      <c r="F168" s="107" t="s">
        <v>1588</v>
      </c>
      <c r="G168" s="108" t="s">
        <v>1589</v>
      </c>
      <c r="H168" s="109">
        <v>131082</v>
      </c>
      <c r="I168" s="108">
        <v>4.8000000000000001E-2</v>
      </c>
      <c r="J168" s="110">
        <v>346</v>
      </c>
      <c r="K168" s="110">
        <v>7101</v>
      </c>
      <c r="L168" s="108">
        <v>4.8725531615265452E-2</v>
      </c>
      <c r="M168" s="110">
        <v>106</v>
      </c>
      <c r="N168" s="110">
        <v>7101</v>
      </c>
      <c r="O168" s="108">
        <v>1.4927475003520631E-2</v>
      </c>
      <c r="P168" s="108">
        <v>3.2000000000000001E-2</v>
      </c>
      <c r="Q168" s="108">
        <v>0.27600000000000002</v>
      </c>
      <c r="R168" s="108">
        <v>0.20418204182041821</v>
      </c>
      <c r="S168" s="110">
        <v>605</v>
      </c>
      <c r="T168" s="110">
        <v>1583</v>
      </c>
      <c r="U168" s="110">
        <v>12800</v>
      </c>
      <c r="V168" s="108">
        <v>0.17093749999999999</v>
      </c>
      <c r="W168" s="110">
        <v>354</v>
      </c>
      <c r="X168" s="110">
        <v>0</v>
      </c>
      <c r="Y168" s="110">
        <v>7455</v>
      </c>
      <c r="Z168" s="108">
        <v>4.7484909456740443E-2</v>
      </c>
      <c r="AA168" s="110">
        <v>64</v>
      </c>
      <c r="AB168" s="110">
        <v>99</v>
      </c>
      <c r="AC168" s="110">
        <v>127</v>
      </c>
      <c r="AD168" s="110">
        <v>197</v>
      </c>
      <c r="AE168" s="110">
        <v>282</v>
      </c>
      <c r="AF168" s="110">
        <v>156</v>
      </c>
      <c r="AG168" s="110">
        <v>326</v>
      </c>
      <c r="AH168" s="110">
        <v>65</v>
      </c>
      <c r="AI168" s="110">
        <v>26</v>
      </c>
      <c r="AJ168" s="110">
        <v>20</v>
      </c>
      <c r="AK168" s="110">
        <v>7101</v>
      </c>
      <c r="AL168" s="108">
        <v>0.19180397127165189</v>
      </c>
      <c r="AM168" s="111">
        <f t="shared" si="44"/>
        <v>0.99399999999999999</v>
      </c>
      <c r="AN168" s="111">
        <f t="shared" si="43"/>
        <v>0.20200000000000001</v>
      </c>
      <c r="AO168" s="111">
        <f t="shared" si="45"/>
        <v>0.221</v>
      </c>
      <c r="AP168" s="111">
        <f t="shared" si="46"/>
        <v>0.23499999999999999</v>
      </c>
      <c r="AQ168" s="111">
        <f t="shared" si="47"/>
        <v>0.57899999999999996</v>
      </c>
      <c r="AR168" s="111">
        <f t="shared" si="48"/>
        <v>0.20100000000000001</v>
      </c>
      <c r="AS168" s="111">
        <f t="shared" si="49"/>
        <v>1.0999999999999999E-2</v>
      </c>
      <c r="AT168" s="111">
        <f t="shared" si="50"/>
        <v>1.0999999999999999E-2</v>
      </c>
      <c r="AU168" s="111">
        <f t="shared" si="51"/>
        <v>0.29599999999999999</v>
      </c>
      <c r="AV168" s="111">
        <f t="shared" si="52"/>
        <v>0.56899999999999995</v>
      </c>
      <c r="AW168" s="101">
        <f t="shared" si="53"/>
        <v>0</v>
      </c>
      <c r="AX168" s="101">
        <f t="shared" si="54"/>
        <v>0</v>
      </c>
      <c r="AY168" s="101">
        <f t="shared" si="55"/>
        <v>0</v>
      </c>
      <c r="AZ168" s="101">
        <f t="shared" si="56"/>
        <v>0</v>
      </c>
      <c r="BA168" s="101">
        <f t="shared" si="57"/>
        <v>1</v>
      </c>
      <c r="BB168" s="101">
        <f t="shared" si="58"/>
        <v>0</v>
      </c>
      <c r="BC168" s="101">
        <f t="shared" si="59"/>
        <v>0</v>
      </c>
      <c r="BD168" s="101">
        <f t="shared" si="60"/>
        <v>0</v>
      </c>
      <c r="BE168" s="101">
        <f t="shared" si="61"/>
        <v>0</v>
      </c>
      <c r="BF168" s="101">
        <f t="shared" si="62"/>
        <v>1</v>
      </c>
      <c r="BG168" s="101">
        <f t="shared" si="63"/>
        <v>2</v>
      </c>
    </row>
    <row r="169" spans="1:59" x14ac:dyDescent="0.2">
      <c r="A169" s="98">
        <v>1914655</v>
      </c>
      <c r="B169" s="98" t="s">
        <v>1174</v>
      </c>
      <c r="C169" s="98" t="s">
        <v>2311</v>
      </c>
      <c r="D169" s="98" t="s">
        <v>168</v>
      </c>
      <c r="E169" s="106">
        <v>213</v>
      </c>
      <c r="F169" s="107" t="s">
        <v>833</v>
      </c>
      <c r="G169" s="108" t="s">
        <v>1073</v>
      </c>
      <c r="H169" s="109">
        <v>60625</v>
      </c>
      <c r="I169" s="108">
        <v>0.26700000000000002</v>
      </c>
      <c r="J169" s="110">
        <v>25</v>
      </c>
      <c r="K169" s="110">
        <v>120</v>
      </c>
      <c r="L169" s="108">
        <v>0.20833333333333334</v>
      </c>
      <c r="M169" s="110">
        <v>7</v>
      </c>
      <c r="N169" s="110">
        <v>120</v>
      </c>
      <c r="O169" s="108">
        <v>5.8333333333333334E-2</v>
      </c>
      <c r="P169" s="108">
        <v>8.199999999999999E-2</v>
      </c>
      <c r="Q169" s="108">
        <v>0.29699999999999999</v>
      </c>
      <c r="R169" s="108">
        <v>0</v>
      </c>
      <c r="S169" s="110">
        <v>11</v>
      </c>
      <c r="T169" s="110">
        <v>63</v>
      </c>
      <c r="U169" s="110">
        <v>187</v>
      </c>
      <c r="V169" s="108">
        <v>0.39572192513368987</v>
      </c>
      <c r="W169" s="110">
        <v>46</v>
      </c>
      <c r="X169" s="110">
        <v>0</v>
      </c>
      <c r="Y169" s="110">
        <v>166</v>
      </c>
      <c r="Z169" s="108">
        <v>0.27710843373493976</v>
      </c>
      <c r="AA169" s="110">
        <v>2</v>
      </c>
      <c r="AB169" s="110">
        <v>8</v>
      </c>
      <c r="AC169" s="110">
        <v>4</v>
      </c>
      <c r="AD169" s="110">
        <v>0</v>
      </c>
      <c r="AE169" s="110">
        <v>0</v>
      </c>
      <c r="AF169" s="110">
        <v>2</v>
      </c>
      <c r="AG169" s="110">
        <v>14</v>
      </c>
      <c r="AH169" s="110">
        <v>3</v>
      </c>
      <c r="AI169" s="110">
        <v>0</v>
      </c>
      <c r="AJ169" s="110">
        <v>0</v>
      </c>
      <c r="AK169" s="110">
        <v>120</v>
      </c>
      <c r="AL169" s="108">
        <v>0.27500000000000002</v>
      </c>
      <c r="AM169" s="111">
        <f t="shared" si="44"/>
        <v>0.41099999999999998</v>
      </c>
      <c r="AN169" s="111">
        <f t="shared" si="43"/>
        <v>0.95199999999999996</v>
      </c>
      <c r="AO169" s="111">
        <f t="shared" si="45"/>
        <v>0.90600000000000003</v>
      </c>
      <c r="AP169" s="111">
        <f t="shared" si="46"/>
        <v>0.72399999999999998</v>
      </c>
      <c r="AQ169" s="111">
        <f t="shared" si="47"/>
        <v>0.91</v>
      </c>
      <c r="AR169" s="111">
        <f t="shared" si="48"/>
        <v>0.26700000000000002</v>
      </c>
      <c r="AS169" s="111">
        <f t="shared" si="49"/>
        <v>0.26500000000000001</v>
      </c>
      <c r="AT169" s="111">
        <f t="shared" si="50"/>
        <v>0.26500000000000001</v>
      </c>
      <c r="AU169" s="111">
        <f t="shared" si="51"/>
        <v>0.95799999999999996</v>
      </c>
      <c r="AV169" s="111">
        <f t="shared" si="52"/>
        <v>0.87</v>
      </c>
      <c r="AW169" s="101">
        <f t="shared" si="53"/>
        <v>1</v>
      </c>
      <c r="AX169" s="101">
        <f t="shared" si="54"/>
        <v>2</v>
      </c>
      <c r="AY169" s="101">
        <f t="shared" si="55"/>
        <v>2</v>
      </c>
      <c r="AZ169" s="101">
        <f t="shared" si="56"/>
        <v>2</v>
      </c>
      <c r="BA169" s="101">
        <f t="shared" si="57"/>
        <v>2</v>
      </c>
      <c r="BB169" s="101">
        <f t="shared" si="58"/>
        <v>0</v>
      </c>
      <c r="BC169" s="101">
        <f t="shared" si="59"/>
        <v>1</v>
      </c>
      <c r="BD169" s="101">
        <f t="shared" si="60"/>
        <v>0</v>
      </c>
      <c r="BE169" s="101">
        <f t="shared" si="61"/>
        <v>2</v>
      </c>
      <c r="BF169" s="101">
        <f t="shared" si="62"/>
        <v>2</v>
      </c>
      <c r="BG169" s="101">
        <f t="shared" si="63"/>
        <v>14</v>
      </c>
    </row>
    <row r="170" spans="1:59" x14ac:dyDescent="0.2">
      <c r="A170" s="98">
        <v>1914880</v>
      </c>
      <c r="B170" s="98" t="s">
        <v>1267</v>
      </c>
      <c r="C170" s="98" t="s">
        <v>2312</v>
      </c>
      <c r="D170" s="98" t="s">
        <v>169</v>
      </c>
      <c r="E170" s="106">
        <v>26</v>
      </c>
      <c r="F170" s="107" t="s">
        <v>1203</v>
      </c>
      <c r="G170" s="108" t="s">
        <v>1204</v>
      </c>
      <c r="H170" s="109"/>
      <c r="I170" s="108">
        <v>0.33299999999999996</v>
      </c>
      <c r="J170" s="110">
        <v>7</v>
      </c>
      <c r="K170" s="110">
        <v>20</v>
      </c>
      <c r="L170" s="108">
        <v>0.35</v>
      </c>
      <c r="M170" s="110">
        <v>2</v>
      </c>
      <c r="N170" s="110">
        <v>20</v>
      </c>
      <c r="O170" s="108">
        <v>0.1</v>
      </c>
      <c r="P170" s="108">
        <v>0</v>
      </c>
      <c r="Q170" s="108">
        <v>0.52600000000000002</v>
      </c>
      <c r="R170" s="108">
        <v>-0.38095238095238093</v>
      </c>
      <c r="S170" s="110">
        <v>14</v>
      </c>
      <c r="T170" s="110">
        <v>9</v>
      </c>
      <c r="U170" s="110">
        <v>28</v>
      </c>
      <c r="V170" s="108">
        <v>0.8214285714285714</v>
      </c>
      <c r="W170" s="110">
        <v>0</v>
      </c>
      <c r="X170" s="110">
        <v>0</v>
      </c>
      <c r="Y170" s="110">
        <v>20</v>
      </c>
      <c r="Z170" s="108">
        <v>0</v>
      </c>
      <c r="AA170" s="110">
        <v>2</v>
      </c>
      <c r="AB170" s="110">
        <v>0</v>
      </c>
      <c r="AC170" s="110">
        <v>0</v>
      </c>
      <c r="AD170" s="110">
        <v>0</v>
      </c>
      <c r="AE170" s="110">
        <v>0</v>
      </c>
      <c r="AF170" s="110">
        <v>0</v>
      </c>
      <c r="AG170" s="110">
        <v>0</v>
      </c>
      <c r="AH170" s="110">
        <v>0</v>
      </c>
      <c r="AI170" s="110">
        <v>0</v>
      </c>
      <c r="AJ170" s="110">
        <v>0</v>
      </c>
      <c r="AK170" s="110">
        <v>20</v>
      </c>
      <c r="AL170" s="108">
        <v>0.1</v>
      </c>
      <c r="AM170" s="111">
        <f t="shared" si="44"/>
        <v>0</v>
      </c>
      <c r="AN170" s="111">
        <f t="shared" si="43"/>
        <v>0.98199999999999998</v>
      </c>
      <c r="AO170" s="111">
        <f t="shared" si="45"/>
        <v>0.98699999999999999</v>
      </c>
      <c r="AP170" s="111">
        <f t="shared" si="46"/>
        <v>0.90800000000000003</v>
      </c>
      <c r="AQ170" s="111">
        <f t="shared" si="47"/>
        <v>0</v>
      </c>
      <c r="AR170" s="111">
        <f t="shared" si="48"/>
        <v>0.94</v>
      </c>
      <c r="AS170" s="111">
        <f t="shared" si="49"/>
        <v>0.99299999999999999</v>
      </c>
      <c r="AT170" s="111">
        <f t="shared" si="50"/>
        <v>0.99299999999999999</v>
      </c>
      <c r="AU170" s="111">
        <f t="shared" si="51"/>
        <v>0</v>
      </c>
      <c r="AV170" s="111">
        <f t="shared" si="52"/>
        <v>0.14099999999999999</v>
      </c>
      <c r="AW170" s="101">
        <f t="shared" si="53"/>
        <v>2</v>
      </c>
      <c r="AX170" s="101">
        <f t="shared" si="54"/>
        <v>2</v>
      </c>
      <c r="AY170" s="101">
        <f t="shared" si="55"/>
        <v>2</v>
      </c>
      <c r="AZ170" s="101">
        <f t="shared" si="56"/>
        <v>2</v>
      </c>
      <c r="BA170" s="101">
        <f t="shared" si="57"/>
        <v>0</v>
      </c>
      <c r="BB170" s="101">
        <f t="shared" si="58"/>
        <v>2</v>
      </c>
      <c r="BC170" s="101">
        <f t="shared" si="59"/>
        <v>2</v>
      </c>
      <c r="BD170" s="101">
        <f t="shared" si="60"/>
        <v>2</v>
      </c>
      <c r="BE170" s="101">
        <f t="shared" si="61"/>
        <v>0</v>
      </c>
      <c r="BF170" s="101">
        <f t="shared" si="62"/>
        <v>0</v>
      </c>
      <c r="BG170" s="101">
        <f t="shared" si="63"/>
        <v>14</v>
      </c>
    </row>
    <row r="171" spans="1:59" x14ac:dyDescent="0.2">
      <c r="A171" s="98">
        <v>1914925</v>
      </c>
      <c r="B171" s="98" t="s">
        <v>2137</v>
      </c>
      <c r="C171" s="98" t="s">
        <v>2313</v>
      </c>
      <c r="D171" s="98" t="s">
        <v>170</v>
      </c>
      <c r="E171" s="106">
        <v>701</v>
      </c>
      <c r="F171" s="107" t="s">
        <v>1230</v>
      </c>
      <c r="G171" s="108" t="s">
        <v>1231</v>
      </c>
      <c r="H171" s="109">
        <v>76500</v>
      </c>
      <c r="I171" s="108">
        <v>2.6000000000000002E-2</v>
      </c>
      <c r="J171" s="110">
        <v>6</v>
      </c>
      <c r="K171" s="110">
        <v>334</v>
      </c>
      <c r="L171" s="108">
        <v>1.7964071856287425E-2</v>
      </c>
      <c r="M171" s="110">
        <v>2</v>
      </c>
      <c r="N171" s="110">
        <v>334</v>
      </c>
      <c r="O171" s="108">
        <v>5.9880239520958087E-3</v>
      </c>
      <c r="P171" s="108">
        <v>1.3000000000000001E-2</v>
      </c>
      <c r="Q171" s="108">
        <v>0.23800000000000002</v>
      </c>
      <c r="R171" s="108">
        <v>6.5349544072948323E-2</v>
      </c>
      <c r="S171" s="110">
        <v>12</v>
      </c>
      <c r="T171" s="110">
        <v>168</v>
      </c>
      <c r="U171" s="110">
        <v>490</v>
      </c>
      <c r="V171" s="108">
        <v>0.36734693877551022</v>
      </c>
      <c r="W171" s="110">
        <v>49</v>
      </c>
      <c r="X171" s="110">
        <v>41</v>
      </c>
      <c r="Y171" s="110">
        <v>383</v>
      </c>
      <c r="Z171" s="108">
        <v>2.0887728459530026E-2</v>
      </c>
      <c r="AA171" s="110">
        <v>12</v>
      </c>
      <c r="AB171" s="110">
        <v>5</v>
      </c>
      <c r="AC171" s="110">
        <v>4</v>
      </c>
      <c r="AD171" s="110">
        <v>0</v>
      </c>
      <c r="AE171" s="110">
        <v>2</v>
      </c>
      <c r="AF171" s="110">
        <v>2</v>
      </c>
      <c r="AG171" s="110">
        <v>2</v>
      </c>
      <c r="AH171" s="110">
        <v>0</v>
      </c>
      <c r="AI171" s="110">
        <v>0</v>
      </c>
      <c r="AJ171" s="110">
        <v>0</v>
      </c>
      <c r="AK171" s="110">
        <v>334</v>
      </c>
      <c r="AL171" s="108">
        <v>8.0838323353293412E-2</v>
      </c>
      <c r="AM171" s="111">
        <f t="shared" si="44"/>
        <v>0.76400000000000001</v>
      </c>
      <c r="AN171" s="111">
        <f t="shared" si="43"/>
        <v>0.08</v>
      </c>
      <c r="AO171" s="111">
        <f t="shared" si="45"/>
        <v>7.8E-2</v>
      </c>
      <c r="AP171" s="111">
        <f t="shared" si="46"/>
        <v>0.14000000000000001</v>
      </c>
      <c r="AQ171" s="111">
        <f t="shared" si="47"/>
        <v>0.316</v>
      </c>
      <c r="AR171" s="111">
        <f t="shared" si="48"/>
        <v>9.2999999999999999E-2</v>
      </c>
      <c r="AS171" s="111">
        <f t="shared" si="49"/>
        <v>0.189</v>
      </c>
      <c r="AT171" s="111">
        <f t="shared" si="50"/>
        <v>0.189</v>
      </c>
      <c r="AU171" s="111">
        <f t="shared" si="51"/>
        <v>0.16200000000000001</v>
      </c>
      <c r="AV171" s="111">
        <f t="shared" si="52"/>
        <v>9.1999999999999998E-2</v>
      </c>
      <c r="AW171" s="101">
        <f t="shared" si="53"/>
        <v>0</v>
      </c>
      <c r="AX171" s="101">
        <f t="shared" si="54"/>
        <v>0</v>
      </c>
      <c r="AY171" s="101">
        <f t="shared" si="55"/>
        <v>0</v>
      </c>
      <c r="AZ171" s="101">
        <f t="shared" si="56"/>
        <v>0</v>
      </c>
      <c r="BA171" s="101">
        <f t="shared" si="57"/>
        <v>0</v>
      </c>
      <c r="BB171" s="101">
        <f t="shared" si="58"/>
        <v>0</v>
      </c>
      <c r="BC171" s="101">
        <f t="shared" si="59"/>
        <v>0</v>
      </c>
      <c r="BD171" s="101">
        <f t="shared" si="60"/>
        <v>0</v>
      </c>
      <c r="BE171" s="101">
        <f t="shared" si="61"/>
        <v>0</v>
      </c>
      <c r="BF171" s="101">
        <f t="shared" si="62"/>
        <v>0</v>
      </c>
      <c r="BG171" s="101">
        <f t="shared" si="63"/>
        <v>0</v>
      </c>
    </row>
    <row r="172" spans="1:59" x14ac:dyDescent="0.2">
      <c r="A172" s="98">
        <v>1914970</v>
      </c>
      <c r="B172" s="98" t="s">
        <v>1098</v>
      </c>
      <c r="C172" s="98" t="s">
        <v>2314</v>
      </c>
      <c r="D172" s="98" t="s">
        <v>171</v>
      </c>
      <c r="E172" s="106">
        <v>176</v>
      </c>
      <c r="F172" s="107" t="s">
        <v>1090</v>
      </c>
      <c r="G172" s="108" t="s">
        <v>1091</v>
      </c>
      <c r="H172" s="109">
        <v>49500</v>
      </c>
      <c r="I172" s="108">
        <v>8.6999999999999994E-2</v>
      </c>
      <c r="J172" s="110">
        <v>22</v>
      </c>
      <c r="K172" s="110">
        <v>120</v>
      </c>
      <c r="L172" s="108">
        <v>0.18333333333333332</v>
      </c>
      <c r="M172" s="110">
        <v>10</v>
      </c>
      <c r="N172" s="110">
        <v>120</v>
      </c>
      <c r="O172" s="108">
        <v>8.3333333333333329E-2</v>
      </c>
      <c r="P172" s="108">
        <v>0.106</v>
      </c>
      <c r="Q172" s="108">
        <v>0.45700000000000002</v>
      </c>
      <c r="R172" s="108">
        <v>-8.8082901554404139E-2</v>
      </c>
      <c r="S172" s="110">
        <v>35</v>
      </c>
      <c r="T172" s="110">
        <v>94</v>
      </c>
      <c r="U172" s="110">
        <v>223</v>
      </c>
      <c r="V172" s="108">
        <v>0.57847533632286996</v>
      </c>
      <c r="W172" s="110">
        <v>6</v>
      </c>
      <c r="X172" s="110">
        <v>0</v>
      </c>
      <c r="Y172" s="110">
        <v>126</v>
      </c>
      <c r="Z172" s="108">
        <v>4.7619047619047616E-2</v>
      </c>
      <c r="AA172" s="110">
        <v>14</v>
      </c>
      <c r="AB172" s="110">
        <v>7</v>
      </c>
      <c r="AC172" s="110">
        <v>0</v>
      </c>
      <c r="AD172" s="110">
        <v>0</v>
      </c>
      <c r="AE172" s="110">
        <v>0</v>
      </c>
      <c r="AF172" s="110">
        <v>10</v>
      </c>
      <c r="AG172" s="110">
        <v>0</v>
      </c>
      <c r="AH172" s="110">
        <v>0</v>
      </c>
      <c r="AI172" s="110">
        <v>4</v>
      </c>
      <c r="AJ172" s="110">
        <v>0</v>
      </c>
      <c r="AK172" s="110">
        <v>120</v>
      </c>
      <c r="AL172" s="108">
        <v>0.29166666666666669</v>
      </c>
      <c r="AM172" s="111">
        <f t="shared" si="44"/>
        <v>0.14499999999999999</v>
      </c>
      <c r="AN172" s="111">
        <f t="shared" si="43"/>
        <v>0.45800000000000002</v>
      </c>
      <c r="AO172" s="111">
        <f t="shared" si="45"/>
        <v>0.85799999999999998</v>
      </c>
      <c r="AP172" s="111">
        <f t="shared" si="46"/>
        <v>0.86499999999999999</v>
      </c>
      <c r="AQ172" s="111">
        <f t="shared" si="47"/>
        <v>0.94499999999999995</v>
      </c>
      <c r="AR172" s="111">
        <f t="shared" si="48"/>
        <v>0.85499999999999998</v>
      </c>
      <c r="AS172" s="111">
        <f t="shared" si="49"/>
        <v>0.83699999999999997</v>
      </c>
      <c r="AT172" s="111">
        <f t="shared" si="50"/>
        <v>0.83699999999999997</v>
      </c>
      <c r="AU172" s="111">
        <f t="shared" si="51"/>
        <v>0.29799999999999999</v>
      </c>
      <c r="AV172" s="111">
        <f t="shared" si="52"/>
        <v>0.90900000000000003</v>
      </c>
      <c r="AW172" s="101">
        <f t="shared" si="53"/>
        <v>2</v>
      </c>
      <c r="AX172" s="101">
        <f t="shared" si="54"/>
        <v>1</v>
      </c>
      <c r="AY172" s="101">
        <f t="shared" si="55"/>
        <v>2</v>
      </c>
      <c r="AZ172" s="101">
        <f t="shared" si="56"/>
        <v>2</v>
      </c>
      <c r="BA172" s="101">
        <f t="shared" si="57"/>
        <v>2</v>
      </c>
      <c r="BB172" s="101">
        <f t="shared" si="58"/>
        <v>2</v>
      </c>
      <c r="BC172" s="101">
        <f t="shared" si="59"/>
        <v>2</v>
      </c>
      <c r="BD172" s="101">
        <f t="shared" si="60"/>
        <v>2</v>
      </c>
      <c r="BE172" s="101">
        <f t="shared" si="61"/>
        <v>0</v>
      </c>
      <c r="BF172" s="101">
        <f t="shared" si="62"/>
        <v>2</v>
      </c>
      <c r="BG172" s="101">
        <f t="shared" si="63"/>
        <v>17</v>
      </c>
    </row>
    <row r="173" spans="1:59" x14ac:dyDescent="0.2">
      <c r="A173" s="98">
        <v>1915015</v>
      </c>
      <c r="B173" s="98" t="s">
        <v>1741</v>
      </c>
      <c r="C173" s="98" t="s">
        <v>2315</v>
      </c>
      <c r="D173" s="98" t="s">
        <v>172</v>
      </c>
      <c r="E173" s="106">
        <v>386</v>
      </c>
      <c r="F173" s="107" t="s">
        <v>220</v>
      </c>
      <c r="G173" s="108" t="s">
        <v>1532</v>
      </c>
      <c r="H173" s="109">
        <v>50000</v>
      </c>
      <c r="I173" s="108">
        <v>0.06</v>
      </c>
      <c r="J173" s="110">
        <v>18</v>
      </c>
      <c r="K173" s="110">
        <v>248</v>
      </c>
      <c r="L173" s="108">
        <v>7.2580645161290328E-2</v>
      </c>
      <c r="M173" s="110">
        <v>41</v>
      </c>
      <c r="N173" s="110">
        <v>248</v>
      </c>
      <c r="O173" s="108">
        <v>0.16532258064516128</v>
      </c>
      <c r="P173" s="108">
        <v>3.6000000000000004E-2</v>
      </c>
      <c r="Q173" s="108">
        <v>0.39</v>
      </c>
      <c r="R173" s="108">
        <v>-4.4554455445544552E-2</v>
      </c>
      <c r="S173" s="110">
        <v>51</v>
      </c>
      <c r="T173" s="110">
        <v>227</v>
      </c>
      <c r="U173" s="110">
        <v>450</v>
      </c>
      <c r="V173" s="108">
        <v>0.61777777777777776</v>
      </c>
      <c r="W173" s="110">
        <v>24</v>
      </c>
      <c r="X173" s="110">
        <v>0</v>
      </c>
      <c r="Y173" s="110">
        <v>272</v>
      </c>
      <c r="Z173" s="108">
        <v>8.8235294117647065E-2</v>
      </c>
      <c r="AA173" s="110">
        <v>10</v>
      </c>
      <c r="AB173" s="110">
        <v>10</v>
      </c>
      <c r="AC173" s="110">
        <v>3</v>
      </c>
      <c r="AD173" s="110">
        <v>4</v>
      </c>
      <c r="AE173" s="110">
        <v>0</v>
      </c>
      <c r="AF173" s="110">
        <v>2</v>
      </c>
      <c r="AG173" s="110">
        <v>0</v>
      </c>
      <c r="AH173" s="110">
        <v>0</v>
      </c>
      <c r="AI173" s="110">
        <v>0</v>
      </c>
      <c r="AJ173" s="110">
        <v>0</v>
      </c>
      <c r="AK173" s="110">
        <v>248</v>
      </c>
      <c r="AL173" s="108">
        <v>0.11693548387096774</v>
      </c>
      <c r="AM173" s="111">
        <f t="shared" si="44"/>
        <v>0.154</v>
      </c>
      <c r="AN173" s="111">
        <f t="shared" si="43"/>
        <v>0.26900000000000002</v>
      </c>
      <c r="AO173" s="111">
        <f t="shared" si="45"/>
        <v>0.35899999999999999</v>
      </c>
      <c r="AP173" s="111">
        <f t="shared" si="46"/>
        <v>0.98</v>
      </c>
      <c r="AQ173" s="111">
        <f t="shared" si="47"/>
        <v>0.63200000000000001</v>
      </c>
      <c r="AR173" s="111">
        <f t="shared" si="48"/>
        <v>0.65400000000000003</v>
      </c>
      <c r="AS173" s="111">
        <f t="shared" si="49"/>
        <v>0.89900000000000002</v>
      </c>
      <c r="AT173" s="111">
        <f t="shared" si="50"/>
        <v>0.89900000000000002</v>
      </c>
      <c r="AU173" s="111">
        <f t="shared" si="51"/>
        <v>0.53800000000000003</v>
      </c>
      <c r="AV173" s="111">
        <f t="shared" si="52"/>
        <v>0.187</v>
      </c>
      <c r="AW173" s="101">
        <f t="shared" si="53"/>
        <v>2</v>
      </c>
      <c r="AX173" s="101">
        <f t="shared" si="54"/>
        <v>0</v>
      </c>
      <c r="AY173" s="101">
        <f t="shared" si="55"/>
        <v>1</v>
      </c>
      <c r="AZ173" s="101">
        <f t="shared" si="56"/>
        <v>2</v>
      </c>
      <c r="BA173" s="101">
        <f t="shared" si="57"/>
        <v>1</v>
      </c>
      <c r="BB173" s="101">
        <f t="shared" si="58"/>
        <v>1</v>
      </c>
      <c r="BC173" s="101">
        <f t="shared" si="59"/>
        <v>1</v>
      </c>
      <c r="BD173" s="101">
        <f t="shared" si="60"/>
        <v>2</v>
      </c>
      <c r="BE173" s="101">
        <f t="shared" si="61"/>
        <v>1</v>
      </c>
      <c r="BF173" s="101">
        <f t="shared" si="62"/>
        <v>0</v>
      </c>
      <c r="BG173" s="101">
        <f t="shared" si="63"/>
        <v>11</v>
      </c>
    </row>
    <row r="174" spans="1:59" x14ac:dyDescent="0.2">
      <c r="A174" s="98">
        <v>1915060</v>
      </c>
      <c r="B174" s="98" t="s">
        <v>1757</v>
      </c>
      <c r="C174" s="98" t="s">
        <v>2316</v>
      </c>
      <c r="D174" s="98" t="s">
        <v>173</v>
      </c>
      <c r="E174" s="106">
        <v>2255</v>
      </c>
      <c r="F174" s="107" t="s">
        <v>1427</v>
      </c>
      <c r="G174" s="108" t="s">
        <v>1428</v>
      </c>
      <c r="H174" s="109">
        <v>82878</v>
      </c>
      <c r="I174" s="108">
        <v>0.106</v>
      </c>
      <c r="J174" s="110">
        <v>117</v>
      </c>
      <c r="K174" s="110">
        <v>755</v>
      </c>
      <c r="L174" s="108">
        <v>0.15496688741721854</v>
      </c>
      <c r="M174" s="110">
        <v>15</v>
      </c>
      <c r="N174" s="110">
        <v>755</v>
      </c>
      <c r="O174" s="108">
        <v>1.9867549668874173E-2</v>
      </c>
      <c r="P174" s="108">
        <v>3.7000000000000005E-2</v>
      </c>
      <c r="Q174" s="108">
        <v>0.33299999999999996</v>
      </c>
      <c r="R174" s="108">
        <v>0.17142857142857143</v>
      </c>
      <c r="S174" s="110">
        <v>75</v>
      </c>
      <c r="T174" s="110">
        <v>509</v>
      </c>
      <c r="U174" s="110">
        <v>1348</v>
      </c>
      <c r="V174" s="108">
        <v>0.43323442136498519</v>
      </c>
      <c r="W174" s="110">
        <v>96</v>
      </c>
      <c r="X174" s="110">
        <v>0</v>
      </c>
      <c r="Y174" s="110">
        <v>851</v>
      </c>
      <c r="Z174" s="108">
        <v>0.11280846063454759</v>
      </c>
      <c r="AA174" s="110">
        <v>15</v>
      </c>
      <c r="AB174" s="110">
        <v>30</v>
      </c>
      <c r="AC174" s="110">
        <v>5</v>
      </c>
      <c r="AD174" s="110">
        <v>4</v>
      </c>
      <c r="AE174" s="110">
        <v>4</v>
      </c>
      <c r="AF174" s="110">
        <v>14</v>
      </c>
      <c r="AG174" s="110">
        <v>28</v>
      </c>
      <c r="AH174" s="110">
        <v>28</v>
      </c>
      <c r="AI174" s="110">
        <v>0</v>
      </c>
      <c r="AJ174" s="110">
        <v>0</v>
      </c>
      <c r="AK174" s="110">
        <v>755</v>
      </c>
      <c r="AL174" s="108">
        <v>0.1695364238410596</v>
      </c>
      <c r="AM174" s="111">
        <f t="shared" si="44"/>
        <v>0.83799999999999997</v>
      </c>
      <c r="AN174" s="111">
        <f t="shared" si="43"/>
        <v>0.55900000000000005</v>
      </c>
      <c r="AO174" s="111">
        <f t="shared" si="45"/>
        <v>0.78300000000000003</v>
      </c>
      <c r="AP174" s="111">
        <f t="shared" si="46"/>
        <v>0.29299999999999998</v>
      </c>
      <c r="AQ174" s="111">
        <f t="shared" si="47"/>
        <v>0.64400000000000002</v>
      </c>
      <c r="AR174" s="111">
        <f t="shared" si="48"/>
        <v>0.41099999999999998</v>
      </c>
      <c r="AS174" s="111">
        <f t="shared" si="49"/>
        <v>0.40500000000000003</v>
      </c>
      <c r="AT174" s="111">
        <f t="shared" si="50"/>
        <v>0.40500000000000003</v>
      </c>
      <c r="AU174" s="111">
        <f t="shared" si="51"/>
        <v>0.67100000000000004</v>
      </c>
      <c r="AV174" s="111">
        <f t="shared" si="52"/>
        <v>0.44800000000000001</v>
      </c>
      <c r="AW174" s="101">
        <f t="shared" si="53"/>
        <v>0</v>
      </c>
      <c r="AX174" s="101">
        <f t="shared" si="54"/>
        <v>1</v>
      </c>
      <c r="AY174" s="101">
        <f t="shared" si="55"/>
        <v>2</v>
      </c>
      <c r="AZ174" s="101">
        <f t="shared" si="56"/>
        <v>0</v>
      </c>
      <c r="BA174" s="101">
        <f t="shared" si="57"/>
        <v>1</v>
      </c>
      <c r="BB174" s="101">
        <f t="shared" si="58"/>
        <v>1</v>
      </c>
      <c r="BC174" s="101">
        <f t="shared" si="59"/>
        <v>0</v>
      </c>
      <c r="BD174" s="101">
        <f t="shared" si="60"/>
        <v>1</v>
      </c>
      <c r="BE174" s="101">
        <f t="shared" si="61"/>
        <v>2</v>
      </c>
      <c r="BF174" s="101">
        <f t="shared" si="62"/>
        <v>1</v>
      </c>
      <c r="BG174" s="101">
        <f t="shared" si="63"/>
        <v>9</v>
      </c>
    </row>
    <row r="175" spans="1:59" x14ac:dyDescent="0.2">
      <c r="A175" s="98">
        <v>1915105</v>
      </c>
      <c r="B175" s="98" t="s">
        <v>1758</v>
      </c>
      <c r="C175" s="98" t="s">
        <v>2317</v>
      </c>
      <c r="D175" s="98" t="s">
        <v>174</v>
      </c>
      <c r="E175" s="106">
        <v>172</v>
      </c>
      <c r="F175" s="107" t="s">
        <v>1090</v>
      </c>
      <c r="G175" s="108" t="s">
        <v>1091</v>
      </c>
      <c r="H175" s="109">
        <v>70242</v>
      </c>
      <c r="I175" s="108">
        <v>0.124</v>
      </c>
      <c r="J175" s="110">
        <v>9</v>
      </c>
      <c r="K175" s="110">
        <v>110</v>
      </c>
      <c r="L175" s="108">
        <v>8.1818181818181818E-2</v>
      </c>
      <c r="M175" s="110">
        <v>0</v>
      </c>
      <c r="N175" s="110">
        <v>110</v>
      </c>
      <c r="O175" s="108">
        <v>0</v>
      </c>
      <c r="P175" s="108">
        <v>2.2000000000000002E-2</v>
      </c>
      <c r="Q175" s="108">
        <v>0.26100000000000001</v>
      </c>
      <c r="R175" s="108">
        <v>-0.19626168224299065</v>
      </c>
      <c r="S175" s="110">
        <v>5</v>
      </c>
      <c r="T175" s="110">
        <v>86</v>
      </c>
      <c r="U175" s="110">
        <v>174</v>
      </c>
      <c r="V175" s="108">
        <v>0.52298850574712641</v>
      </c>
      <c r="W175" s="110">
        <v>5</v>
      </c>
      <c r="X175" s="110">
        <v>0</v>
      </c>
      <c r="Y175" s="110">
        <v>115</v>
      </c>
      <c r="Z175" s="108">
        <v>4.3478260869565216E-2</v>
      </c>
      <c r="AA175" s="110">
        <v>3</v>
      </c>
      <c r="AB175" s="110">
        <v>1</v>
      </c>
      <c r="AC175" s="110">
        <v>2</v>
      </c>
      <c r="AD175" s="110">
        <v>0</v>
      </c>
      <c r="AE175" s="110">
        <v>0</v>
      </c>
      <c r="AF175" s="110">
        <v>2</v>
      </c>
      <c r="AG175" s="110">
        <v>0</v>
      </c>
      <c r="AH175" s="110">
        <v>0</v>
      </c>
      <c r="AI175" s="110">
        <v>0</v>
      </c>
      <c r="AJ175" s="110">
        <v>0</v>
      </c>
      <c r="AK175" s="110">
        <v>110</v>
      </c>
      <c r="AL175" s="108">
        <v>7.2727272727272724E-2</v>
      </c>
      <c r="AM175" s="111">
        <f t="shared" si="44"/>
        <v>0.63800000000000001</v>
      </c>
      <c r="AN175" s="111">
        <f t="shared" si="43"/>
        <v>0.64700000000000002</v>
      </c>
      <c r="AO175" s="111">
        <f t="shared" si="45"/>
        <v>0.42499999999999999</v>
      </c>
      <c r="AP175" s="111">
        <f t="shared" si="46"/>
        <v>0</v>
      </c>
      <c r="AQ175" s="111">
        <f t="shared" si="47"/>
        <v>0.44600000000000001</v>
      </c>
      <c r="AR175" s="111">
        <f t="shared" si="48"/>
        <v>0.155</v>
      </c>
      <c r="AS175" s="111">
        <f t="shared" si="49"/>
        <v>0.70099999999999996</v>
      </c>
      <c r="AT175" s="111">
        <f t="shared" si="50"/>
        <v>0.70099999999999996</v>
      </c>
      <c r="AU175" s="111">
        <f t="shared" si="51"/>
        <v>0.27400000000000002</v>
      </c>
      <c r="AV175" s="111">
        <f t="shared" si="52"/>
        <v>7.4999999999999997E-2</v>
      </c>
      <c r="AW175" s="101">
        <f t="shared" si="53"/>
        <v>1</v>
      </c>
      <c r="AX175" s="101">
        <f t="shared" si="54"/>
        <v>1</v>
      </c>
      <c r="AY175" s="101">
        <f t="shared" si="55"/>
        <v>1</v>
      </c>
      <c r="AZ175" s="101">
        <f t="shared" si="56"/>
        <v>0</v>
      </c>
      <c r="BA175" s="101">
        <f t="shared" si="57"/>
        <v>1</v>
      </c>
      <c r="BB175" s="101">
        <f t="shared" si="58"/>
        <v>0</v>
      </c>
      <c r="BC175" s="101">
        <f t="shared" si="59"/>
        <v>2</v>
      </c>
      <c r="BD175" s="101">
        <f t="shared" si="60"/>
        <v>2</v>
      </c>
      <c r="BE175" s="101">
        <f t="shared" si="61"/>
        <v>0</v>
      </c>
      <c r="BF175" s="101">
        <f t="shared" si="62"/>
        <v>0</v>
      </c>
      <c r="BG175" s="101">
        <f t="shared" si="63"/>
        <v>8</v>
      </c>
    </row>
    <row r="176" spans="1:59" x14ac:dyDescent="0.2">
      <c r="A176" s="98">
        <v>1915195</v>
      </c>
      <c r="B176" s="98" t="s">
        <v>1778</v>
      </c>
      <c r="C176" s="98" t="s">
        <v>2318</v>
      </c>
      <c r="D176" s="98" t="s">
        <v>175</v>
      </c>
      <c r="E176" s="106">
        <v>495</v>
      </c>
      <c r="F176" s="107" t="s">
        <v>1779</v>
      </c>
      <c r="G176" s="108" t="s">
        <v>1780</v>
      </c>
      <c r="H176" s="109">
        <v>67292</v>
      </c>
      <c r="I176" s="108">
        <v>0.09</v>
      </c>
      <c r="J176" s="110">
        <v>31</v>
      </c>
      <c r="K176" s="110">
        <v>194</v>
      </c>
      <c r="L176" s="108">
        <v>0.15979381443298968</v>
      </c>
      <c r="M176" s="110">
        <v>12</v>
      </c>
      <c r="N176" s="110">
        <v>194</v>
      </c>
      <c r="O176" s="108">
        <v>6.1855670103092786E-2</v>
      </c>
      <c r="P176" s="108">
        <v>5.7000000000000002E-2</v>
      </c>
      <c r="Q176" s="108">
        <v>0.27899999999999997</v>
      </c>
      <c r="R176" s="108">
        <v>0</v>
      </c>
      <c r="S176" s="110">
        <v>23</v>
      </c>
      <c r="T176" s="110">
        <v>127</v>
      </c>
      <c r="U176" s="110">
        <v>330</v>
      </c>
      <c r="V176" s="108">
        <v>0.45454545454545453</v>
      </c>
      <c r="W176" s="110">
        <v>8</v>
      </c>
      <c r="X176" s="110">
        <v>0</v>
      </c>
      <c r="Y176" s="110">
        <v>202</v>
      </c>
      <c r="Z176" s="108">
        <v>3.9603960396039604E-2</v>
      </c>
      <c r="AA176" s="110">
        <v>3</v>
      </c>
      <c r="AB176" s="110">
        <v>11</v>
      </c>
      <c r="AC176" s="110">
        <v>7</v>
      </c>
      <c r="AD176" s="110">
        <v>11</v>
      </c>
      <c r="AE176" s="110">
        <v>5</v>
      </c>
      <c r="AF176" s="110">
        <v>4</v>
      </c>
      <c r="AG176" s="110">
        <v>4</v>
      </c>
      <c r="AH176" s="110">
        <v>2</v>
      </c>
      <c r="AI176" s="110">
        <v>8</v>
      </c>
      <c r="AJ176" s="110">
        <v>0</v>
      </c>
      <c r="AK176" s="110">
        <v>194</v>
      </c>
      <c r="AL176" s="108">
        <v>0.28350515463917525</v>
      </c>
      <c r="AM176" s="111">
        <f t="shared" si="44"/>
        <v>0.58099999999999996</v>
      </c>
      <c r="AN176" s="111">
        <f t="shared" si="43"/>
        <v>0.47599999999999998</v>
      </c>
      <c r="AO176" s="111">
        <f t="shared" si="45"/>
        <v>0.79500000000000004</v>
      </c>
      <c r="AP176" s="111">
        <f t="shared" si="46"/>
        <v>0.74399999999999999</v>
      </c>
      <c r="AQ176" s="111">
        <f t="shared" si="47"/>
        <v>0.80700000000000005</v>
      </c>
      <c r="AR176" s="111">
        <f t="shared" si="48"/>
        <v>0.21099999999999999</v>
      </c>
      <c r="AS176" s="111">
        <f t="shared" si="49"/>
        <v>0.495</v>
      </c>
      <c r="AT176" s="111">
        <f t="shared" si="50"/>
        <v>0.495</v>
      </c>
      <c r="AU176" s="111">
        <f t="shared" si="51"/>
        <v>0.255</v>
      </c>
      <c r="AV176" s="111">
        <f t="shared" si="52"/>
        <v>0.89600000000000002</v>
      </c>
      <c r="AW176" s="101">
        <f t="shared" si="53"/>
        <v>1</v>
      </c>
      <c r="AX176" s="101">
        <f t="shared" si="54"/>
        <v>1</v>
      </c>
      <c r="AY176" s="101">
        <f t="shared" si="55"/>
        <v>2</v>
      </c>
      <c r="AZ176" s="101">
        <f t="shared" si="56"/>
        <v>2</v>
      </c>
      <c r="BA176" s="101">
        <f t="shared" si="57"/>
        <v>2</v>
      </c>
      <c r="BB176" s="101">
        <f t="shared" si="58"/>
        <v>0</v>
      </c>
      <c r="BC176" s="101">
        <f t="shared" si="59"/>
        <v>1</v>
      </c>
      <c r="BD176" s="101">
        <f t="shared" si="60"/>
        <v>1</v>
      </c>
      <c r="BE176" s="101">
        <f t="shared" si="61"/>
        <v>0</v>
      </c>
      <c r="BF176" s="101">
        <f t="shared" si="62"/>
        <v>2</v>
      </c>
      <c r="BG176" s="101">
        <f t="shared" si="63"/>
        <v>12</v>
      </c>
    </row>
    <row r="177" spans="1:59" x14ac:dyDescent="0.2">
      <c r="A177" s="98">
        <v>1915240</v>
      </c>
      <c r="B177" s="98" t="s">
        <v>2074</v>
      </c>
      <c r="C177" s="98" t="s">
        <v>2319</v>
      </c>
      <c r="D177" s="98" t="s">
        <v>176</v>
      </c>
      <c r="E177" s="106">
        <v>845</v>
      </c>
      <c r="F177" s="107" t="s">
        <v>1779</v>
      </c>
      <c r="G177" s="108" t="s">
        <v>1780</v>
      </c>
      <c r="H177" s="109">
        <v>73125</v>
      </c>
      <c r="I177" s="108">
        <v>2.8999999999999998E-2</v>
      </c>
      <c r="J177" s="110">
        <v>24</v>
      </c>
      <c r="K177" s="110">
        <v>347</v>
      </c>
      <c r="L177" s="108">
        <v>6.9164265129683003E-2</v>
      </c>
      <c r="M177" s="110">
        <v>5</v>
      </c>
      <c r="N177" s="110">
        <v>347</v>
      </c>
      <c r="O177" s="108">
        <v>1.4409221902017291E-2</v>
      </c>
      <c r="P177" s="108">
        <v>5.0999999999999997E-2</v>
      </c>
      <c r="Q177" s="108">
        <v>0.32600000000000001</v>
      </c>
      <c r="R177" s="108">
        <v>-3.5388127853881277E-2</v>
      </c>
      <c r="S177" s="110">
        <v>23</v>
      </c>
      <c r="T177" s="110">
        <v>193</v>
      </c>
      <c r="U177" s="110">
        <v>554</v>
      </c>
      <c r="V177" s="108">
        <v>0.38989169675090252</v>
      </c>
      <c r="W177" s="110">
        <v>24</v>
      </c>
      <c r="X177" s="110">
        <v>0</v>
      </c>
      <c r="Y177" s="110">
        <v>371</v>
      </c>
      <c r="Z177" s="108">
        <v>6.4690026954177901E-2</v>
      </c>
      <c r="AA177" s="110">
        <v>1</v>
      </c>
      <c r="AB177" s="110">
        <v>31</v>
      </c>
      <c r="AC177" s="110">
        <v>12</v>
      </c>
      <c r="AD177" s="110">
        <v>4</v>
      </c>
      <c r="AE177" s="110">
        <v>0</v>
      </c>
      <c r="AF177" s="110">
        <v>8</v>
      </c>
      <c r="AG177" s="110">
        <v>5</v>
      </c>
      <c r="AH177" s="110">
        <v>8</v>
      </c>
      <c r="AI177" s="110">
        <v>0</v>
      </c>
      <c r="AJ177" s="110">
        <v>0</v>
      </c>
      <c r="AK177" s="110">
        <v>347</v>
      </c>
      <c r="AL177" s="108">
        <v>0.19884726224783861</v>
      </c>
      <c r="AM177" s="111">
        <f t="shared" si="44"/>
        <v>0.7</v>
      </c>
      <c r="AN177" s="111">
        <f t="shared" si="43"/>
        <v>9.0999999999999998E-2</v>
      </c>
      <c r="AO177" s="111">
        <f t="shared" si="45"/>
        <v>0.34100000000000003</v>
      </c>
      <c r="AP177" s="111">
        <f t="shared" si="46"/>
        <v>0.23100000000000001</v>
      </c>
      <c r="AQ177" s="111">
        <f t="shared" si="47"/>
        <v>0.77200000000000002</v>
      </c>
      <c r="AR177" s="111">
        <f t="shared" si="48"/>
        <v>0.38300000000000001</v>
      </c>
      <c r="AS177" s="111">
        <f t="shared" si="49"/>
        <v>0.247</v>
      </c>
      <c r="AT177" s="111">
        <f t="shared" si="50"/>
        <v>0.247</v>
      </c>
      <c r="AU177" s="111">
        <f t="shared" si="51"/>
        <v>0.40100000000000002</v>
      </c>
      <c r="AV177" s="111">
        <f t="shared" si="52"/>
        <v>0.59599999999999997</v>
      </c>
      <c r="AW177" s="101">
        <f t="shared" si="53"/>
        <v>0</v>
      </c>
      <c r="AX177" s="101">
        <f t="shared" si="54"/>
        <v>0</v>
      </c>
      <c r="AY177" s="101">
        <f t="shared" si="55"/>
        <v>1</v>
      </c>
      <c r="AZ177" s="101">
        <f t="shared" si="56"/>
        <v>0</v>
      </c>
      <c r="BA177" s="101">
        <f t="shared" si="57"/>
        <v>2</v>
      </c>
      <c r="BB177" s="101">
        <f t="shared" si="58"/>
        <v>1</v>
      </c>
      <c r="BC177" s="101">
        <f t="shared" si="59"/>
        <v>1</v>
      </c>
      <c r="BD177" s="101">
        <f t="shared" si="60"/>
        <v>0</v>
      </c>
      <c r="BE177" s="101">
        <f t="shared" si="61"/>
        <v>1</v>
      </c>
      <c r="BF177" s="101">
        <f t="shared" si="62"/>
        <v>1</v>
      </c>
      <c r="BG177" s="101">
        <f t="shared" si="63"/>
        <v>7</v>
      </c>
    </row>
    <row r="178" spans="1:59" x14ac:dyDescent="0.2">
      <c r="A178" s="98">
        <v>1915375</v>
      </c>
      <c r="B178" s="98" t="s">
        <v>1717</v>
      </c>
      <c r="C178" s="98" t="s">
        <v>2320</v>
      </c>
      <c r="D178" s="98" t="s">
        <v>177</v>
      </c>
      <c r="E178" s="106">
        <v>392</v>
      </c>
      <c r="F178" s="107" t="s">
        <v>1236</v>
      </c>
      <c r="G178" s="108" t="s">
        <v>1237</v>
      </c>
      <c r="H178" s="109">
        <v>82500</v>
      </c>
      <c r="I178" s="108">
        <v>4.9000000000000002E-2</v>
      </c>
      <c r="J178" s="110">
        <v>14</v>
      </c>
      <c r="K178" s="110">
        <v>134</v>
      </c>
      <c r="L178" s="108">
        <v>0.1044776119402985</v>
      </c>
      <c r="M178" s="110">
        <v>14</v>
      </c>
      <c r="N178" s="110">
        <v>134</v>
      </c>
      <c r="O178" s="108">
        <v>0.1044776119402985</v>
      </c>
      <c r="P178" s="108">
        <v>4.5999999999999999E-2</v>
      </c>
      <c r="Q178" s="108">
        <v>0.34299999999999997</v>
      </c>
      <c r="R178" s="108">
        <v>2.5575447570332483E-3</v>
      </c>
      <c r="S178" s="110">
        <v>63</v>
      </c>
      <c r="T178" s="110">
        <v>104</v>
      </c>
      <c r="U178" s="110">
        <v>233</v>
      </c>
      <c r="V178" s="108">
        <v>0.71673819742489275</v>
      </c>
      <c r="W178" s="110">
        <v>0</v>
      </c>
      <c r="X178" s="110">
        <v>0</v>
      </c>
      <c r="Y178" s="110">
        <v>134</v>
      </c>
      <c r="Z178" s="108">
        <v>0</v>
      </c>
      <c r="AA178" s="110">
        <v>7</v>
      </c>
      <c r="AB178" s="110">
        <v>5</v>
      </c>
      <c r="AC178" s="110">
        <v>2</v>
      </c>
      <c r="AD178" s="110">
        <v>0</v>
      </c>
      <c r="AE178" s="110">
        <v>0</v>
      </c>
      <c r="AF178" s="110">
        <v>0</v>
      </c>
      <c r="AG178" s="110">
        <v>0</v>
      </c>
      <c r="AH178" s="110">
        <v>2</v>
      </c>
      <c r="AI178" s="110">
        <v>0</v>
      </c>
      <c r="AJ178" s="110">
        <v>0</v>
      </c>
      <c r="AK178" s="110">
        <v>134</v>
      </c>
      <c r="AL178" s="108">
        <v>0.11940298507462686</v>
      </c>
      <c r="AM178" s="111">
        <f t="shared" si="44"/>
        <v>0.83099999999999996</v>
      </c>
      <c r="AN178" s="111">
        <f t="shared" si="43"/>
        <v>0.20899999999999999</v>
      </c>
      <c r="AO178" s="111">
        <f t="shared" si="45"/>
        <v>0.54800000000000004</v>
      </c>
      <c r="AP178" s="111">
        <f t="shared" si="46"/>
        <v>0.92400000000000004</v>
      </c>
      <c r="AQ178" s="111">
        <f t="shared" si="47"/>
        <v>0.74</v>
      </c>
      <c r="AR178" s="111">
        <f t="shared" si="48"/>
        <v>0.45400000000000001</v>
      </c>
      <c r="AS178" s="111">
        <f t="shared" si="49"/>
        <v>0.96599999999999997</v>
      </c>
      <c r="AT178" s="111">
        <f t="shared" si="50"/>
        <v>0.96599999999999997</v>
      </c>
      <c r="AU178" s="111">
        <f t="shared" si="51"/>
        <v>0</v>
      </c>
      <c r="AV178" s="111">
        <f t="shared" si="52"/>
        <v>0.19700000000000001</v>
      </c>
      <c r="AW178" s="101">
        <f t="shared" si="53"/>
        <v>0</v>
      </c>
      <c r="AX178" s="101">
        <f t="shared" si="54"/>
        <v>0</v>
      </c>
      <c r="AY178" s="101">
        <f t="shared" si="55"/>
        <v>1</v>
      </c>
      <c r="AZ178" s="101">
        <f t="shared" si="56"/>
        <v>2</v>
      </c>
      <c r="BA178" s="101">
        <f t="shared" si="57"/>
        <v>2</v>
      </c>
      <c r="BB178" s="101">
        <f t="shared" si="58"/>
        <v>1</v>
      </c>
      <c r="BC178" s="101">
        <f t="shared" si="59"/>
        <v>0</v>
      </c>
      <c r="BD178" s="101">
        <f t="shared" si="60"/>
        <v>2</v>
      </c>
      <c r="BE178" s="101">
        <f t="shared" si="61"/>
        <v>0</v>
      </c>
      <c r="BF178" s="101">
        <f t="shared" si="62"/>
        <v>0</v>
      </c>
      <c r="BG178" s="101">
        <f t="shared" si="63"/>
        <v>8</v>
      </c>
    </row>
    <row r="179" spans="1:59" x14ac:dyDescent="0.2">
      <c r="A179" s="98">
        <v>1915420</v>
      </c>
      <c r="B179" s="98" t="s">
        <v>1413</v>
      </c>
      <c r="C179" s="98" t="s">
        <v>2321</v>
      </c>
      <c r="D179" s="98" t="s">
        <v>178</v>
      </c>
      <c r="E179" s="106">
        <v>1830</v>
      </c>
      <c r="F179" s="107" t="s">
        <v>1236</v>
      </c>
      <c r="G179" s="108" t="s">
        <v>1237</v>
      </c>
      <c r="H179" s="109">
        <v>76518</v>
      </c>
      <c r="I179" s="108">
        <v>9.5000000000000001E-2</v>
      </c>
      <c r="J179" s="110">
        <v>75</v>
      </c>
      <c r="K179" s="110">
        <v>698</v>
      </c>
      <c r="L179" s="108">
        <v>0.10744985673352435</v>
      </c>
      <c r="M179" s="110">
        <v>24</v>
      </c>
      <c r="N179" s="110">
        <v>698</v>
      </c>
      <c r="O179" s="108">
        <v>3.4383954154727794E-2</v>
      </c>
      <c r="P179" s="108">
        <v>3.3000000000000002E-2</v>
      </c>
      <c r="Q179" s="108">
        <v>0.35200000000000004</v>
      </c>
      <c r="R179" s="108">
        <v>-3.6334913112164295E-2</v>
      </c>
      <c r="S179" s="110">
        <v>396</v>
      </c>
      <c r="T179" s="110">
        <v>460</v>
      </c>
      <c r="U179" s="110">
        <v>1373</v>
      </c>
      <c r="V179" s="108">
        <v>0.62345229424617621</v>
      </c>
      <c r="W179" s="110">
        <v>63</v>
      </c>
      <c r="X179" s="110">
        <v>0</v>
      </c>
      <c r="Y179" s="110">
        <v>761</v>
      </c>
      <c r="Z179" s="108">
        <v>8.2785808147174775E-2</v>
      </c>
      <c r="AA179" s="110">
        <v>7</v>
      </c>
      <c r="AB179" s="110">
        <v>30</v>
      </c>
      <c r="AC179" s="110">
        <v>0</v>
      </c>
      <c r="AD179" s="110">
        <v>4</v>
      </c>
      <c r="AE179" s="110">
        <v>11</v>
      </c>
      <c r="AF179" s="110">
        <v>26</v>
      </c>
      <c r="AG179" s="110">
        <v>6</v>
      </c>
      <c r="AH179" s="110">
        <v>0</v>
      </c>
      <c r="AI179" s="110">
        <v>0</v>
      </c>
      <c r="AJ179" s="110">
        <v>0</v>
      </c>
      <c r="AK179" s="110">
        <v>698</v>
      </c>
      <c r="AL179" s="108">
        <v>0.12034383954154727</v>
      </c>
      <c r="AM179" s="111">
        <f t="shared" si="44"/>
        <v>0.76500000000000001</v>
      </c>
      <c r="AN179" s="111">
        <f t="shared" si="43"/>
        <v>0.501</v>
      </c>
      <c r="AO179" s="111">
        <f t="shared" si="45"/>
        <v>0.56699999999999995</v>
      </c>
      <c r="AP179" s="111">
        <f t="shared" si="46"/>
        <v>0.48499999999999999</v>
      </c>
      <c r="AQ179" s="111">
        <f t="shared" si="47"/>
        <v>0.59199999999999997</v>
      </c>
      <c r="AR179" s="111">
        <f t="shared" si="48"/>
        <v>0.496</v>
      </c>
      <c r="AS179" s="111">
        <f t="shared" si="49"/>
        <v>0.90700000000000003</v>
      </c>
      <c r="AT179" s="111">
        <f t="shared" si="50"/>
        <v>0.90700000000000003</v>
      </c>
      <c r="AU179" s="111">
        <f t="shared" si="51"/>
        <v>0.51500000000000001</v>
      </c>
      <c r="AV179" s="111">
        <f t="shared" si="52"/>
        <v>0.20100000000000001</v>
      </c>
      <c r="AW179" s="101">
        <f t="shared" si="53"/>
        <v>0</v>
      </c>
      <c r="AX179" s="101">
        <f t="shared" si="54"/>
        <v>1</v>
      </c>
      <c r="AY179" s="101">
        <f t="shared" si="55"/>
        <v>1</v>
      </c>
      <c r="AZ179" s="101">
        <f t="shared" si="56"/>
        <v>1</v>
      </c>
      <c r="BA179" s="101">
        <f t="shared" si="57"/>
        <v>1</v>
      </c>
      <c r="BB179" s="101">
        <f t="shared" si="58"/>
        <v>1</v>
      </c>
      <c r="BC179" s="101">
        <f t="shared" si="59"/>
        <v>1</v>
      </c>
      <c r="BD179" s="101">
        <f t="shared" si="60"/>
        <v>2</v>
      </c>
      <c r="BE179" s="101">
        <f t="shared" si="61"/>
        <v>1</v>
      </c>
      <c r="BF179" s="101">
        <f t="shared" si="62"/>
        <v>0</v>
      </c>
      <c r="BG179" s="101">
        <f t="shared" si="63"/>
        <v>9</v>
      </c>
    </row>
    <row r="180" spans="1:59" x14ac:dyDescent="0.2">
      <c r="A180" s="98">
        <v>1915465</v>
      </c>
      <c r="B180" s="98" t="s">
        <v>1141</v>
      </c>
      <c r="C180" s="98" t="s">
        <v>2322</v>
      </c>
      <c r="D180" s="98" t="s">
        <v>179</v>
      </c>
      <c r="E180" s="106">
        <v>55</v>
      </c>
      <c r="F180" s="107" t="s">
        <v>298</v>
      </c>
      <c r="G180" s="108" t="s">
        <v>1142</v>
      </c>
      <c r="H180" s="109">
        <v>46250</v>
      </c>
      <c r="I180" s="108">
        <v>0.35700000000000004</v>
      </c>
      <c r="J180" s="110">
        <v>6</v>
      </c>
      <c r="K180" s="110">
        <v>24</v>
      </c>
      <c r="L180" s="108">
        <v>0.25</v>
      </c>
      <c r="M180" s="110">
        <v>2</v>
      </c>
      <c r="N180" s="110">
        <v>24</v>
      </c>
      <c r="O180" s="108">
        <v>8.3333333333333329E-2</v>
      </c>
      <c r="P180" s="108">
        <v>0</v>
      </c>
      <c r="Q180" s="108">
        <v>0.23800000000000002</v>
      </c>
      <c r="R180" s="108">
        <v>-0.24657534246575341</v>
      </c>
      <c r="S180" s="110">
        <v>2</v>
      </c>
      <c r="T180" s="110">
        <v>14</v>
      </c>
      <c r="U180" s="110">
        <v>35</v>
      </c>
      <c r="V180" s="108">
        <v>0.45714285714285713</v>
      </c>
      <c r="W180" s="110">
        <v>3</v>
      </c>
      <c r="X180" s="110">
        <v>0</v>
      </c>
      <c r="Y180" s="110">
        <v>27</v>
      </c>
      <c r="Z180" s="108">
        <v>0.1111111111111111</v>
      </c>
      <c r="AA180" s="110">
        <v>0</v>
      </c>
      <c r="AB180" s="110">
        <v>1</v>
      </c>
      <c r="AC180" s="110">
        <v>0</v>
      </c>
      <c r="AD180" s="110">
        <v>0</v>
      </c>
      <c r="AE180" s="110">
        <v>1</v>
      </c>
      <c r="AF180" s="110">
        <v>0</v>
      </c>
      <c r="AG180" s="110">
        <v>5</v>
      </c>
      <c r="AH180" s="110">
        <v>0</v>
      </c>
      <c r="AI180" s="110">
        <v>0</v>
      </c>
      <c r="AJ180" s="110">
        <v>0</v>
      </c>
      <c r="AK180" s="110">
        <v>24</v>
      </c>
      <c r="AL180" s="108">
        <v>0.29166666666666669</v>
      </c>
      <c r="AM180" s="111">
        <f t="shared" si="44"/>
        <v>8.4000000000000005E-2</v>
      </c>
      <c r="AN180" s="111">
        <f t="shared" si="43"/>
        <v>0.98799999999999999</v>
      </c>
      <c r="AO180" s="111">
        <f t="shared" si="45"/>
        <v>0.95299999999999996</v>
      </c>
      <c r="AP180" s="111">
        <f t="shared" si="46"/>
        <v>0.86499999999999999</v>
      </c>
      <c r="AQ180" s="111">
        <f t="shared" si="47"/>
        <v>0</v>
      </c>
      <c r="AR180" s="111">
        <f t="shared" si="48"/>
        <v>9.2999999999999999E-2</v>
      </c>
      <c r="AS180" s="111">
        <f t="shared" si="49"/>
        <v>0.503</v>
      </c>
      <c r="AT180" s="111">
        <f t="shared" si="50"/>
        <v>0.503</v>
      </c>
      <c r="AU180" s="111">
        <f t="shared" si="51"/>
        <v>0.65600000000000003</v>
      </c>
      <c r="AV180" s="111">
        <f t="shared" si="52"/>
        <v>0.90900000000000003</v>
      </c>
      <c r="AW180" s="101">
        <f t="shared" si="53"/>
        <v>2</v>
      </c>
      <c r="AX180" s="101">
        <f t="shared" si="54"/>
        <v>2</v>
      </c>
      <c r="AY180" s="101">
        <f t="shared" si="55"/>
        <v>2</v>
      </c>
      <c r="AZ180" s="101">
        <f t="shared" si="56"/>
        <v>2</v>
      </c>
      <c r="BA180" s="101">
        <f t="shared" si="57"/>
        <v>0</v>
      </c>
      <c r="BB180" s="101">
        <f t="shared" si="58"/>
        <v>0</v>
      </c>
      <c r="BC180" s="101">
        <f t="shared" si="59"/>
        <v>2</v>
      </c>
      <c r="BD180" s="101">
        <f t="shared" si="60"/>
        <v>1</v>
      </c>
      <c r="BE180" s="101">
        <f t="shared" si="61"/>
        <v>1</v>
      </c>
      <c r="BF180" s="101">
        <f t="shared" si="62"/>
        <v>2</v>
      </c>
      <c r="BG180" s="101">
        <f t="shared" si="63"/>
        <v>14</v>
      </c>
    </row>
    <row r="181" spans="1:59" x14ac:dyDescent="0.2">
      <c r="A181" s="98">
        <v>1915645</v>
      </c>
      <c r="B181" s="98" t="s">
        <v>1293</v>
      </c>
      <c r="C181" s="98" t="s">
        <v>2323</v>
      </c>
      <c r="D181" s="98" t="s">
        <v>180</v>
      </c>
      <c r="E181" s="106">
        <v>352</v>
      </c>
      <c r="F181" s="107" t="s">
        <v>595</v>
      </c>
      <c r="G181" s="108" t="s">
        <v>1233</v>
      </c>
      <c r="H181" s="109">
        <v>59250</v>
      </c>
      <c r="I181" s="108">
        <v>0.23300000000000001</v>
      </c>
      <c r="J181" s="110">
        <v>44</v>
      </c>
      <c r="K181" s="110">
        <v>195</v>
      </c>
      <c r="L181" s="108">
        <v>0.22564102564102564</v>
      </c>
      <c r="M181" s="110">
        <v>6</v>
      </c>
      <c r="N181" s="110">
        <v>195</v>
      </c>
      <c r="O181" s="108">
        <v>3.0769230769230771E-2</v>
      </c>
      <c r="P181" s="108">
        <v>7.4999999999999997E-2</v>
      </c>
      <c r="Q181" s="108">
        <v>0.251</v>
      </c>
      <c r="R181" s="108">
        <v>-0.18518518518518517</v>
      </c>
      <c r="S181" s="110">
        <v>61</v>
      </c>
      <c r="T181" s="110">
        <v>133</v>
      </c>
      <c r="U181" s="110">
        <v>301</v>
      </c>
      <c r="V181" s="108">
        <v>0.64451827242524917</v>
      </c>
      <c r="W181" s="110">
        <v>31</v>
      </c>
      <c r="X181" s="110">
        <v>0</v>
      </c>
      <c r="Y181" s="110">
        <v>226</v>
      </c>
      <c r="Z181" s="108">
        <v>0.13716814159292035</v>
      </c>
      <c r="AA181" s="110">
        <v>8</v>
      </c>
      <c r="AB181" s="110">
        <v>7</v>
      </c>
      <c r="AC181" s="110">
        <v>0</v>
      </c>
      <c r="AD181" s="110">
        <v>5</v>
      </c>
      <c r="AE181" s="110">
        <v>0</v>
      </c>
      <c r="AF181" s="110">
        <v>14</v>
      </c>
      <c r="AG181" s="110">
        <v>12</v>
      </c>
      <c r="AH181" s="110">
        <v>16</v>
      </c>
      <c r="AI181" s="110">
        <v>0</v>
      </c>
      <c r="AJ181" s="110">
        <v>0</v>
      </c>
      <c r="AK181" s="110">
        <v>195</v>
      </c>
      <c r="AL181" s="108">
        <v>0.31794871794871793</v>
      </c>
      <c r="AM181" s="111">
        <f t="shared" si="44"/>
        <v>0.377</v>
      </c>
      <c r="AN181" s="111">
        <f t="shared" si="43"/>
        <v>0.91900000000000004</v>
      </c>
      <c r="AO181" s="111">
        <f t="shared" si="45"/>
        <v>0.93</v>
      </c>
      <c r="AP181" s="111">
        <f t="shared" si="46"/>
        <v>0.439</v>
      </c>
      <c r="AQ181" s="111">
        <f t="shared" si="47"/>
        <v>0.89300000000000002</v>
      </c>
      <c r="AR181" s="111">
        <f t="shared" si="48"/>
        <v>0.128</v>
      </c>
      <c r="AS181" s="111">
        <f t="shared" si="49"/>
        <v>0.92400000000000004</v>
      </c>
      <c r="AT181" s="111">
        <f t="shared" si="50"/>
        <v>0.92400000000000004</v>
      </c>
      <c r="AU181" s="111">
        <f t="shared" si="51"/>
        <v>0.77200000000000002</v>
      </c>
      <c r="AV181" s="111">
        <f t="shared" si="52"/>
        <v>0.94199999999999995</v>
      </c>
      <c r="AW181" s="101">
        <f t="shared" si="53"/>
        <v>1</v>
      </c>
      <c r="AX181" s="101">
        <f t="shared" si="54"/>
        <v>2</v>
      </c>
      <c r="AY181" s="101">
        <f t="shared" si="55"/>
        <v>2</v>
      </c>
      <c r="AZ181" s="101">
        <f t="shared" si="56"/>
        <v>1</v>
      </c>
      <c r="BA181" s="101">
        <f t="shared" si="57"/>
        <v>2</v>
      </c>
      <c r="BB181" s="101">
        <f t="shared" si="58"/>
        <v>0</v>
      </c>
      <c r="BC181" s="101">
        <f t="shared" si="59"/>
        <v>2</v>
      </c>
      <c r="BD181" s="101">
        <f t="shared" si="60"/>
        <v>2</v>
      </c>
      <c r="BE181" s="101">
        <f t="shared" si="61"/>
        <v>2</v>
      </c>
      <c r="BF181" s="101">
        <f t="shared" si="62"/>
        <v>2</v>
      </c>
      <c r="BG181" s="101">
        <f t="shared" si="63"/>
        <v>16</v>
      </c>
    </row>
    <row r="182" spans="1:59" x14ac:dyDescent="0.2">
      <c r="A182" s="98">
        <v>1915825</v>
      </c>
      <c r="B182" s="98" t="s">
        <v>1895</v>
      </c>
      <c r="C182" s="98" t="s">
        <v>2324</v>
      </c>
      <c r="D182" s="98" t="s">
        <v>181</v>
      </c>
      <c r="E182" s="106">
        <v>1093</v>
      </c>
      <c r="F182" s="107" t="s">
        <v>1732</v>
      </c>
      <c r="G182" s="108" t="s">
        <v>1733</v>
      </c>
      <c r="H182" s="109">
        <v>73844</v>
      </c>
      <c r="I182" s="108">
        <v>4.8000000000000001E-2</v>
      </c>
      <c r="J182" s="110">
        <v>23</v>
      </c>
      <c r="K182" s="110">
        <v>495</v>
      </c>
      <c r="L182" s="108">
        <v>4.6464646464646465E-2</v>
      </c>
      <c r="M182" s="110">
        <v>0</v>
      </c>
      <c r="N182" s="110">
        <v>495</v>
      </c>
      <c r="O182" s="108">
        <v>0</v>
      </c>
      <c r="P182" s="108">
        <v>8.0000000000000002E-3</v>
      </c>
      <c r="Q182" s="108">
        <v>0.46799999999999997</v>
      </c>
      <c r="R182" s="108">
        <v>-1.3537906137184115E-2</v>
      </c>
      <c r="S182" s="110">
        <v>24</v>
      </c>
      <c r="T182" s="110">
        <v>332</v>
      </c>
      <c r="U182" s="110">
        <v>904</v>
      </c>
      <c r="V182" s="108">
        <v>0.39380530973451328</v>
      </c>
      <c r="W182" s="110">
        <v>77</v>
      </c>
      <c r="X182" s="110">
        <v>11</v>
      </c>
      <c r="Y182" s="110">
        <v>572</v>
      </c>
      <c r="Z182" s="108">
        <v>0.11538461538461539</v>
      </c>
      <c r="AA182" s="110">
        <v>4</v>
      </c>
      <c r="AB182" s="110">
        <v>8</v>
      </c>
      <c r="AC182" s="110">
        <v>4</v>
      </c>
      <c r="AD182" s="110">
        <v>0</v>
      </c>
      <c r="AE182" s="110">
        <v>8</v>
      </c>
      <c r="AF182" s="110">
        <v>0</v>
      </c>
      <c r="AG182" s="110">
        <v>27</v>
      </c>
      <c r="AH182" s="110">
        <v>0</v>
      </c>
      <c r="AI182" s="110">
        <v>25</v>
      </c>
      <c r="AJ182" s="110">
        <v>0</v>
      </c>
      <c r="AK182" s="110">
        <v>495</v>
      </c>
      <c r="AL182" s="108">
        <v>0.15353535353535352</v>
      </c>
      <c r="AM182" s="111">
        <f t="shared" si="44"/>
        <v>0.72</v>
      </c>
      <c r="AN182" s="111">
        <f t="shared" si="43"/>
        <v>0.20200000000000001</v>
      </c>
      <c r="AO182" s="111">
        <f t="shared" si="45"/>
        <v>0.21099999999999999</v>
      </c>
      <c r="AP182" s="111">
        <f t="shared" si="46"/>
        <v>0</v>
      </c>
      <c r="AQ182" s="111">
        <f t="shared" si="47"/>
        <v>0.246</v>
      </c>
      <c r="AR182" s="111">
        <f t="shared" si="48"/>
        <v>0.878</v>
      </c>
      <c r="AS182" s="111">
        <f t="shared" si="49"/>
        <v>0.25600000000000001</v>
      </c>
      <c r="AT182" s="111">
        <f t="shared" si="50"/>
        <v>0.25600000000000001</v>
      </c>
      <c r="AU182" s="111">
        <f t="shared" si="51"/>
        <v>0.68100000000000005</v>
      </c>
      <c r="AV182" s="111">
        <f t="shared" si="52"/>
        <v>0.36799999999999999</v>
      </c>
      <c r="AW182" s="101">
        <f t="shared" si="53"/>
        <v>0</v>
      </c>
      <c r="AX182" s="101">
        <f t="shared" si="54"/>
        <v>0</v>
      </c>
      <c r="AY182" s="101">
        <f t="shared" si="55"/>
        <v>0</v>
      </c>
      <c r="AZ182" s="101">
        <f t="shared" si="56"/>
        <v>0</v>
      </c>
      <c r="BA182" s="101">
        <f t="shared" si="57"/>
        <v>0</v>
      </c>
      <c r="BB182" s="101">
        <f t="shared" si="58"/>
        <v>2</v>
      </c>
      <c r="BC182" s="101">
        <f t="shared" si="59"/>
        <v>1</v>
      </c>
      <c r="BD182" s="101">
        <f t="shared" si="60"/>
        <v>0</v>
      </c>
      <c r="BE182" s="101">
        <f t="shared" si="61"/>
        <v>2</v>
      </c>
      <c r="BF182" s="101">
        <f t="shared" si="62"/>
        <v>1</v>
      </c>
      <c r="BG182" s="101">
        <f t="shared" si="63"/>
        <v>6</v>
      </c>
    </row>
    <row r="183" spans="1:59" x14ac:dyDescent="0.2">
      <c r="A183" s="98">
        <v>1915960</v>
      </c>
      <c r="B183" s="98" t="s">
        <v>1490</v>
      </c>
      <c r="C183" s="98" t="s">
        <v>2325</v>
      </c>
      <c r="D183" s="98" t="s">
        <v>182</v>
      </c>
      <c r="E183" s="106">
        <v>17</v>
      </c>
      <c r="F183" s="107" t="s">
        <v>1184</v>
      </c>
      <c r="G183" s="108" t="s">
        <v>1185</v>
      </c>
      <c r="H183" s="109">
        <v>21518</v>
      </c>
      <c r="I183" s="108">
        <v>3.3000000000000002E-2</v>
      </c>
      <c r="J183" s="110">
        <v>0</v>
      </c>
      <c r="K183" s="110">
        <v>17</v>
      </c>
      <c r="L183" s="108">
        <v>0</v>
      </c>
      <c r="M183" s="110">
        <v>0</v>
      </c>
      <c r="N183" s="110">
        <v>17</v>
      </c>
      <c r="O183" s="108">
        <v>0</v>
      </c>
      <c r="P183" s="108">
        <v>0</v>
      </c>
      <c r="Q183" s="108">
        <v>0.96700000000000008</v>
      </c>
      <c r="R183" s="108">
        <v>-0.58536585365853655</v>
      </c>
      <c r="S183" s="110">
        <v>12</v>
      </c>
      <c r="T183" s="110">
        <v>17</v>
      </c>
      <c r="U183" s="110">
        <v>30</v>
      </c>
      <c r="V183" s="108">
        <v>0.96666666666666667</v>
      </c>
      <c r="W183" s="110">
        <v>10</v>
      </c>
      <c r="X183" s="110">
        <v>0</v>
      </c>
      <c r="Y183" s="110">
        <v>27</v>
      </c>
      <c r="Z183" s="108">
        <v>0.37037037037037035</v>
      </c>
      <c r="AA183" s="110">
        <v>0</v>
      </c>
      <c r="AB183" s="110">
        <v>0</v>
      </c>
      <c r="AC183" s="110">
        <v>0</v>
      </c>
      <c r="AD183" s="110">
        <v>0</v>
      </c>
      <c r="AE183" s="110">
        <v>0</v>
      </c>
      <c r="AF183" s="110">
        <v>0</v>
      </c>
      <c r="AG183" s="110">
        <v>0</v>
      </c>
      <c r="AH183" s="110">
        <v>0</v>
      </c>
      <c r="AI183" s="110">
        <v>0</v>
      </c>
      <c r="AJ183" s="110">
        <v>0</v>
      </c>
      <c r="AK183" s="110">
        <v>17</v>
      </c>
      <c r="AL183" s="108">
        <v>0</v>
      </c>
      <c r="AM183" s="111">
        <f t="shared" si="44"/>
        <v>1E-3</v>
      </c>
      <c r="AN183" s="111">
        <f t="shared" si="43"/>
        <v>0.115</v>
      </c>
      <c r="AO183" s="111">
        <f t="shared" si="45"/>
        <v>0</v>
      </c>
      <c r="AP183" s="111">
        <f t="shared" si="46"/>
        <v>0</v>
      </c>
      <c r="AQ183" s="111">
        <f t="shared" si="47"/>
        <v>0</v>
      </c>
      <c r="AR183" s="111">
        <f t="shared" si="48"/>
        <v>0.998</v>
      </c>
      <c r="AS183" s="111">
        <f t="shared" si="49"/>
        <v>0.997</v>
      </c>
      <c r="AT183" s="111">
        <f t="shared" si="50"/>
        <v>0.997</v>
      </c>
      <c r="AU183" s="111">
        <f t="shared" si="51"/>
        <v>0.98599999999999999</v>
      </c>
      <c r="AV183" s="111">
        <f t="shared" si="52"/>
        <v>0</v>
      </c>
      <c r="AW183" s="101">
        <f t="shared" si="53"/>
        <v>2</v>
      </c>
      <c r="AX183" s="101">
        <f t="shared" si="54"/>
        <v>0</v>
      </c>
      <c r="AY183" s="101">
        <f t="shared" si="55"/>
        <v>0</v>
      </c>
      <c r="AZ183" s="101">
        <f t="shared" si="56"/>
        <v>0</v>
      </c>
      <c r="BA183" s="101">
        <f t="shared" si="57"/>
        <v>0</v>
      </c>
      <c r="BB183" s="101">
        <f t="shared" si="58"/>
        <v>2</v>
      </c>
      <c r="BC183" s="101">
        <f t="shared" si="59"/>
        <v>2</v>
      </c>
      <c r="BD183" s="101">
        <f t="shared" si="60"/>
        <v>2</v>
      </c>
      <c r="BE183" s="101">
        <f t="shared" si="61"/>
        <v>2</v>
      </c>
      <c r="BF183" s="101">
        <f t="shared" si="62"/>
        <v>0</v>
      </c>
      <c r="BG183" s="101">
        <f t="shared" si="63"/>
        <v>10</v>
      </c>
    </row>
    <row r="184" spans="1:59" x14ac:dyDescent="0.2">
      <c r="A184" s="98">
        <v>1916050</v>
      </c>
      <c r="B184" s="98" t="s">
        <v>1819</v>
      </c>
      <c r="C184" s="98" t="s">
        <v>2326</v>
      </c>
      <c r="D184" s="98" t="s">
        <v>183</v>
      </c>
      <c r="E184" s="106">
        <v>1300</v>
      </c>
      <c r="F184" s="107" t="s">
        <v>130</v>
      </c>
      <c r="G184" s="108" t="s">
        <v>1258</v>
      </c>
      <c r="H184" s="109">
        <v>64338</v>
      </c>
      <c r="I184" s="108">
        <v>0.128</v>
      </c>
      <c r="J184" s="110">
        <v>63</v>
      </c>
      <c r="K184" s="110">
        <v>549</v>
      </c>
      <c r="L184" s="108">
        <v>0.11475409836065574</v>
      </c>
      <c r="M184" s="110">
        <v>32</v>
      </c>
      <c r="N184" s="110">
        <v>549</v>
      </c>
      <c r="O184" s="108">
        <v>5.8287795992714025E-2</v>
      </c>
      <c r="P184" s="108">
        <v>1.3000000000000001E-2</v>
      </c>
      <c r="Q184" s="108">
        <v>0.29499999999999998</v>
      </c>
      <c r="R184" s="108">
        <v>-3.8314176245210726E-3</v>
      </c>
      <c r="S184" s="110">
        <v>84</v>
      </c>
      <c r="T184" s="110">
        <v>238</v>
      </c>
      <c r="U184" s="110">
        <v>923</v>
      </c>
      <c r="V184" s="108">
        <v>0.34886240520043338</v>
      </c>
      <c r="W184" s="110">
        <v>48</v>
      </c>
      <c r="X184" s="110">
        <v>9</v>
      </c>
      <c r="Y184" s="110">
        <v>597</v>
      </c>
      <c r="Z184" s="108">
        <v>6.5326633165829151E-2</v>
      </c>
      <c r="AA184" s="110">
        <v>10</v>
      </c>
      <c r="AB184" s="110">
        <v>16</v>
      </c>
      <c r="AC184" s="110">
        <v>10</v>
      </c>
      <c r="AD184" s="110">
        <v>15</v>
      </c>
      <c r="AE184" s="110">
        <v>0</v>
      </c>
      <c r="AF184" s="110">
        <v>21</v>
      </c>
      <c r="AG184" s="110">
        <v>27</v>
      </c>
      <c r="AH184" s="110">
        <v>0</v>
      </c>
      <c r="AI184" s="110">
        <v>0</v>
      </c>
      <c r="AJ184" s="110">
        <v>0</v>
      </c>
      <c r="AK184" s="110">
        <v>549</v>
      </c>
      <c r="AL184" s="108">
        <v>0.18032786885245902</v>
      </c>
      <c r="AM184" s="111">
        <f t="shared" si="44"/>
        <v>0.501</v>
      </c>
      <c r="AN184" s="111">
        <f t="shared" si="43"/>
        <v>0.66800000000000004</v>
      </c>
      <c r="AO184" s="111">
        <f t="shared" si="45"/>
        <v>0.60499999999999998</v>
      </c>
      <c r="AP184" s="111">
        <f t="shared" si="46"/>
        <v>0.72299999999999998</v>
      </c>
      <c r="AQ184" s="111">
        <f t="shared" si="47"/>
        <v>0.316</v>
      </c>
      <c r="AR184" s="111">
        <f t="shared" si="48"/>
        <v>0.255</v>
      </c>
      <c r="AS184" s="111">
        <f t="shared" si="49"/>
        <v>0.151</v>
      </c>
      <c r="AT184" s="111">
        <f t="shared" si="50"/>
        <v>0.151</v>
      </c>
      <c r="AU184" s="111">
        <f t="shared" si="51"/>
        <v>0.40500000000000003</v>
      </c>
      <c r="AV184" s="111">
        <f t="shared" si="52"/>
        <v>0.50700000000000001</v>
      </c>
      <c r="AW184" s="101">
        <f t="shared" si="53"/>
        <v>1</v>
      </c>
      <c r="AX184" s="101">
        <f t="shared" si="54"/>
        <v>2</v>
      </c>
      <c r="AY184" s="101">
        <f t="shared" si="55"/>
        <v>1</v>
      </c>
      <c r="AZ184" s="101">
        <f t="shared" si="56"/>
        <v>2</v>
      </c>
      <c r="BA184" s="101">
        <f t="shared" si="57"/>
        <v>0</v>
      </c>
      <c r="BB184" s="101">
        <f t="shared" si="58"/>
        <v>0</v>
      </c>
      <c r="BC184" s="101">
        <f t="shared" si="59"/>
        <v>1</v>
      </c>
      <c r="BD184" s="101">
        <f t="shared" si="60"/>
        <v>0</v>
      </c>
      <c r="BE184" s="101">
        <f t="shared" si="61"/>
        <v>1</v>
      </c>
      <c r="BF184" s="101">
        <f t="shared" si="62"/>
        <v>1</v>
      </c>
      <c r="BG184" s="101">
        <f t="shared" si="63"/>
        <v>9</v>
      </c>
    </row>
    <row r="185" spans="1:59" x14ac:dyDescent="0.2">
      <c r="A185" s="98">
        <v>1916140</v>
      </c>
      <c r="B185" s="98" t="s">
        <v>1551</v>
      </c>
      <c r="C185" s="98" t="s">
        <v>2327</v>
      </c>
      <c r="D185" s="98" t="s">
        <v>184</v>
      </c>
      <c r="E185" s="106">
        <v>36</v>
      </c>
      <c r="F185" s="107" t="s">
        <v>1157</v>
      </c>
      <c r="G185" s="108" t="s">
        <v>1158</v>
      </c>
      <c r="H185" s="109"/>
      <c r="I185" s="108">
        <v>0.14000000000000001</v>
      </c>
      <c r="J185" s="110">
        <v>0</v>
      </c>
      <c r="K185" s="110">
        <v>12</v>
      </c>
      <c r="L185" s="108">
        <v>0</v>
      </c>
      <c r="M185" s="110">
        <v>0</v>
      </c>
      <c r="N185" s="110">
        <v>12</v>
      </c>
      <c r="O185" s="108">
        <v>0</v>
      </c>
      <c r="P185" s="108">
        <v>0</v>
      </c>
      <c r="Q185" s="108">
        <v>0.26100000000000001</v>
      </c>
      <c r="R185" s="108">
        <v>-0.23404255319148937</v>
      </c>
      <c r="S185" s="110">
        <v>0</v>
      </c>
      <c r="T185" s="110">
        <v>7</v>
      </c>
      <c r="U185" s="110">
        <v>23</v>
      </c>
      <c r="V185" s="108">
        <v>0.30434782608695654</v>
      </c>
      <c r="W185" s="110">
        <v>0</v>
      </c>
      <c r="X185" s="110">
        <v>0</v>
      </c>
      <c r="Y185" s="110">
        <v>12</v>
      </c>
      <c r="Z185" s="108">
        <v>0</v>
      </c>
      <c r="AA185" s="110">
        <v>2</v>
      </c>
      <c r="AB185" s="110">
        <v>0</v>
      </c>
      <c r="AC185" s="110">
        <v>0</v>
      </c>
      <c r="AD185" s="110">
        <v>0</v>
      </c>
      <c r="AE185" s="110">
        <v>0</v>
      </c>
      <c r="AF185" s="110">
        <v>0</v>
      </c>
      <c r="AG185" s="110">
        <v>0</v>
      </c>
      <c r="AH185" s="110">
        <v>1</v>
      </c>
      <c r="AI185" s="110">
        <v>0</v>
      </c>
      <c r="AJ185" s="110">
        <v>0</v>
      </c>
      <c r="AK185" s="110">
        <v>12</v>
      </c>
      <c r="AL185" s="108">
        <v>0.25</v>
      </c>
      <c r="AM185" s="111">
        <f t="shared" si="44"/>
        <v>0</v>
      </c>
      <c r="AN185" s="111">
        <f t="shared" si="43"/>
        <v>0.71699999999999997</v>
      </c>
      <c r="AO185" s="111">
        <f t="shared" si="45"/>
        <v>0</v>
      </c>
      <c r="AP185" s="111">
        <f t="shared" si="46"/>
        <v>0</v>
      </c>
      <c r="AQ185" s="111">
        <f t="shared" si="47"/>
        <v>0</v>
      </c>
      <c r="AR185" s="111">
        <f t="shared" si="48"/>
        <v>0.155</v>
      </c>
      <c r="AS185" s="111">
        <f t="shared" si="49"/>
        <v>0.1</v>
      </c>
      <c r="AT185" s="111">
        <f t="shared" si="50"/>
        <v>0.1</v>
      </c>
      <c r="AU185" s="111">
        <f t="shared" si="51"/>
        <v>0</v>
      </c>
      <c r="AV185" s="111">
        <f t="shared" si="52"/>
        <v>0.79100000000000004</v>
      </c>
      <c r="AW185" s="101">
        <f t="shared" si="53"/>
        <v>2</v>
      </c>
      <c r="AX185" s="101">
        <f t="shared" si="54"/>
        <v>2</v>
      </c>
      <c r="AY185" s="101">
        <f t="shared" si="55"/>
        <v>0</v>
      </c>
      <c r="AZ185" s="101">
        <f t="shared" si="56"/>
        <v>0</v>
      </c>
      <c r="BA185" s="101">
        <f t="shared" si="57"/>
        <v>0</v>
      </c>
      <c r="BB185" s="101">
        <f t="shared" si="58"/>
        <v>0</v>
      </c>
      <c r="BC185" s="101">
        <f t="shared" si="59"/>
        <v>2</v>
      </c>
      <c r="BD185" s="101">
        <f t="shared" si="60"/>
        <v>0</v>
      </c>
      <c r="BE185" s="101">
        <f t="shared" si="61"/>
        <v>0</v>
      </c>
      <c r="BF185" s="101">
        <f t="shared" si="62"/>
        <v>2</v>
      </c>
      <c r="BG185" s="101">
        <f t="shared" si="63"/>
        <v>8</v>
      </c>
    </row>
    <row r="186" spans="1:59" x14ac:dyDescent="0.2">
      <c r="A186" s="98">
        <v>1916230</v>
      </c>
      <c r="B186" s="98" t="s">
        <v>1946</v>
      </c>
      <c r="C186" s="98" t="s">
        <v>2328</v>
      </c>
      <c r="D186" s="98" t="s">
        <v>185</v>
      </c>
      <c r="E186" s="106">
        <v>22318</v>
      </c>
      <c r="F186" s="107" t="s">
        <v>1747</v>
      </c>
      <c r="G186" s="108" t="s">
        <v>1748</v>
      </c>
      <c r="H186" s="109">
        <v>66508</v>
      </c>
      <c r="I186" s="108">
        <v>0.12300000000000001</v>
      </c>
      <c r="J186" s="110">
        <v>926</v>
      </c>
      <c r="K186" s="110">
        <v>9777</v>
      </c>
      <c r="L186" s="108">
        <v>9.4712079369949881E-2</v>
      </c>
      <c r="M186" s="110">
        <v>276</v>
      </c>
      <c r="N186" s="110">
        <v>9777</v>
      </c>
      <c r="O186" s="108">
        <v>2.822951825713409E-2</v>
      </c>
      <c r="P186" s="108">
        <v>2.5000000000000001E-2</v>
      </c>
      <c r="Q186" s="108">
        <v>0.3</v>
      </c>
      <c r="R186" s="108">
        <v>0.18040937219019409</v>
      </c>
      <c r="S186" s="110">
        <v>696</v>
      </c>
      <c r="T186" s="110">
        <v>2459</v>
      </c>
      <c r="U186" s="110">
        <v>15365</v>
      </c>
      <c r="V186" s="108">
        <v>0.2053368044256427</v>
      </c>
      <c r="W186" s="110">
        <v>517</v>
      </c>
      <c r="X186" s="110">
        <v>131</v>
      </c>
      <c r="Y186" s="110">
        <v>10294</v>
      </c>
      <c r="Z186" s="108">
        <v>3.7497571400816013E-2</v>
      </c>
      <c r="AA186" s="110">
        <v>120</v>
      </c>
      <c r="AB186" s="110">
        <v>132</v>
      </c>
      <c r="AC186" s="110">
        <v>313</v>
      </c>
      <c r="AD186" s="110">
        <v>200</v>
      </c>
      <c r="AE186" s="110">
        <v>115</v>
      </c>
      <c r="AF186" s="110">
        <v>902</v>
      </c>
      <c r="AG186" s="110">
        <v>976</v>
      </c>
      <c r="AH186" s="110">
        <v>485</v>
      </c>
      <c r="AI186" s="110">
        <v>104</v>
      </c>
      <c r="AJ186" s="110">
        <v>8</v>
      </c>
      <c r="AK186" s="110">
        <v>9777</v>
      </c>
      <c r="AL186" s="108">
        <v>0.34315229620537996</v>
      </c>
      <c r="AM186" s="111">
        <f t="shared" si="44"/>
        <v>0.55900000000000005</v>
      </c>
      <c r="AN186" s="111">
        <f t="shared" si="43"/>
        <v>0.64200000000000002</v>
      </c>
      <c r="AO186" s="111">
        <f t="shared" si="45"/>
        <v>0.48799999999999999</v>
      </c>
      <c r="AP186" s="111">
        <f t="shared" si="46"/>
        <v>0.40600000000000003</v>
      </c>
      <c r="AQ186" s="111">
        <f t="shared" si="47"/>
        <v>0.48799999999999999</v>
      </c>
      <c r="AR186" s="111">
        <f t="shared" si="48"/>
        <v>0.28199999999999997</v>
      </c>
      <c r="AS186" s="111">
        <f t="shared" si="49"/>
        <v>2.1999999999999999E-2</v>
      </c>
      <c r="AT186" s="111">
        <f t="shared" si="50"/>
        <v>2.1999999999999999E-2</v>
      </c>
      <c r="AU186" s="111">
        <f t="shared" si="51"/>
        <v>0.247</v>
      </c>
      <c r="AV186" s="111">
        <f t="shared" si="52"/>
        <v>0.96399999999999997</v>
      </c>
      <c r="AW186" s="101">
        <f t="shared" si="53"/>
        <v>1</v>
      </c>
      <c r="AX186" s="101">
        <f t="shared" si="54"/>
        <v>1</v>
      </c>
      <c r="AY186" s="101">
        <f t="shared" si="55"/>
        <v>1</v>
      </c>
      <c r="AZ186" s="101">
        <f t="shared" si="56"/>
        <v>1</v>
      </c>
      <c r="BA186" s="101">
        <f t="shared" si="57"/>
        <v>1</v>
      </c>
      <c r="BB186" s="101">
        <f t="shared" si="58"/>
        <v>0</v>
      </c>
      <c r="BC186" s="101">
        <f t="shared" si="59"/>
        <v>0</v>
      </c>
      <c r="BD186" s="101">
        <f t="shared" si="60"/>
        <v>0</v>
      </c>
      <c r="BE186" s="101">
        <f t="shared" si="61"/>
        <v>0</v>
      </c>
      <c r="BF186" s="101">
        <f t="shared" si="62"/>
        <v>2</v>
      </c>
      <c r="BG186" s="101">
        <f t="shared" si="63"/>
        <v>7</v>
      </c>
    </row>
    <row r="187" spans="1:59" x14ac:dyDescent="0.2">
      <c r="A187" s="98">
        <v>1916500</v>
      </c>
      <c r="B187" s="98" t="s">
        <v>1396</v>
      </c>
      <c r="C187" s="98" t="s">
        <v>2329</v>
      </c>
      <c r="D187" s="98" t="s">
        <v>186</v>
      </c>
      <c r="E187" s="106">
        <v>1564</v>
      </c>
      <c r="F187" s="107" t="s">
        <v>1191</v>
      </c>
      <c r="G187" s="108" t="s">
        <v>1192</v>
      </c>
      <c r="H187" s="109">
        <v>60446</v>
      </c>
      <c r="I187" s="108">
        <v>0.114</v>
      </c>
      <c r="J187" s="110">
        <v>119</v>
      </c>
      <c r="K187" s="110">
        <v>701</v>
      </c>
      <c r="L187" s="108">
        <v>0.16975748930099857</v>
      </c>
      <c r="M187" s="110">
        <v>60</v>
      </c>
      <c r="N187" s="110">
        <v>701</v>
      </c>
      <c r="O187" s="108">
        <v>8.5592011412268187E-2</v>
      </c>
      <c r="P187" s="108">
        <v>4.4000000000000004E-2</v>
      </c>
      <c r="Q187" s="108">
        <v>0.4</v>
      </c>
      <c r="R187" s="108">
        <v>-4.3425076452599388E-2</v>
      </c>
      <c r="S187" s="110">
        <v>88</v>
      </c>
      <c r="T187" s="110">
        <v>372</v>
      </c>
      <c r="U187" s="110">
        <v>1146</v>
      </c>
      <c r="V187" s="108">
        <v>0.40139616055846422</v>
      </c>
      <c r="W187" s="110">
        <v>208</v>
      </c>
      <c r="X187" s="110">
        <v>8</v>
      </c>
      <c r="Y187" s="110">
        <v>909</v>
      </c>
      <c r="Z187" s="108">
        <v>0.22002200220022003</v>
      </c>
      <c r="AA187" s="110">
        <v>65</v>
      </c>
      <c r="AB187" s="110">
        <v>11</v>
      </c>
      <c r="AC187" s="110">
        <v>9</v>
      </c>
      <c r="AD187" s="110">
        <v>16</v>
      </c>
      <c r="AE187" s="110">
        <v>0</v>
      </c>
      <c r="AF187" s="110">
        <v>47</v>
      </c>
      <c r="AG187" s="110">
        <v>7</v>
      </c>
      <c r="AH187" s="110">
        <v>10</v>
      </c>
      <c r="AI187" s="110">
        <v>0</v>
      </c>
      <c r="AJ187" s="110">
        <v>0</v>
      </c>
      <c r="AK187" s="110">
        <v>701</v>
      </c>
      <c r="AL187" s="108">
        <v>0.23537803138373753</v>
      </c>
      <c r="AM187" s="111">
        <f t="shared" si="44"/>
        <v>0.40899999999999997</v>
      </c>
      <c r="AN187" s="111">
        <f t="shared" si="43"/>
        <v>0.60299999999999998</v>
      </c>
      <c r="AO187" s="111">
        <f t="shared" si="45"/>
        <v>0.82699999999999996</v>
      </c>
      <c r="AP187" s="111">
        <f t="shared" si="46"/>
        <v>0.873</v>
      </c>
      <c r="AQ187" s="111">
        <f t="shared" si="47"/>
        <v>0.71699999999999997</v>
      </c>
      <c r="AR187" s="111">
        <f t="shared" si="48"/>
        <v>0.69799999999999995</v>
      </c>
      <c r="AS187" s="111">
        <f t="shared" si="49"/>
        <v>0.28899999999999998</v>
      </c>
      <c r="AT187" s="111">
        <f t="shared" si="50"/>
        <v>0.28899999999999998</v>
      </c>
      <c r="AU187" s="111">
        <f t="shared" si="51"/>
        <v>0.91400000000000003</v>
      </c>
      <c r="AV187" s="111">
        <f t="shared" si="52"/>
        <v>0.74099999999999999</v>
      </c>
      <c r="AW187" s="101">
        <f t="shared" si="53"/>
        <v>1</v>
      </c>
      <c r="AX187" s="101">
        <f t="shared" si="54"/>
        <v>1</v>
      </c>
      <c r="AY187" s="101">
        <f t="shared" si="55"/>
        <v>2</v>
      </c>
      <c r="AZ187" s="101">
        <f t="shared" si="56"/>
        <v>2</v>
      </c>
      <c r="BA187" s="101">
        <f t="shared" si="57"/>
        <v>2</v>
      </c>
      <c r="BB187" s="101">
        <f t="shared" si="58"/>
        <v>2</v>
      </c>
      <c r="BC187" s="101">
        <f t="shared" si="59"/>
        <v>1</v>
      </c>
      <c r="BD187" s="101">
        <f t="shared" si="60"/>
        <v>0</v>
      </c>
      <c r="BE187" s="101">
        <f t="shared" si="61"/>
        <v>2</v>
      </c>
      <c r="BF187" s="101">
        <f t="shared" si="62"/>
        <v>2</v>
      </c>
      <c r="BG187" s="101">
        <f t="shared" si="63"/>
        <v>15</v>
      </c>
    </row>
    <row r="188" spans="1:59" x14ac:dyDescent="0.2">
      <c r="A188" s="98">
        <v>1916545</v>
      </c>
      <c r="B188" s="98" t="s">
        <v>1217</v>
      </c>
      <c r="C188" s="98" t="s">
        <v>2330</v>
      </c>
      <c r="D188" s="98" t="s">
        <v>187</v>
      </c>
      <c r="E188" s="106">
        <v>766</v>
      </c>
      <c r="F188" s="107" t="s">
        <v>1115</v>
      </c>
      <c r="G188" s="108" t="s">
        <v>1116</v>
      </c>
      <c r="H188" s="109">
        <v>51125</v>
      </c>
      <c r="I188" s="108">
        <v>0.14800000000000002</v>
      </c>
      <c r="J188" s="110">
        <v>58</v>
      </c>
      <c r="K188" s="110">
        <v>293</v>
      </c>
      <c r="L188" s="108">
        <v>0.19795221843003413</v>
      </c>
      <c r="M188" s="110">
        <v>30</v>
      </c>
      <c r="N188" s="110">
        <v>293</v>
      </c>
      <c r="O188" s="108">
        <v>0.10238907849829351</v>
      </c>
      <c r="P188" s="108">
        <v>2.3E-2</v>
      </c>
      <c r="Q188" s="108">
        <v>0.47899999999999998</v>
      </c>
      <c r="R188" s="108">
        <v>-6.6991473812423874E-2</v>
      </c>
      <c r="S188" s="110">
        <v>73</v>
      </c>
      <c r="T188" s="110">
        <v>222</v>
      </c>
      <c r="U188" s="110">
        <v>485</v>
      </c>
      <c r="V188" s="108">
        <v>0.60824742268041232</v>
      </c>
      <c r="W188" s="110">
        <v>43</v>
      </c>
      <c r="X188" s="110">
        <v>0</v>
      </c>
      <c r="Y188" s="110">
        <v>336</v>
      </c>
      <c r="Z188" s="108">
        <v>0.12797619047619047</v>
      </c>
      <c r="AA188" s="110">
        <v>29</v>
      </c>
      <c r="AB188" s="110">
        <v>12</v>
      </c>
      <c r="AC188" s="110">
        <v>10</v>
      </c>
      <c r="AD188" s="110">
        <v>2</v>
      </c>
      <c r="AE188" s="110">
        <v>0</v>
      </c>
      <c r="AF188" s="110">
        <v>2</v>
      </c>
      <c r="AG188" s="110">
        <v>0</v>
      </c>
      <c r="AH188" s="110">
        <v>7</v>
      </c>
      <c r="AI188" s="110">
        <v>0</v>
      </c>
      <c r="AJ188" s="110">
        <v>0</v>
      </c>
      <c r="AK188" s="110">
        <v>293</v>
      </c>
      <c r="AL188" s="108">
        <v>0.21160409556313994</v>
      </c>
      <c r="AM188" s="111">
        <f t="shared" si="44"/>
        <v>0.17799999999999999</v>
      </c>
      <c r="AN188" s="111">
        <f t="shared" si="43"/>
        <v>0.746</v>
      </c>
      <c r="AO188" s="111">
        <f t="shared" si="45"/>
        <v>0.88800000000000001</v>
      </c>
      <c r="AP188" s="111">
        <f t="shared" si="46"/>
        <v>0.91500000000000004</v>
      </c>
      <c r="AQ188" s="111">
        <f t="shared" si="47"/>
        <v>0.45700000000000002</v>
      </c>
      <c r="AR188" s="111">
        <f t="shared" si="48"/>
        <v>0.90700000000000003</v>
      </c>
      <c r="AS188" s="111">
        <f t="shared" si="49"/>
        <v>0.88800000000000001</v>
      </c>
      <c r="AT188" s="111">
        <f t="shared" si="50"/>
        <v>0.88800000000000001</v>
      </c>
      <c r="AU188" s="111">
        <f t="shared" si="51"/>
        <v>0.74399999999999999</v>
      </c>
      <c r="AV188" s="111">
        <f t="shared" si="52"/>
        <v>0.65800000000000003</v>
      </c>
      <c r="AW188" s="101">
        <f t="shared" si="53"/>
        <v>2</v>
      </c>
      <c r="AX188" s="101">
        <f t="shared" si="54"/>
        <v>2</v>
      </c>
      <c r="AY188" s="101">
        <f t="shared" si="55"/>
        <v>2</v>
      </c>
      <c r="AZ188" s="101">
        <f t="shared" si="56"/>
        <v>2</v>
      </c>
      <c r="BA188" s="101">
        <f t="shared" si="57"/>
        <v>1</v>
      </c>
      <c r="BB188" s="101">
        <f t="shared" si="58"/>
        <v>2</v>
      </c>
      <c r="BC188" s="101">
        <f t="shared" si="59"/>
        <v>1</v>
      </c>
      <c r="BD188" s="101">
        <f t="shared" si="60"/>
        <v>2</v>
      </c>
      <c r="BE188" s="101">
        <f t="shared" si="61"/>
        <v>2</v>
      </c>
      <c r="BF188" s="101">
        <f t="shared" si="62"/>
        <v>1</v>
      </c>
      <c r="BG188" s="101">
        <f t="shared" si="63"/>
        <v>17</v>
      </c>
    </row>
    <row r="189" spans="1:59" x14ac:dyDescent="0.2">
      <c r="A189" s="98">
        <v>1916590</v>
      </c>
      <c r="B189" s="98" t="s">
        <v>1268</v>
      </c>
      <c r="C189" s="98" t="s">
        <v>2331</v>
      </c>
      <c r="D189" s="98" t="s">
        <v>188</v>
      </c>
      <c r="E189" s="106">
        <v>266</v>
      </c>
      <c r="F189" s="107" t="s">
        <v>364</v>
      </c>
      <c r="G189" s="108" t="s">
        <v>1206</v>
      </c>
      <c r="H189" s="109">
        <v>55481</v>
      </c>
      <c r="I189" s="108">
        <v>0.374</v>
      </c>
      <c r="J189" s="110">
        <v>4</v>
      </c>
      <c r="K189" s="110">
        <v>137</v>
      </c>
      <c r="L189" s="108">
        <v>2.9197080291970802E-2</v>
      </c>
      <c r="M189" s="110">
        <v>14</v>
      </c>
      <c r="N189" s="110">
        <v>137</v>
      </c>
      <c r="O189" s="108">
        <v>0.10218978102189781</v>
      </c>
      <c r="P189" s="108">
        <v>1.7000000000000001E-2</v>
      </c>
      <c r="Q189" s="108">
        <v>0.41499999999999998</v>
      </c>
      <c r="R189" s="108">
        <v>-0.13915857605177995</v>
      </c>
      <c r="S189" s="110">
        <v>35</v>
      </c>
      <c r="T189" s="110">
        <v>85</v>
      </c>
      <c r="U189" s="110">
        <v>200</v>
      </c>
      <c r="V189" s="108">
        <v>0.6</v>
      </c>
      <c r="W189" s="110">
        <v>30</v>
      </c>
      <c r="X189" s="110">
        <v>5</v>
      </c>
      <c r="Y189" s="110">
        <v>167</v>
      </c>
      <c r="Z189" s="108">
        <v>0.1497005988023952</v>
      </c>
      <c r="AA189" s="110">
        <v>7</v>
      </c>
      <c r="AB189" s="110">
        <v>1</v>
      </c>
      <c r="AC189" s="110">
        <v>0</v>
      </c>
      <c r="AD189" s="110">
        <v>0</v>
      </c>
      <c r="AE189" s="110">
        <v>0</v>
      </c>
      <c r="AF189" s="110">
        <v>5</v>
      </c>
      <c r="AG189" s="110">
        <v>0</v>
      </c>
      <c r="AH189" s="110">
        <v>0</v>
      </c>
      <c r="AI189" s="110">
        <v>0</v>
      </c>
      <c r="AJ189" s="110">
        <v>0</v>
      </c>
      <c r="AK189" s="110">
        <v>137</v>
      </c>
      <c r="AL189" s="108">
        <v>9.4890510948905105E-2</v>
      </c>
      <c r="AM189" s="111">
        <f t="shared" si="44"/>
        <v>0.26700000000000002</v>
      </c>
      <c r="AN189" s="111">
        <f t="shared" si="43"/>
        <v>0.99199999999999999</v>
      </c>
      <c r="AO189" s="111">
        <f t="shared" si="45"/>
        <v>0.12</v>
      </c>
      <c r="AP189" s="111">
        <f t="shared" si="46"/>
        <v>0.91400000000000003</v>
      </c>
      <c r="AQ189" s="111">
        <f t="shared" si="47"/>
        <v>0.378</v>
      </c>
      <c r="AR189" s="111">
        <f t="shared" si="48"/>
        <v>0.76</v>
      </c>
      <c r="AS189" s="111">
        <f t="shared" si="49"/>
        <v>0.873</v>
      </c>
      <c r="AT189" s="111">
        <f t="shared" si="50"/>
        <v>0.873</v>
      </c>
      <c r="AU189" s="111">
        <f t="shared" si="51"/>
        <v>0.8</v>
      </c>
      <c r="AV189" s="111">
        <f t="shared" si="52"/>
        <v>0.128</v>
      </c>
      <c r="AW189" s="101">
        <f t="shared" si="53"/>
        <v>2</v>
      </c>
      <c r="AX189" s="101">
        <f t="shared" si="54"/>
        <v>2</v>
      </c>
      <c r="AY189" s="101">
        <f t="shared" si="55"/>
        <v>0</v>
      </c>
      <c r="AZ189" s="101">
        <f t="shared" si="56"/>
        <v>2</v>
      </c>
      <c r="BA189" s="101">
        <f t="shared" si="57"/>
        <v>1</v>
      </c>
      <c r="BB189" s="101">
        <f t="shared" si="58"/>
        <v>2</v>
      </c>
      <c r="BC189" s="101">
        <f t="shared" si="59"/>
        <v>2</v>
      </c>
      <c r="BD189" s="101">
        <f t="shared" si="60"/>
        <v>2</v>
      </c>
      <c r="BE189" s="101">
        <f t="shared" si="61"/>
        <v>2</v>
      </c>
      <c r="BF189" s="101">
        <f t="shared" si="62"/>
        <v>0</v>
      </c>
      <c r="BG189" s="101">
        <f t="shared" si="63"/>
        <v>15</v>
      </c>
    </row>
    <row r="190" spans="1:59" x14ac:dyDescent="0.2">
      <c r="A190" s="98">
        <v>1916635</v>
      </c>
      <c r="B190" s="98" t="s">
        <v>1218</v>
      </c>
      <c r="C190" s="98" t="s">
        <v>2332</v>
      </c>
      <c r="D190" s="98" t="s">
        <v>189</v>
      </c>
      <c r="E190" s="106">
        <v>1526</v>
      </c>
      <c r="F190" s="107" t="s">
        <v>1118</v>
      </c>
      <c r="G190" s="108" t="s">
        <v>1119</v>
      </c>
      <c r="H190" s="109">
        <v>48988</v>
      </c>
      <c r="I190" s="108">
        <v>0.155</v>
      </c>
      <c r="J190" s="110">
        <v>99</v>
      </c>
      <c r="K190" s="110">
        <v>657</v>
      </c>
      <c r="L190" s="108">
        <v>0.15068493150684931</v>
      </c>
      <c r="M190" s="110">
        <v>45</v>
      </c>
      <c r="N190" s="110">
        <v>657</v>
      </c>
      <c r="O190" s="108">
        <v>6.8493150684931503E-2</v>
      </c>
      <c r="P190" s="108">
        <v>3.7000000000000005E-2</v>
      </c>
      <c r="Q190" s="108">
        <v>0.47100000000000003</v>
      </c>
      <c r="R190" s="108">
        <v>-3.7223974763406942E-2</v>
      </c>
      <c r="S190" s="110">
        <v>80</v>
      </c>
      <c r="T190" s="110">
        <v>452</v>
      </c>
      <c r="U190" s="110">
        <v>1104</v>
      </c>
      <c r="V190" s="108">
        <v>0.48188405797101447</v>
      </c>
      <c r="W190" s="110">
        <v>79</v>
      </c>
      <c r="X190" s="110">
        <v>3</v>
      </c>
      <c r="Y190" s="110">
        <v>736</v>
      </c>
      <c r="Z190" s="108">
        <v>0.10326086956521739</v>
      </c>
      <c r="AA190" s="110">
        <v>43</v>
      </c>
      <c r="AB190" s="110">
        <v>29</v>
      </c>
      <c r="AC190" s="110">
        <v>5</v>
      </c>
      <c r="AD190" s="110">
        <v>5</v>
      </c>
      <c r="AE190" s="110">
        <v>2</v>
      </c>
      <c r="AF190" s="110">
        <v>53</v>
      </c>
      <c r="AG190" s="110">
        <v>26</v>
      </c>
      <c r="AH190" s="110">
        <v>24</v>
      </c>
      <c r="AI190" s="110">
        <v>3</v>
      </c>
      <c r="AJ190" s="110">
        <v>0</v>
      </c>
      <c r="AK190" s="110">
        <v>657</v>
      </c>
      <c r="AL190" s="108">
        <v>0.28919330289193301</v>
      </c>
      <c r="AM190" s="111">
        <f t="shared" si="44"/>
        <v>0.13400000000000001</v>
      </c>
      <c r="AN190" s="111">
        <f t="shared" si="43"/>
        <v>0.77200000000000002</v>
      </c>
      <c r="AO190" s="111">
        <f t="shared" si="45"/>
        <v>0.76600000000000001</v>
      </c>
      <c r="AP190" s="111">
        <f t="shared" si="46"/>
        <v>0.79300000000000004</v>
      </c>
      <c r="AQ190" s="111">
        <f t="shared" si="47"/>
        <v>0.64400000000000002</v>
      </c>
      <c r="AR190" s="111">
        <f t="shared" si="48"/>
        <v>0.88900000000000001</v>
      </c>
      <c r="AS190" s="111">
        <f t="shared" si="49"/>
        <v>0.58899999999999997</v>
      </c>
      <c r="AT190" s="111">
        <f t="shared" si="50"/>
        <v>0.58899999999999997</v>
      </c>
      <c r="AU190" s="111">
        <f t="shared" si="51"/>
        <v>0.61799999999999999</v>
      </c>
      <c r="AV190" s="111">
        <f t="shared" si="52"/>
        <v>0.90300000000000002</v>
      </c>
      <c r="AW190" s="101">
        <f t="shared" si="53"/>
        <v>2</v>
      </c>
      <c r="AX190" s="101">
        <f t="shared" si="54"/>
        <v>2</v>
      </c>
      <c r="AY190" s="101">
        <f t="shared" si="55"/>
        <v>2</v>
      </c>
      <c r="AZ190" s="101">
        <f t="shared" si="56"/>
        <v>2</v>
      </c>
      <c r="BA190" s="101">
        <f t="shared" si="57"/>
        <v>1</v>
      </c>
      <c r="BB190" s="101">
        <f t="shared" si="58"/>
        <v>2</v>
      </c>
      <c r="BC190" s="101">
        <f t="shared" si="59"/>
        <v>1</v>
      </c>
      <c r="BD190" s="101">
        <f t="shared" si="60"/>
        <v>1</v>
      </c>
      <c r="BE190" s="101">
        <f t="shared" si="61"/>
        <v>1</v>
      </c>
      <c r="BF190" s="101">
        <f t="shared" si="62"/>
        <v>2</v>
      </c>
      <c r="BG190" s="101">
        <f t="shared" si="63"/>
        <v>16</v>
      </c>
    </row>
    <row r="191" spans="1:59" x14ac:dyDescent="0.2">
      <c r="A191" s="98">
        <v>1916725</v>
      </c>
      <c r="B191" s="98" t="s">
        <v>1296</v>
      </c>
      <c r="C191" s="98" t="s">
        <v>2333</v>
      </c>
      <c r="D191" s="98" t="s">
        <v>190</v>
      </c>
      <c r="E191" s="106">
        <v>39</v>
      </c>
      <c r="F191" s="107" t="s">
        <v>1236</v>
      </c>
      <c r="G191" s="108" t="s">
        <v>1237</v>
      </c>
      <c r="H191" s="109"/>
      <c r="I191" s="108">
        <v>0.27300000000000002</v>
      </c>
      <c r="J191" s="110">
        <v>0</v>
      </c>
      <c r="K191" s="110">
        <v>9</v>
      </c>
      <c r="L191" s="108">
        <v>0</v>
      </c>
      <c r="M191" s="110">
        <v>1</v>
      </c>
      <c r="N191" s="110">
        <v>9</v>
      </c>
      <c r="O191" s="108">
        <v>0.1111111111111111</v>
      </c>
      <c r="P191" s="108">
        <v>0</v>
      </c>
      <c r="Q191" s="108">
        <v>0.55600000000000005</v>
      </c>
      <c r="R191" s="108">
        <v>-0.1875</v>
      </c>
      <c r="S191" s="110">
        <v>2</v>
      </c>
      <c r="T191" s="110">
        <v>9</v>
      </c>
      <c r="U191" s="110">
        <v>16</v>
      </c>
      <c r="V191" s="108">
        <v>0.6875</v>
      </c>
      <c r="W191" s="110">
        <v>5</v>
      </c>
      <c r="X191" s="110">
        <v>0</v>
      </c>
      <c r="Y191" s="110">
        <v>14</v>
      </c>
      <c r="Z191" s="108">
        <v>0.35714285714285715</v>
      </c>
      <c r="AA191" s="110">
        <v>0</v>
      </c>
      <c r="AB191" s="110">
        <v>0</v>
      </c>
      <c r="AC191" s="110">
        <v>0</v>
      </c>
      <c r="AD191" s="110">
        <v>0</v>
      </c>
      <c r="AE191" s="110">
        <v>0</v>
      </c>
      <c r="AF191" s="110">
        <v>1</v>
      </c>
      <c r="AG191" s="110">
        <v>0</v>
      </c>
      <c r="AH191" s="110">
        <v>0</v>
      </c>
      <c r="AI191" s="110">
        <v>0</v>
      </c>
      <c r="AJ191" s="110">
        <v>0</v>
      </c>
      <c r="AK191" s="110">
        <v>9</v>
      </c>
      <c r="AL191" s="108">
        <v>0.1111111111111111</v>
      </c>
      <c r="AM191" s="111">
        <f t="shared" si="44"/>
        <v>0</v>
      </c>
      <c r="AN191" s="111">
        <f t="shared" si="43"/>
        <v>0.95899999999999996</v>
      </c>
      <c r="AO191" s="111">
        <f t="shared" si="45"/>
        <v>0</v>
      </c>
      <c r="AP191" s="111">
        <f t="shared" si="46"/>
        <v>0.93300000000000005</v>
      </c>
      <c r="AQ191" s="111">
        <f t="shared" si="47"/>
        <v>0</v>
      </c>
      <c r="AR191" s="111">
        <f t="shared" si="48"/>
        <v>0.95599999999999996</v>
      </c>
      <c r="AS191" s="111">
        <f t="shared" si="49"/>
        <v>0.95299999999999996</v>
      </c>
      <c r="AT191" s="111">
        <f t="shared" si="50"/>
        <v>0.95299999999999996</v>
      </c>
      <c r="AU191" s="111">
        <f t="shared" si="51"/>
        <v>0.98</v>
      </c>
      <c r="AV191" s="111">
        <f t="shared" si="52"/>
        <v>0.16700000000000001</v>
      </c>
      <c r="AW191" s="101">
        <f t="shared" si="53"/>
        <v>2</v>
      </c>
      <c r="AX191" s="101">
        <f t="shared" si="54"/>
        <v>2</v>
      </c>
      <c r="AY191" s="101">
        <f t="shared" si="55"/>
        <v>0</v>
      </c>
      <c r="AZ191" s="101">
        <f t="shared" si="56"/>
        <v>2</v>
      </c>
      <c r="BA191" s="101">
        <f t="shared" si="57"/>
        <v>0</v>
      </c>
      <c r="BB191" s="101">
        <f t="shared" si="58"/>
        <v>2</v>
      </c>
      <c r="BC191" s="101">
        <f t="shared" si="59"/>
        <v>2</v>
      </c>
      <c r="BD191" s="101">
        <f t="shared" si="60"/>
        <v>2</v>
      </c>
      <c r="BE191" s="101">
        <f t="shared" si="61"/>
        <v>2</v>
      </c>
      <c r="BF191" s="101">
        <f t="shared" si="62"/>
        <v>0</v>
      </c>
      <c r="BG191" s="101">
        <f t="shared" si="63"/>
        <v>14</v>
      </c>
    </row>
    <row r="192" spans="1:59" x14ac:dyDescent="0.2">
      <c r="A192" s="98">
        <v>1916815</v>
      </c>
      <c r="B192" s="98" t="s">
        <v>1506</v>
      </c>
      <c r="C192" s="98" t="s">
        <v>2334</v>
      </c>
      <c r="D192" s="98" t="s">
        <v>191</v>
      </c>
      <c r="E192" s="106">
        <v>219</v>
      </c>
      <c r="F192" s="107" t="s">
        <v>306</v>
      </c>
      <c r="G192" s="108" t="s">
        <v>1248</v>
      </c>
      <c r="H192" s="109">
        <v>58125</v>
      </c>
      <c r="I192" s="108">
        <v>0.155</v>
      </c>
      <c r="J192" s="110">
        <v>11</v>
      </c>
      <c r="K192" s="110">
        <v>79</v>
      </c>
      <c r="L192" s="108">
        <v>0.13924050632911392</v>
      </c>
      <c r="M192" s="110">
        <v>2</v>
      </c>
      <c r="N192" s="110">
        <v>79</v>
      </c>
      <c r="O192" s="108">
        <v>2.5316455696202531E-2</v>
      </c>
      <c r="P192" s="108">
        <v>3.2000000000000001E-2</v>
      </c>
      <c r="Q192" s="108">
        <v>0.39</v>
      </c>
      <c r="R192" s="108">
        <v>-0.2206405693950178</v>
      </c>
      <c r="S192" s="110">
        <v>17</v>
      </c>
      <c r="T192" s="110">
        <v>73</v>
      </c>
      <c r="U192" s="110">
        <v>129</v>
      </c>
      <c r="V192" s="108">
        <v>0.69767441860465118</v>
      </c>
      <c r="W192" s="110">
        <v>22</v>
      </c>
      <c r="X192" s="110">
        <v>2</v>
      </c>
      <c r="Y192" s="110">
        <v>101</v>
      </c>
      <c r="Z192" s="108">
        <v>0.19801980198019803</v>
      </c>
      <c r="AA192" s="110">
        <v>0</v>
      </c>
      <c r="AB192" s="110">
        <v>0</v>
      </c>
      <c r="AC192" s="110">
        <v>0</v>
      </c>
      <c r="AD192" s="110">
        <v>0</v>
      </c>
      <c r="AE192" s="110">
        <v>0</v>
      </c>
      <c r="AF192" s="110">
        <v>8</v>
      </c>
      <c r="AG192" s="110">
        <v>0</v>
      </c>
      <c r="AH192" s="110">
        <v>0</v>
      </c>
      <c r="AI192" s="110">
        <v>0</v>
      </c>
      <c r="AJ192" s="110">
        <v>0</v>
      </c>
      <c r="AK192" s="110">
        <v>79</v>
      </c>
      <c r="AL192" s="108">
        <v>0.10126582278481013</v>
      </c>
      <c r="AM192" s="111">
        <f t="shared" si="44"/>
        <v>0.34200000000000003</v>
      </c>
      <c r="AN192" s="111">
        <f t="shared" si="43"/>
        <v>0.77200000000000002</v>
      </c>
      <c r="AO192" s="111">
        <f t="shared" si="45"/>
        <v>0.71399999999999997</v>
      </c>
      <c r="AP192" s="111">
        <f t="shared" si="46"/>
        <v>0.36199999999999999</v>
      </c>
      <c r="AQ192" s="111">
        <f t="shared" si="47"/>
        <v>0.57899999999999996</v>
      </c>
      <c r="AR192" s="111">
        <f t="shared" si="48"/>
        <v>0.65400000000000003</v>
      </c>
      <c r="AS192" s="111">
        <f t="shared" si="49"/>
        <v>0.95899999999999996</v>
      </c>
      <c r="AT192" s="111">
        <f t="shared" si="50"/>
        <v>0.95899999999999996</v>
      </c>
      <c r="AU192" s="111">
        <f t="shared" si="51"/>
        <v>0.89700000000000002</v>
      </c>
      <c r="AV192" s="111">
        <f t="shared" si="52"/>
        <v>0.14299999999999999</v>
      </c>
      <c r="AW192" s="101">
        <f t="shared" si="53"/>
        <v>1</v>
      </c>
      <c r="AX192" s="101">
        <f t="shared" si="54"/>
        <v>2</v>
      </c>
      <c r="AY192" s="101">
        <f t="shared" si="55"/>
        <v>2</v>
      </c>
      <c r="AZ192" s="101">
        <f t="shared" si="56"/>
        <v>1</v>
      </c>
      <c r="BA192" s="101">
        <f t="shared" si="57"/>
        <v>1</v>
      </c>
      <c r="BB192" s="101">
        <f t="shared" si="58"/>
        <v>1</v>
      </c>
      <c r="BC192" s="101">
        <f t="shared" si="59"/>
        <v>2</v>
      </c>
      <c r="BD192" s="101">
        <f t="shared" si="60"/>
        <v>2</v>
      </c>
      <c r="BE192" s="101">
        <f t="shared" si="61"/>
        <v>2</v>
      </c>
      <c r="BF192" s="101">
        <f t="shared" si="62"/>
        <v>0</v>
      </c>
      <c r="BG192" s="101">
        <f t="shared" si="63"/>
        <v>14</v>
      </c>
    </row>
    <row r="193" spans="1:59" x14ac:dyDescent="0.2">
      <c r="A193" s="98">
        <v>1916860</v>
      </c>
      <c r="B193" s="98" t="s">
        <v>1423</v>
      </c>
      <c r="C193" s="98" t="s">
        <v>2335</v>
      </c>
      <c r="D193" s="98" t="s">
        <v>192</v>
      </c>
      <c r="E193" s="106">
        <v>62799</v>
      </c>
      <c r="F193" s="107" t="s">
        <v>1284</v>
      </c>
      <c r="G193" s="108" t="s">
        <v>1285</v>
      </c>
      <c r="H193" s="109">
        <v>64092</v>
      </c>
      <c r="I193" s="108">
        <v>0.13200000000000001</v>
      </c>
      <c r="J193" s="110">
        <v>3429</v>
      </c>
      <c r="K193" s="110">
        <v>25894</v>
      </c>
      <c r="L193" s="108">
        <v>0.13242449988414304</v>
      </c>
      <c r="M193" s="110">
        <v>2051</v>
      </c>
      <c r="N193" s="110">
        <v>25894</v>
      </c>
      <c r="O193" s="108">
        <v>7.9207538425890164E-2</v>
      </c>
      <c r="P193" s="108">
        <v>4.2000000000000003E-2</v>
      </c>
      <c r="Q193" s="108">
        <v>0.36599999999999999</v>
      </c>
      <c r="R193" s="108">
        <v>9.1434999196529001E-3</v>
      </c>
      <c r="S193" s="110">
        <v>4633</v>
      </c>
      <c r="T193" s="110">
        <v>14630</v>
      </c>
      <c r="U193" s="110">
        <v>42632</v>
      </c>
      <c r="V193" s="108">
        <v>0.45184368549446424</v>
      </c>
      <c r="W193" s="110">
        <v>1682</v>
      </c>
      <c r="X193" s="110">
        <v>13</v>
      </c>
      <c r="Y193" s="110">
        <v>27576</v>
      </c>
      <c r="Z193" s="108">
        <v>6.0523643748186827E-2</v>
      </c>
      <c r="AA193" s="110">
        <v>1109</v>
      </c>
      <c r="AB193" s="110">
        <v>798</v>
      </c>
      <c r="AC193" s="110">
        <v>662</v>
      </c>
      <c r="AD193" s="110">
        <v>411</v>
      </c>
      <c r="AE193" s="110">
        <v>304</v>
      </c>
      <c r="AF193" s="110">
        <v>1448</v>
      </c>
      <c r="AG193" s="110">
        <v>1269</v>
      </c>
      <c r="AH193" s="110">
        <v>890</v>
      </c>
      <c r="AI193" s="110">
        <v>233</v>
      </c>
      <c r="AJ193" s="110">
        <v>55</v>
      </c>
      <c r="AK193" s="110">
        <v>25894</v>
      </c>
      <c r="AL193" s="108">
        <v>0.27724569398316212</v>
      </c>
      <c r="AM193" s="111">
        <f t="shared" si="44"/>
        <v>0.49399999999999999</v>
      </c>
      <c r="AN193" s="111">
        <f t="shared" si="43"/>
        <v>0.69</v>
      </c>
      <c r="AO193" s="111">
        <f t="shared" si="45"/>
        <v>0.69199999999999995</v>
      </c>
      <c r="AP193" s="111">
        <f t="shared" si="46"/>
        <v>0.84699999999999998</v>
      </c>
      <c r="AQ193" s="111">
        <f t="shared" si="47"/>
        <v>0.69599999999999995</v>
      </c>
      <c r="AR193" s="111">
        <f t="shared" si="48"/>
        <v>0.55500000000000005</v>
      </c>
      <c r="AS193" s="111">
        <f t="shared" si="49"/>
        <v>0.48699999999999999</v>
      </c>
      <c r="AT193" s="111">
        <f t="shared" si="50"/>
        <v>0.48699999999999999</v>
      </c>
      <c r="AU193" s="111">
        <f t="shared" si="51"/>
        <v>0.372</v>
      </c>
      <c r="AV193" s="111">
        <f t="shared" si="52"/>
        <v>0.879</v>
      </c>
      <c r="AW193" s="101">
        <f t="shared" si="53"/>
        <v>1</v>
      </c>
      <c r="AX193" s="101">
        <f t="shared" si="54"/>
        <v>2</v>
      </c>
      <c r="AY193" s="101">
        <f t="shared" si="55"/>
        <v>2</v>
      </c>
      <c r="AZ193" s="101">
        <f t="shared" si="56"/>
        <v>2</v>
      </c>
      <c r="BA193" s="101">
        <f t="shared" si="57"/>
        <v>2</v>
      </c>
      <c r="BB193" s="101">
        <f t="shared" si="58"/>
        <v>1</v>
      </c>
      <c r="BC193" s="101">
        <f t="shared" si="59"/>
        <v>0</v>
      </c>
      <c r="BD193" s="101">
        <f t="shared" si="60"/>
        <v>1</v>
      </c>
      <c r="BE193" s="101">
        <f t="shared" si="61"/>
        <v>1</v>
      </c>
      <c r="BF193" s="101">
        <f t="shared" si="62"/>
        <v>2</v>
      </c>
      <c r="BG193" s="101">
        <f t="shared" si="63"/>
        <v>14</v>
      </c>
    </row>
    <row r="194" spans="1:59" x14ac:dyDescent="0.2">
      <c r="A194" s="98">
        <v>1916950</v>
      </c>
      <c r="B194" s="98" t="s">
        <v>1982</v>
      </c>
      <c r="C194" s="98" t="s">
        <v>2336</v>
      </c>
      <c r="D194" s="98" t="s">
        <v>193</v>
      </c>
      <c r="E194" s="106">
        <v>79</v>
      </c>
      <c r="F194" s="107" t="s">
        <v>683</v>
      </c>
      <c r="G194" s="108" t="s">
        <v>1536</v>
      </c>
      <c r="H194" s="109">
        <v>50000</v>
      </c>
      <c r="I194" s="108">
        <v>0.13</v>
      </c>
      <c r="J194" s="110">
        <v>3</v>
      </c>
      <c r="K194" s="110">
        <v>24</v>
      </c>
      <c r="L194" s="108">
        <v>0.125</v>
      </c>
      <c r="M194" s="110">
        <v>0</v>
      </c>
      <c r="N194" s="110">
        <v>24</v>
      </c>
      <c r="O194" s="108">
        <v>0</v>
      </c>
      <c r="P194" s="108">
        <v>0</v>
      </c>
      <c r="Q194" s="108">
        <v>0.42499999999999999</v>
      </c>
      <c r="R194" s="108">
        <v>-0.11235955056179775</v>
      </c>
      <c r="S194" s="110">
        <v>0</v>
      </c>
      <c r="T194" s="110">
        <v>21</v>
      </c>
      <c r="U194" s="110">
        <v>35</v>
      </c>
      <c r="V194" s="108">
        <v>0.6</v>
      </c>
      <c r="W194" s="110">
        <v>0</v>
      </c>
      <c r="X194" s="110">
        <v>0</v>
      </c>
      <c r="Y194" s="110">
        <v>24</v>
      </c>
      <c r="Z194" s="108">
        <v>0</v>
      </c>
      <c r="AA194" s="110">
        <v>3</v>
      </c>
      <c r="AB194" s="110">
        <v>0</v>
      </c>
      <c r="AC194" s="110">
        <v>2</v>
      </c>
      <c r="AD194" s="110">
        <v>0</v>
      </c>
      <c r="AE194" s="110">
        <v>0</v>
      </c>
      <c r="AF194" s="110">
        <v>3</v>
      </c>
      <c r="AG194" s="110">
        <v>0</v>
      </c>
      <c r="AH194" s="110">
        <v>0</v>
      </c>
      <c r="AI194" s="110">
        <v>0</v>
      </c>
      <c r="AJ194" s="110">
        <v>0</v>
      </c>
      <c r="AK194" s="110">
        <v>24</v>
      </c>
      <c r="AL194" s="108">
        <v>0.33333333333333331</v>
      </c>
      <c r="AM194" s="111">
        <f t="shared" si="44"/>
        <v>0.154</v>
      </c>
      <c r="AN194" s="111">
        <f t="shared" si="43"/>
        <v>0.68</v>
      </c>
      <c r="AO194" s="111">
        <f t="shared" si="45"/>
        <v>0.65800000000000003</v>
      </c>
      <c r="AP194" s="111">
        <f t="shared" si="46"/>
        <v>0</v>
      </c>
      <c r="AQ194" s="111">
        <f t="shared" si="47"/>
        <v>0</v>
      </c>
      <c r="AR194" s="111">
        <f t="shared" si="48"/>
        <v>0.79100000000000004</v>
      </c>
      <c r="AS194" s="111">
        <f t="shared" si="49"/>
        <v>0.873</v>
      </c>
      <c r="AT194" s="111">
        <f t="shared" si="50"/>
        <v>0.873</v>
      </c>
      <c r="AU194" s="111">
        <f t="shared" si="51"/>
        <v>0</v>
      </c>
      <c r="AV194" s="111">
        <f t="shared" si="52"/>
        <v>0.95399999999999996</v>
      </c>
      <c r="AW194" s="101">
        <f t="shared" si="53"/>
        <v>2</v>
      </c>
      <c r="AX194" s="101">
        <f t="shared" si="54"/>
        <v>2</v>
      </c>
      <c r="AY194" s="101">
        <f t="shared" si="55"/>
        <v>1</v>
      </c>
      <c r="AZ194" s="101">
        <f t="shared" si="56"/>
        <v>0</v>
      </c>
      <c r="BA194" s="101">
        <f t="shared" si="57"/>
        <v>0</v>
      </c>
      <c r="BB194" s="101">
        <f t="shared" si="58"/>
        <v>2</v>
      </c>
      <c r="BC194" s="101">
        <f t="shared" si="59"/>
        <v>2</v>
      </c>
      <c r="BD194" s="101">
        <f t="shared" si="60"/>
        <v>2</v>
      </c>
      <c r="BE194" s="101">
        <f t="shared" si="61"/>
        <v>0</v>
      </c>
      <c r="BF194" s="101">
        <f t="shared" si="62"/>
        <v>2</v>
      </c>
      <c r="BG194" s="101">
        <f t="shared" si="63"/>
        <v>13</v>
      </c>
    </row>
    <row r="195" spans="1:59" x14ac:dyDescent="0.2">
      <c r="A195" s="98">
        <v>1917130</v>
      </c>
      <c r="B195" s="98" t="s">
        <v>1820</v>
      </c>
      <c r="C195" s="98" t="s">
        <v>2337</v>
      </c>
      <c r="D195" s="98" t="s">
        <v>194</v>
      </c>
      <c r="E195" s="106">
        <v>277</v>
      </c>
      <c r="F195" s="107" t="s">
        <v>886</v>
      </c>
      <c r="G195" s="108" t="s">
        <v>1367</v>
      </c>
      <c r="H195" s="109">
        <v>73929</v>
      </c>
      <c r="I195" s="108">
        <v>7.4999999999999997E-2</v>
      </c>
      <c r="J195" s="110">
        <v>15</v>
      </c>
      <c r="K195" s="110">
        <v>98</v>
      </c>
      <c r="L195" s="108">
        <v>0.15306122448979592</v>
      </c>
      <c r="M195" s="110">
        <v>12</v>
      </c>
      <c r="N195" s="110">
        <v>98</v>
      </c>
      <c r="O195" s="108">
        <v>0.12244897959183673</v>
      </c>
      <c r="P195" s="108">
        <v>4.4000000000000004E-2</v>
      </c>
      <c r="Q195" s="108">
        <v>0.39200000000000002</v>
      </c>
      <c r="R195" s="108">
        <v>4.924242424242424E-2</v>
      </c>
      <c r="S195" s="110">
        <v>18</v>
      </c>
      <c r="T195" s="110">
        <v>74</v>
      </c>
      <c r="U195" s="110">
        <v>197</v>
      </c>
      <c r="V195" s="108">
        <v>0.46700507614213199</v>
      </c>
      <c r="W195" s="110">
        <v>14</v>
      </c>
      <c r="X195" s="110">
        <v>0</v>
      </c>
      <c r="Y195" s="110">
        <v>112</v>
      </c>
      <c r="Z195" s="108">
        <v>0.125</v>
      </c>
      <c r="AA195" s="110">
        <v>6</v>
      </c>
      <c r="AB195" s="110">
        <v>0</v>
      </c>
      <c r="AC195" s="110">
        <v>3</v>
      </c>
      <c r="AD195" s="110">
        <v>0</v>
      </c>
      <c r="AE195" s="110">
        <v>2</v>
      </c>
      <c r="AF195" s="110">
        <v>4</v>
      </c>
      <c r="AG195" s="110">
        <v>0</v>
      </c>
      <c r="AH195" s="110">
        <v>0</v>
      </c>
      <c r="AI195" s="110">
        <v>0</v>
      </c>
      <c r="AJ195" s="110">
        <v>0</v>
      </c>
      <c r="AK195" s="110">
        <v>98</v>
      </c>
      <c r="AL195" s="108">
        <v>0.15306122448979592</v>
      </c>
      <c r="AM195" s="111">
        <f t="shared" si="44"/>
        <v>0.72299999999999998</v>
      </c>
      <c r="AN195" s="111">
        <f t="shared" si="43"/>
        <v>0.38200000000000001</v>
      </c>
      <c r="AO195" s="111">
        <f t="shared" si="45"/>
        <v>0.77300000000000002</v>
      </c>
      <c r="AP195" s="111">
        <f t="shared" si="46"/>
        <v>0.95299999999999996</v>
      </c>
      <c r="AQ195" s="111">
        <f t="shared" si="47"/>
        <v>0.71699999999999997</v>
      </c>
      <c r="AR195" s="111">
        <f t="shared" si="48"/>
        <v>0.66500000000000004</v>
      </c>
      <c r="AS195" s="111">
        <f t="shared" si="49"/>
        <v>0.54100000000000004</v>
      </c>
      <c r="AT195" s="111">
        <f t="shared" si="50"/>
        <v>0.54100000000000004</v>
      </c>
      <c r="AU195" s="111">
        <f t="shared" si="51"/>
        <v>0.72699999999999998</v>
      </c>
      <c r="AV195" s="111">
        <f t="shared" si="52"/>
        <v>0.36599999999999999</v>
      </c>
      <c r="AW195" s="101">
        <f t="shared" si="53"/>
        <v>0</v>
      </c>
      <c r="AX195" s="101">
        <f t="shared" si="54"/>
        <v>1</v>
      </c>
      <c r="AY195" s="101">
        <f t="shared" si="55"/>
        <v>2</v>
      </c>
      <c r="AZ195" s="101">
        <f t="shared" si="56"/>
        <v>2</v>
      </c>
      <c r="BA195" s="101">
        <f t="shared" si="57"/>
        <v>2</v>
      </c>
      <c r="BB195" s="101">
        <f t="shared" si="58"/>
        <v>1</v>
      </c>
      <c r="BC195" s="101">
        <f t="shared" si="59"/>
        <v>0</v>
      </c>
      <c r="BD195" s="101">
        <f t="shared" si="60"/>
        <v>1</v>
      </c>
      <c r="BE195" s="101">
        <f t="shared" si="61"/>
        <v>2</v>
      </c>
      <c r="BF195" s="101">
        <f t="shared" si="62"/>
        <v>1</v>
      </c>
      <c r="BG195" s="101">
        <f t="shared" si="63"/>
        <v>12</v>
      </c>
    </row>
    <row r="196" spans="1:59" x14ac:dyDescent="0.2">
      <c r="A196" s="98">
        <v>1917175</v>
      </c>
      <c r="B196" s="98" t="s">
        <v>2131</v>
      </c>
      <c r="C196" s="98" t="s">
        <v>2338</v>
      </c>
      <c r="D196" s="98" t="s">
        <v>195</v>
      </c>
      <c r="E196" s="106">
        <v>628</v>
      </c>
      <c r="F196" s="107" t="s">
        <v>1284</v>
      </c>
      <c r="G196" s="108" t="s">
        <v>1285</v>
      </c>
      <c r="H196" s="109">
        <v>104583</v>
      </c>
      <c r="I196" s="108">
        <v>3.0000000000000001E-3</v>
      </c>
      <c r="J196" s="110">
        <v>7</v>
      </c>
      <c r="K196" s="110">
        <v>233</v>
      </c>
      <c r="L196" s="108">
        <v>3.0042918454935622E-2</v>
      </c>
      <c r="M196" s="110">
        <v>13</v>
      </c>
      <c r="N196" s="110">
        <v>233</v>
      </c>
      <c r="O196" s="108">
        <v>5.5793991416309016E-2</v>
      </c>
      <c r="P196" s="108">
        <v>0</v>
      </c>
      <c r="Q196" s="108">
        <v>0.30599999999999999</v>
      </c>
      <c r="R196" s="108">
        <v>1.7828200972447326E-2</v>
      </c>
      <c r="S196" s="110">
        <v>17</v>
      </c>
      <c r="T196" s="110">
        <v>143</v>
      </c>
      <c r="U196" s="110">
        <v>436</v>
      </c>
      <c r="V196" s="108">
        <v>0.3669724770642202</v>
      </c>
      <c r="W196" s="110">
        <v>13</v>
      </c>
      <c r="X196" s="110">
        <v>0</v>
      </c>
      <c r="Y196" s="110">
        <v>246</v>
      </c>
      <c r="Z196" s="108">
        <v>5.2845528455284556E-2</v>
      </c>
      <c r="AA196" s="110">
        <v>5</v>
      </c>
      <c r="AB196" s="110">
        <v>0</v>
      </c>
      <c r="AC196" s="110">
        <v>0</v>
      </c>
      <c r="AD196" s="110">
        <v>5</v>
      </c>
      <c r="AE196" s="110">
        <v>5</v>
      </c>
      <c r="AF196" s="110">
        <v>0</v>
      </c>
      <c r="AG196" s="110">
        <v>7</v>
      </c>
      <c r="AH196" s="110">
        <v>0</v>
      </c>
      <c r="AI196" s="110">
        <v>0</v>
      </c>
      <c r="AJ196" s="110">
        <v>0</v>
      </c>
      <c r="AK196" s="110">
        <v>233</v>
      </c>
      <c r="AL196" s="108">
        <v>9.4420600858369105E-2</v>
      </c>
      <c r="AM196" s="111">
        <f t="shared" si="44"/>
        <v>0.96</v>
      </c>
      <c r="AN196" s="111">
        <f t="shared" si="43"/>
        <v>0.03</v>
      </c>
      <c r="AO196" s="111">
        <f t="shared" si="45"/>
        <v>0.125</v>
      </c>
      <c r="AP196" s="111">
        <f t="shared" si="46"/>
        <v>0.7</v>
      </c>
      <c r="AQ196" s="111">
        <f t="shared" si="47"/>
        <v>0</v>
      </c>
      <c r="AR196" s="111">
        <f t="shared" si="48"/>
        <v>0.316</v>
      </c>
      <c r="AS196" s="111">
        <f t="shared" si="49"/>
        <v>0.187</v>
      </c>
      <c r="AT196" s="111">
        <f t="shared" si="50"/>
        <v>0.187</v>
      </c>
      <c r="AU196" s="111">
        <f t="shared" si="51"/>
        <v>0.32500000000000001</v>
      </c>
      <c r="AV196" s="111">
        <f t="shared" si="52"/>
        <v>0.126</v>
      </c>
      <c r="AW196" s="101">
        <f t="shared" si="53"/>
        <v>0</v>
      </c>
      <c r="AX196" s="101">
        <f t="shared" si="54"/>
        <v>0</v>
      </c>
      <c r="AY196" s="101">
        <f t="shared" si="55"/>
        <v>0</v>
      </c>
      <c r="AZ196" s="101">
        <f t="shared" si="56"/>
        <v>2</v>
      </c>
      <c r="BA196" s="101">
        <f t="shared" si="57"/>
        <v>0</v>
      </c>
      <c r="BB196" s="101">
        <f t="shared" si="58"/>
        <v>0</v>
      </c>
      <c r="BC196" s="101">
        <f t="shared" si="59"/>
        <v>0</v>
      </c>
      <c r="BD196" s="101">
        <f t="shared" si="60"/>
        <v>0</v>
      </c>
      <c r="BE196" s="101">
        <f t="shared" si="61"/>
        <v>0</v>
      </c>
      <c r="BF196" s="101">
        <f t="shared" si="62"/>
        <v>0</v>
      </c>
      <c r="BG196" s="101">
        <f t="shared" si="63"/>
        <v>2</v>
      </c>
    </row>
    <row r="197" spans="1:59" x14ac:dyDescent="0.2">
      <c r="A197" s="98">
        <v>1917220</v>
      </c>
      <c r="B197" s="98" t="s">
        <v>1654</v>
      </c>
      <c r="C197" s="98" t="s">
        <v>2339</v>
      </c>
      <c r="D197" s="98" t="s">
        <v>196</v>
      </c>
      <c r="E197" s="106">
        <v>3888</v>
      </c>
      <c r="F197" s="107" t="s">
        <v>1087</v>
      </c>
      <c r="G197" s="108" t="s">
        <v>1088</v>
      </c>
      <c r="H197" s="109">
        <v>60769</v>
      </c>
      <c r="I197" s="108">
        <v>0.113</v>
      </c>
      <c r="J197" s="110">
        <v>161</v>
      </c>
      <c r="K197" s="110">
        <v>1516</v>
      </c>
      <c r="L197" s="108">
        <v>0.10620052770448549</v>
      </c>
      <c r="M197" s="110">
        <v>71</v>
      </c>
      <c r="N197" s="110">
        <v>1516</v>
      </c>
      <c r="O197" s="108">
        <v>4.6833773087071241E-2</v>
      </c>
      <c r="P197" s="108">
        <v>2E-3</v>
      </c>
      <c r="Q197" s="108">
        <v>0.36</v>
      </c>
      <c r="R197" s="108">
        <v>5.170630816959669E-3</v>
      </c>
      <c r="S197" s="110">
        <v>134</v>
      </c>
      <c r="T197" s="110">
        <v>1246</v>
      </c>
      <c r="U197" s="110">
        <v>2753</v>
      </c>
      <c r="V197" s="108">
        <v>0.50127134035597531</v>
      </c>
      <c r="W197" s="110">
        <v>279</v>
      </c>
      <c r="X197" s="110">
        <v>66</v>
      </c>
      <c r="Y197" s="110">
        <v>1795</v>
      </c>
      <c r="Z197" s="108">
        <v>0.11866295264623955</v>
      </c>
      <c r="AA197" s="110">
        <v>0</v>
      </c>
      <c r="AB197" s="110">
        <v>40</v>
      </c>
      <c r="AC197" s="110">
        <v>0</v>
      </c>
      <c r="AD197" s="110">
        <v>0</v>
      </c>
      <c r="AE197" s="110">
        <v>0</v>
      </c>
      <c r="AF197" s="110">
        <v>105</v>
      </c>
      <c r="AG197" s="110">
        <v>42</v>
      </c>
      <c r="AH197" s="110">
        <v>0</v>
      </c>
      <c r="AI197" s="110">
        <v>8</v>
      </c>
      <c r="AJ197" s="110">
        <v>0</v>
      </c>
      <c r="AK197" s="110">
        <v>1516</v>
      </c>
      <c r="AL197" s="108">
        <v>0.12862796833773088</v>
      </c>
      <c r="AM197" s="111">
        <f t="shared" si="44"/>
        <v>0.41699999999999998</v>
      </c>
      <c r="AN197" s="111">
        <f t="shared" si="43"/>
        <v>0.59699999999999998</v>
      </c>
      <c r="AO197" s="111">
        <f t="shared" si="45"/>
        <v>0.56000000000000005</v>
      </c>
      <c r="AP197" s="111">
        <f t="shared" si="46"/>
        <v>0.61799999999999999</v>
      </c>
      <c r="AQ197" s="111">
        <f t="shared" si="47"/>
        <v>0.193</v>
      </c>
      <c r="AR197" s="111">
        <f t="shared" si="48"/>
        <v>0.53</v>
      </c>
      <c r="AS197" s="111">
        <f t="shared" si="49"/>
        <v>0.65</v>
      </c>
      <c r="AT197" s="111">
        <f t="shared" si="50"/>
        <v>0.65</v>
      </c>
      <c r="AU197" s="111">
        <f t="shared" si="51"/>
        <v>0.70199999999999996</v>
      </c>
      <c r="AV197" s="111">
        <f t="shared" si="52"/>
        <v>0.24399999999999999</v>
      </c>
      <c r="AW197" s="101">
        <f t="shared" si="53"/>
        <v>1</v>
      </c>
      <c r="AX197" s="101">
        <f t="shared" si="54"/>
        <v>1</v>
      </c>
      <c r="AY197" s="101">
        <f t="shared" si="55"/>
        <v>1</v>
      </c>
      <c r="AZ197" s="101">
        <f t="shared" si="56"/>
        <v>1</v>
      </c>
      <c r="BA197" s="101">
        <f t="shared" si="57"/>
        <v>0</v>
      </c>
      <c r="BB197" s="101">
        <f t="shared" si="58"/>
        <v>1</v>
      </c>
      <c r="BC197" s="101">
        <f t="shared" si="59"/>
        <v>0</v>
      </c>
      <c r="BD197" s="101">
        <f t="shared" si="60"/>
        <v>1</v>
      </c>
      <c r="BE197" s="101">
        <f t="shared" si="61"/>
        <v>2</v>
      </c>
      <c r="BF197" s="101">
        <f t="shared" si="62"/>
        <v>0</v>
      </c>
      <c r="BG197" s="101">
        <f t="shared" si="63"/>
        <v>8</v>
      </c>
    </row>
    <row r="198" spans="1:59" x14ac:dyDescent="0.2">
      <c r="A198" s="98">
        <v>1917265</v>
      </c>
      <c r="B198" s="98" t="s">
        <v>1162</v>
      </c>
      <c r="C198" s="98" t="s">
        <v>2340</v>
      </c>
      <c r="D198" s="98" t="s">
        <v>197</v>
      </c>
      <c r="E198" s="106">
        <v>7536</v>
      </c>
      <c r="F198" s="107" t="s">
        <v>857</v>
      </c>
      <c r="G198" s="108" t="s">
        <v>1163</v>
      </c>
      <c r="H198" s="109">
        <v>50752</v>
      </c>
      <c r="I198" s="108">
        <v>0.16</v>
      </c>
      <c r="J198" s="110">
        <v>799</v>
      </c>
      <c r="K198" s="110">
        <v>3340</v>
      </c>
      <c r="L198" s="108">
        <v>0.23922155688622754</v>
      </c>
      <c r="M198" s="110">
        <v>251</v>
      </c>
      <c r="N198" s="110">
        <v>3340</v>
      </c>
      <c r="O198" s="108">
        <v>7.5149700598802396E-2</v>
      </c>
      <c r="P198" s="108">
        <v>0.04</v>
      </c>
      <c r="Q198" s="108">
        <v>0.41600000000000004</v>
      </c>
      <c r="R198" s="108">
        <v>-3.8039315802910388E-2</v>
      </c>
      <c r="S198" s="110">
        <v>300</v>
      </c>
      <c r="T198" s="110">
        <v>1704</v>
      </c>
      <c r="U198" s="110">
        <v>4897</v>
      </c>
      <c r="V198" s="108">
        <v>0.40923014090259341</v>
      </c>
      <c r="W198" s="110">
        <v>483</v>
      </c>
      <c r="X198" s="110">
        <v>36</v>
      </c>
      <c r="Y198" s="110">
        <v>3823</v>
      </c>
      <c r="Z198" s="108">
        <v>0.11692388176824484</v>
      </c>
      <c r="AA198" s="110">
        <v>198</v>
      </c>
      <c r="AB198" s="110">
        <v>77</v>
      </c>
      <c r="AC198" s="110">
        <v>50</v>
      </c>
      <c r="AD198" s="110">
        <v>107</v>
      </c>
      <c r="AE198" s="110">
        <v>21</v>
      </c>
      <c r="AF198" s="110">
        <v>221</v>
      </c>
      <c r="AG198" s="110">
        <v>142</v>
      </c>
      <c r="AH198" s="110">
        <v>32</v>
      </c>
      <c r="AI198" s="110">
        <v>0</v>
      </c>
      <c r="AJ198" s="110">
        <v>0</v>
      </c>
      <c r="AK198" s="110">
        <v>3340</v>
      </c>
      <c r="AL198" s="108">
        <v>0.25389221556886227</v>
      </c>
      <c r="AM198" s="111">
        <f t="shared" si="44"/>
        <v>0.16900000000000001</v>
      </c>
      <c r="AN198" s="111">
        <f t="shared" ref="AN198:AN261" si="64">_xlfn.PERCENTRANK.INC(I$6:I$945,I198)</f>
        <v>0.78800000000000003</v>
      </c>
      <c r="AO198" s="111">
        <f t="shared" si="45"/>
        <v>0.94699999999999995</v>
      </c>
      <c r="AP198" s="111">
        <f t="shared" si="46"/>
        <v>0.83099999999999996</v>
      </c>
      <c r="AQ198" s="111">
        <f t="shared" si="47"/>
        <v>0.67600000000000005</v>
      </c>
      <c r="AR198" s="111">
        <f t="shared" si="48"/>
        <v>0.76200000000000001</v>
      </c>
      <c r="AS198" s="111">
        <f t="shared" si="49"/>
        <v>0.317</v>
      </c>
      <c r="AT198" s="111">
        <f t="shared" si="50"/>
        <v>0.317</v>
      </c>
      <c r="AU198" s="111">
        <f t="shared" si="51"/>
        <v>0.69</v>
      </c>
      <c r="AV198" s="111">
        <f t="shared" si="52"/>
        <v>0.80700000000000005</v>
      </c>
      <c r="AW198" s="101">
        <f t="shared" si="53"/>
        <v>2</v>
      </c>
      <c r="AX198" s="101">
        <f t="shared" si="54"/>
        <v>2</v>
      </c>
      <c r="AY198" s="101">
        <f t="shared" si="55"/>
        <v>2</v>
      </c>
      <c r="AZ198" s="101">
        <f t="shared" si="56"/>
        <v>2</v>
      </c>
      <c r="BA198" s="101">
        <f t="shared" si="57"/>
        <v>2</v>
      </c>
      <c r="BB198" s="101">
        <f t="shared" si="58"/>
        <v>2</v>
      </c>
      <c r="BC198" s="101">
        <f t="shared" si="59"/>
        <v>1</v>
      </c>
      <c r="BD198" s="101">
        <f t="shared" si="60"/>
        <v>0</v>
      </c>
      <c r="BE198" s="101">
        <f t="shared" si="61"/>
        <v>2</v>
      </c>
      <c r="BF198" s="101">
        <f t="shared" si="62"/>
        <v>2</v>
      </c>
      <c r="BG198" s="101">
        <f t="shared" si="63"/>
        <v>17</v>
      </c>
    </row>
    <row r="199" spans="1:59" x14ac:dyDescent="0.2">
      <c r="A199" s="98">
        <v>1917490</v>
      </c>
      <c r="B199" s="98" t="s">
        <v>1644</v>
      </c>
      <c r="C199" s="98" t="s">
        <v>2341</v>
      </c>
      <c r="D199" s="98" t="s">
        <v>198</v>
      </c>
      <c r="E199" s="106">
        <v>105</v>
      </c>
      <c r="F199" s="107" t="s">
        <v>857</v>
      </c>
      <c r="G199" s="108" t="s">
        <v>1163</v>
      </c>
      <c r="H199" s="109">
        <v>57500</v>
      </c>
      <c r="I199" s="108">
        <v>9.1999999999999998E-2</v>
      </c>
      <c r="J199" s="110">
        <v>2</v>
      </c>
      <c r="K199" s="110">
        <v>38</v>
      </c>
      <c r="L199" s="108">
        <v>5.2631578947368418E-2</v>
      </c>
      <c r="M199" s="110">
        <v>1</v>
      </c>
      <c r="N199" s="110">
        <v>38</v>
      </c>
      <c r="O199" s="108">
        <v>2.6315789473684209E-2</v>
      </c>
      <c r="P199" s="108">
        <v>0</v>
      </c>
      <c r="Q199" s="108">
        <v>0.41200000000000003</v>
      </c>
      <c r="R199" s="108">
        <v>-1.8691588785046728E-2</v>
      </c>
      <c r="S199" s="110">
        <v>4</v>
      </c>
      <c r="T199" s="110">
        <v>29</v>
      </c>
      <c r="U199" s="110">
        <v>61</v>
      </c>
      <c r="V199" s="108">
        <v>0.54098360655737709</v>
      </c>
      <c r="W199" s="110">
        <v>3</v>
      </c>
      <c r="X199" s="110">
        <v>0</v>
      </c>
      <c r="Y199" s="110">
        <v>41</v>
      </c>
      <c r="Z199" s="108">
        <v>7.3170731707317069E-2</v>
      </c>
      <c r="AA199" s="110">
        <v>2</v>
      </c>
      <c r="AB199" s="110">
        <v>1</v>
      </c>
      <c r="AC199" s="110">
        <v>0</v>
      </c>
      <c r="AD199" s="110">
        <v>0</v>
      </c>
      <c r="AE199" s="110">
        <v>0</v>
      </c>
      <c r="AF199" s="110">
        <v>0</v>
      </c>
      <c r="AG199" s="110">
        <v>0</v>
      </c>
      <c r="AH199" s="110">
        <v>0</v>
      </c>
      <c r="AI199" s="110">
        <v>0</v>
      </c>
      <c r="AJ199" s="110">
        <v>0</v>
      </c>
      <c r="AK199" s="110">
        <v>38</v>
      </c>
      <c r="AL199" s="108">
        <v>7.8947368421052627E-2</v>
      </c>
      <c r="AM199" s="111">
        <f t="shared" ref="AM199:AM262" si="65">IFERROR(_xlfn.PERCENTRANK.INC(H$6:H$945,H199),0)</f>
        <v>0.33200000000000002</v>
      </c>
      <c r="AN199" s="111">
        <f t="shared" si="64"/>
        <v>0.48499999999999999</v>
      </c>
      <c r="AO199" s="111">
        <f t="shared" ref="AO199:AO262" si="66">_xlfn.PERCENTRANK.INC(L$6:L$945,L199)</f>
        <v>0.249</v>
      </c>
      <c r="AP199" s="111">
        <f t="shared" ref="AP199:AP262" si="67">_xlfn.PERCENTRANK.INC(O$6:O$945,O199)</f>
        <v>0.38100000000000001</v>
      </c>
      <c r="AQ199" s="111">
        <f t="shared" ref="AQ199:AQ262" si="68">_xlfn.PERCENTRANK.INC(P$6:P$945,P199)</f>
        <v>0</v>
      </c>
      <c r="AR199" s="111">
        <f t="shared" ref="AR199:AR262" si="69">_xlfn.PERCENTRANK.INC(Q$6:Q$945,Q199)</f>
        <v>0.749</v>
      </c>
      <c r="AS199" s="111">
        <f t="shared" ref="AS199:AS262" si="70">_xlfn.PERCENTRANK.INC(V$6:V$945,V199)</f>
        <v>0.75900000000000001</v>
      </c>
      <c r="AT199" s="111">
        <f t="shared" ref="AT199:AT262" si="71">_xlfn.PERCENTRANK.INC(V$6:V$945,V199)</f>
        <v>0.75900000000000001</v>
      </c>
      <c r="AU199" s="111">
        <f t="shared" ref="AU199:AU262" si="72">_xlfn.PERCENTRANK.INC(Z$6:Z$945,Z199)</f>
        <v>0.45100000000000001</v>
      </c>
      <c r="AV199" s="111">
        <f t="shared" ref="AV199:AV262" si="73">_xlfn.PERCENTRANK.INC(AL$6:AL$945,AL199)</f>
        <v>8.5999999999999993E-2</v>
      </c>
      <c r="AW199" s="101">
        <f t="shared" ref="AW199:AW262" si="74">IFERROR(IF(AM199&gt;=0.667,0,IF(AND(AM199&gt;=0.334,AM199&lt;0.667),1,2)),2)</f>
        <v>2</v>
      </c>
      <c r="AX199" s="101">
        <f t="shared" ref="AX199:AX262" si="75">IF(AN199&gt;=0.667,2,IF(AND(AN199&gt;=0.334,AN199&lt;0.667),1,0))</f>
        <v>1</v>
      </c>
      <c r="AY199" s="101">
        <f t="shared" ref="AY199:AY262" si="76">IF(AO199&gt;=0.667,2,IF(AND(AO199&gt;=0.334,AO199&lt;0.667),1,0))</f>
        <v>0</v>
      </c>
      <c r="AZ199" s="101">
        <f t="shared" ref="AZ199:AZ262" si="77">IF(AP199&gt;=0.667,2,IF(AND(AP199&gt;=0.334,AP199&lt;0.667),1,0))</f>
        <v>1</v>
      </c>
      <c r="BA199" s="101">
        <f t="shared" ref="BA199:BA262" si="78">IF(AQ199&gt;=0.667,2,IF(AND(AQ199&gt;=0.334,AQ199&lt;0.667),1,0))</f>
        <v>0</v>
      </c>
      <c r="BB199" s="101">
        <f t="shared" ref="BB199:BB262" si="79">IF(AR199&gt;=0.667,2,IF(AND(AR199&gt;=0.334,AR199&lt;0.667),1,0))</f>
        <v>2</v>
      </c>
      <c r="BC199" s="101">
        <f t="shared" ref="BC199:BC262" si="80">IF(R199&lt;-0.075,2,IF(AND(R199&lt;=0,R199&gt;=-0.075),1,0))</f>
        <v>1</v>
      </c>
      <c r="BD199" s="101">
        <f t="shared" ref="BD199:BD262" si="81">IF(AT199&gt;=0.667,2,IF(AND(AT199&gt;=0.334,AT199&lt;0.667),1,0))</f>
        <v>2</v>
      </c>
      <c r="BE199" s="101">
        <f t="shared" ref="BE199:BE262" si="82">IF(AU199&gt;=0.667,2,IF(AND(AU199&gt;=0.334,AU199&lt;0.667),1,0))</f>
        <v>1</v>
      </c>
      <c r="BF199" s="101">
        <f t="shared" ref="BF199:BF262" si="83">IF(AV199&gt;=0.667,2,IF(AND(AV199&gt;=0.334,AV199&lt;0.667),1,0))</f>
        <v>0</v>
      </c>
      <c r="BG199" s="101">
        <f t="shared" ref="BG199:BG262" si="84">SUM(AW199:BF199)</f>
        <v>10</v>
      </c>
    </row>
    <row r="200" spans="1:59" x14ac:dyDescent="0.2">
      <c r="A200" s="98">
        <v>1917670</v>
      </c>
      <c r="B200" s="98" t="s">
        <v>1792</v>
      </c>
      <c r="C200" s="98" t="s">
        <v>2342</v>
      </c>
      <c r="D200" s="98" t="s">
        <v>199</v>
      </c>
      <c r="E200" s="106">
        <v>253</v>
      </c>
      <c r="F200" s="107" t="s">
        <v>364</v>
      </c>
      <c r="G200" s="108" t="s">
        <v>1206</v>
      </c>
      <c r="H200" s="109">
        <v>82500</v>
      </c>
      <c r="I200" s="108">
        <v>0.109</v>
      </c>
      <c r="J200" s="110">
        <v>21</v>
      </c>
      <c r="K200" s="110">
        <v>108</v>
      </c>
      <c r="L200" s="108">
        <v>0.19444444444444445</v>
      </c>
      <c r="M200" s="110">
        <v>3</v>
      </c>
      <c r="N200" s="110">
        <v>108</v>
      </c>
      <c r="O200" s="108">
        <v>2.7777777777777776E-2</v>
      </c>
      <c r="P200" s="108">
        <v>2.5000000000000001E-2</v>
      </c>
      <c r="Q200" s="108">
        <v>0.32200000000000001</v>
      </c>
      <c r="R200" s="108">
        <v>1.2E-2</v>
      </c>
      <c r="S200" s="110">
        <v>12</v>
      </c>
      <c r="T200" s="110">
        <v>99</v>
      </c>
      <c r="U200" s="110">
        <v>164</v>
      </c>
      <c r="V200" s="108">
        <v>0.67682926829268297</v>
      </c>
      <c r="W200" s="110">
        <v>5</v>
      </c>
      <c r="X200" s="110">
        <v>0</v>
      </c>
      <c r="Y200" s="110">
        <v>113</v>
      </c>
      <c r="Z200" s="108">
        <v>4.4247787610619468E-2</v>
      </c>
      <c r="AA200" s="110">
        <v>2</v>
      </c>
      <c r="AB200" s="110">
        <v>8</v>
      </c>
      <c r="AC200" s="110">
        <v>0</v>
      </c>
      <c r="AD200" s="110">
        <v>0</v>
      </c>
      <c r="AE200" s="110">
        <v>0</v>
      </c>
      <c r="AF200" s="110">
        <v>10</v>
      </c>
      <c r="AG200" s="110">
        <v>0</v>
      </c>
      <c r="AH200" s="110">
        <v>0</v>
      </c>
      <c r="AI200" s="110">
        <v>0</v>
      </c>
      <c r="AJ200" s="110">
        <v>0</v>
      </c>
      <c r="AK200" s="110">
        <v>108</v>
      </c>
      <c r="AL200" s="108">
        <v>0.18518518518518517</v>
      </c>
      <c r="AM200" s="111">
        <f t="shared" si="65"/>
        <v>0.83099999999999996</v>
      </c>
      <c r="AN200" s="111">
        <f t="shared" si="64"/>
        <v>0.57199999999999995</v>
      </c>
      <c r="AO200" s="111">
        <f t="shared" si="66"/>
        <v>0.88300000000000001</v>
      </c>
      <c r="AP200" s="111">
        <f t="shared" si="67"/>
        <v>0.4</v>
      </c>
      <c r="AQ200" s="111">
        <f t="shared" si="68"/>
        <v>0.48799999999999999</v>
      </c>
      <c r="AR200" s="111">
        <f t="shared" si="69"/>
        <v>0.36799999999999999</v>
      </c>
      <c r="AS200" s="111">
        <f t="shared" si="70"/>
        <v>0.94099999999999995</v>
      </c>
      <c r="AT200" s="111">
        <f t="shared" si="71"/>
        <v>0.94099999999999995</v>
      </c>
      <c r="AU200" s="111">
        <f t="shared" si="72"/>
        <v>0.27900000000000003</v>
      </c>
      <c r="AV200" s="111">
        <f t="shared" si="73"/>
        <v>0.52800000000000002</v>
      </c>
      <c r="AW200" s="101">
        <f t="shared" si="74"/>
        <v>0</v>
      </c>
      <c r="AX200" s="101">
        <f t="shared" si="75"/>
        <v>1</v>
      </c>
      <c r="AY200" s="101">
        <f t="shared" si="76"/>
        <v>2</v>
      </c>
      <c r="AZ200" s="101">
        <f t="shared" si="77"/>
        <v>1</v>
      </c>
      <c r="BA200" s="101">
        <f t="shared" si="78"/>
        <v>1</v>
      </c>
      <c r="BB200" s="101">
        <f t="shared" si="79"/>
        <v>1</v>
      </c>
      <c r="BC200" s="101">
        <f t="shared" si="80"/>
        <v>0</v>
      </c>
      <c r="BD200" s="101">
        <f t="shared" si="81"/>
        <v>2</v>
      </c>
      <c r="BE200" s="101">
        <f t="shared" si="82"/>
        <v>0</v>
      </c>
      <c r="BF200" s="101">
        <f t="shared" si="83"/>
        <v>1</v>
      </c>
      <c r="BG200" s="101">
        <f t="shared" si="84"/>
        <v>9</v>
      </c>
    </row>
    <row r="201" spans="1:59" x14ac:dyDescent="0.2">
      <c r="A201" s="98">
        <v>1917760</v>
      </c>
      <c r="B201" s="98" t="s">
        <v>1244</v>
      </c>
      <c r="C201" s="98" t="s">
        <v>2343</v>
      </c>
      <c r="D201" s="98" t="s">
        <v>200</v>
      </c>
      <c r="E201" s="106">
        <v>251</v>
      </c>
      <c r="F201" s="107" t="s">
        <v>1242</v>
      </c>
      <c r="G201" s="108" t="s">
        <v>1243</v>
      </c>
      <c r="H201" s="109">
        <v>44427</v>
      </c>
      <c r="I201" s="108">
        <v>0.16800000000000001</v>
      </c>
      <c r="J201" s="110">
        <v>25</v>
      </c>
      <c r="K201" s="110">
        <v>111</v>
      </c>
      <c r="L201" s="108">
        <v>0.22522522522522523</v>
      </c>
      <c r="M201" s="110">
        <v>4</v>
      </c>
      <c r="N201" s="110">
        <v>111</v>
      </c>
      <c r="O201" s="108">
        <v>3.6036036036036036E-2</v>
      </c>
      <c r="P201" s="108">
        <v>4.9000000000000002E-2</v>
      </c>
      <c r="Q201" s="108">
        <v>0.53200000000000003</v>
      </c>
      <c r="R201" s="108">
        <v>-4.1984732824427481E-2</v>
      </c>
      <c r="S201" s="110">
        <v>50</v>
      </c>
      <c r="T201" s="110">
        <v>78</v>
      </c>
      <c r="U201" s="110">
        <v>190</v>
      </c>
      <c r="V201" s="108">
        <v>0.67368421052631577</v>
      </c>
      <c r="W201" s="110">
        <v>4</v>
      </c>
      <c r="X201" s="110">
        <v>0</v>
      </c>
      <c r="Y201" s="110">
        <v>115</v>
      </c>
      <c r="Z201" s="108">
        <v>3.4782608695652174E-2</v>
      </c>
      <c r="AA201" s="110">
        <v>5</v>
      </c>
      <c r="AB201" s="110">
        <v>2</v>
      </c>
      <c r="AC201" s="110">
        <v>0</v>
      </c>
      <c r="AD201" s="110">
        <v>1</v>
      </c>
      <c r="AE201" s="110">
        <v>0</v>
      </c>
      <c r="AF201" s="110">
        <v>3</v>
      </c>
      <c r="AG201" s="110">
        <v>7</v>
      </c>
      <c r="AH201" s="110">
        <v>0</v>
      </c>
      <c r="AI201" s="110">
        <v>0</v>
      </c>
      <c r="AJ201" s="110">
        <v>0</v>
      </c>
      <c r="AK201" s="110">
        <v>111</v>
      </c>
      <c r="AL201" s="108">
        <v>0.16216216216216217</v>
      </c>
      <c r="AM201" s="111">
        <f t="shared" si="65"/>
        <v>7.1999999999999995E-2</v>
      </c>
      <c r="AN201" s="111">
        <f t="shared" si="64"/>
        <v>0.81499999999999995</v>
      </c>
      <c r="AO201" s="111">
        <f t="shared" si="66"/>
        <v>0.92900000000000005</v>
      </c>
      <c r="AP201" s="111">
        <f t="shared" si="67"/>
        <v>0.505</v>
      </c>
      <c r="AQ201" s="111">
        <f t="shared" si="68"/>
        <v>0.76</v>
      </c>
      <c r="AR201" s="111">
        <f t="shared" si="69"/>
        <v>0.94399999999999995</v>
      </c>
      <c r="AS201" s="111">
        <f t="shared" si="70"/>
        <v>0.94</v>
      </c>
      <c r="AT201" s="111">
        <f t="shared" si="71"/>
        <v>0.94</v>
      </c>
      <c r="AU201" s="111">
        <f t="shared" si="72"/>
        <v>0.23</v>
      </c>
      <c r="AV201" s="111">
        <f t="shared" si="73"/>
        <v>0.40400000000000003</v>
      </c>
      <c r="AW201" s="101">
        <f t="shared" si="74"/>
        <v>2</v>
      </c>
      <c r="AX201" s="101">
        <f t="shared" si="75"/>
        <v>2</v>
      </c>
      <c r="AY201" s="101">
        <f t="shared" si="76"/>
        <v>2</v>
      </c>
      <c r="AZ201" s="101">
        <f t="shared" si="77"/>
        <v>1</v>
      </c>
      <c r="BA201" s="101">
        <f t="shared" si="78"/>
        <v>2</v>
      </c>
      <c r="BB201" s="101">
        <f t="shared" si="79"/>
        <v>2</v>
      </c>
      <c r="BC201" s="101">
        <f t="shared" si="80"/>
        <v>1</v>
      </c>
      <c r="BD201" s="101">
        <f t="shared" si="81"/>
        <v>2</v>
      </c>
      <c r="BE201" s="101">
        <f t="shared" si="82"/>
        <v>0</v>
      </c>
      <c r="BF201" s="101">
        <f t="shared" si="83"/>
        <v>1</v>
      </c>
      <c r="BG201" s="101">
        <f t="shared" si="84"/>
        <v>15</v>
      </c>
    </row>
    <row r="202" spans="1:59" x14ac:dyDescent="0.2">
      <c r="A202" s="98">
        <v>1917850</v>
      </c>
      <c r="B202" s="98" t="s">
        <v>2118</v>
      </c>
      <c r="C202" s="98" t="s">
        <v>2344</v>
      </c>
      <c r="D202" s="98" t="s">
        <v>201</v>
      </c>
      <c r="E202" s="106">
        <v>436</v>
      </c>
      <c r="F202" s="107" t="s">
        <v>1444</v>
      </c>
      <c r="G202" s="108" t="s">
        <v>1445</v>
      </c>
      <c r="H202" s="109">
        <v>160357</v>
      </c>
      <c r="I202" s="108">
        <v>2.2000000000000002E-2</v>
      </c>
      <c r="J202" s="110">
        <v>8</v>
      </c>
      <c r="K202" s="110">
        <v>194</v>
      </c>
      <c r="L202" s="108">
        <v>4.1237113402061855E-2</v>
      </c>
      <c r="M202" s="110">
        <v>20</v>
      </c>
      <c r="N202" s="110">
        <v>194</v>
      </c>
      <c r="O202" s="108">
        <v>0.10309278350515463</v>
      </c>
      <c r="P202" s="108">
        <v>9.0000000000000011E-3</v>
      </c>
      <c r="Q202" s="108">
        <v>0.23499999999999999</v>
      </c>
      <c r="R202" s="108">
        <v>0.24216524216524216</v>
      </c>
      <c r="S202" s="110">
        <v>4</v>
      </c>
      <c r="T202" s="110">
        <v>61</v>
      </c>
      <c r="U202" s="110">
        <v>373</v>
      </c>
      <c r="V202" s="108">
        <v>0.17426273458445041</v>
      </c>
      <c r="W202" s="110">
        <v>13</v>
      </c>
      <c r="X202" s="110">
        <v>6</v>
      </c>
      <c r="Y202" s="110">
        <v>207</v>
      </c>
      <c r="Z202" s="108">
        <v>3.3816425120772944E-2</v>
      </c>
      <c r="AA202" s="110">
        <v>0</v>
      </c>
      <c r="AB202" s="110">
        <v>5</v>
      </c>
      <c r="AC202" s="110">
        <v>4</v>
      </c>
      <c r="AD202" s="110">
        <v>0</v>
      </c>
      <c r="AE202" s="110">
        <v>5</v>
      </c>
      <c r="AF202" s="110">
        <v>0</v>
      </c>
      <c r="AG202" s="110">
        <v>0</v>
      </c>
      <c r="AH202" s="110">
        <v>0</v>
      </c>
      <c r="AI202" s="110">
        <v>0</v>
      </c>
      <c r="AJ202" s="110">
        <v>0</v>
      </c>
      <c r="AK202" s="110">
        <v>194</v>
      </c>
      <c r="AL202" s="108">
        <v>7.2164948453608241E-2</v>
      </c>
      <c r="AM202" s="111">
        <f t="shared" si="65"/>
        <v>0.998</v>
      </c>
      <c r="AN202" s="111">
        <f t="shared" si="64"/>
        <v>6.8000000000000005E-2</v>
      </c>
      <c r="AO202" s="111">
        <f t="shared" si="66"/>
        <v>0.18099999999999999</v>
      </c>
      <c r="AP202" s="111">
        <f t="shared" si="67"/>
        <v>0.91700000000000004</v>
      </c>
      <c r="AQ202" s="111">
        <f t="shared" si="68"/>
        <v>0.253</v>
      </c>
      <c r="AR202" s="111">
        <f t="shared" si="69"/>
        <v>7.6999999999999999E-2</v>
      </c>
      <c r="AS202" s="111">
        <f t="shared" si="70"/>
        <v>1.2E-2</v>
      </c>
      <c r="AT202" s="111">
        <f t="shared" si="71"/>
        <v>1.2E-2</v>
      </c>
      <c r="AU202" s="111">
        <f t="shared" si="72"/>
        <v>0.222</v>
      </c>
      <c r="AV202" s="111">
        <f t="shared" si="73"/>
        <v>7.3999999999999996E-2</v>
      </c>
      <c r="AW202" s="101">
        <f t="shared" si="74"/>
        <v>0</v>
      </c>
      <c r="AX202" s="101">
        <f t="shared" si="75"/>
        <v>0</v>
      </c>
      <c r="AY202" s="101">
        <f t="shared" si="76"/>
        <v>0</v>
      </c>
      <c r="AZ202" s="101">
        <f t="shared" si="77"/>
        <v>2</v>
      </c>
      <c r="BA202" s="101">
        <f t="shared" si="78"/>
        <v>0</v>
      </c>
      <c r="BB202" s="101">
        <f t="shared" si="79"/>
        <v>0</v>
      </c>
      <c r="BC202" s="101">
        <f t="shared" si="80"/>
        <v>0</v>
      </c>
      <c r="BD202" s="101">
        <f t="shared" si="81"/>
        <v>0</v>
      </c>
      <c r="BE202" s="101">
        <f t="shared" si="82"/>
        <v>0</v>
      </c>
      <c r="BF202" s="101">
        <f t="shared" si="83"/>
        <v>0</v>
      </c>
      <c r="BG202" s="101">
        <f t="shared" si="84"/>
        <v>2</v>
      </c>
    </row>
    <row r="203" spans="1:59" x14ac:dyDescent="0.2">
      <c r="A203" s="98">
        <v>1917895</v>
      </c>
      <c r="B203" s="98" t="s">
        <v>1318</v>
      </c>
      <c r="C203" s="98" t="s">
        <v>2345</v>
      </c>
      <c r="D203" s="98" t="s">
        <v>202</v>
      </c>
      <c r="E203" s="106">
        <v>37</v>
      </c>
      <c r="F203" s="107" t="s">
        <v>1300</v>
      </c>
      <c r="G203" s="108" t="s">
        <v>1301</v>
      </c>
      <c r="H203" s="109">
        <v>63750</v>
      </c>
      <c r="I203" s="108">
        <v>0.16300000000000001</v>
      </c>
      <c r="J203" s="110">
        <v>5</v>
      </c>
      <c r="K203" s="110">
        <v>22</v>
      </c>
      <c r="L203" s="108">
        <v>0.22727272727272727</v>
      </c>
      <c r="M203" s="110">
        <v>0</v>
      </c>
      <c r="N203" s="110">
        <v>22</v>
      </c>
      <c r="O203" s="108">
        <v>0</v>
      </c>
      <c r="P203" s="108">
        <v>0</v>
      </c>
      <c r="Q203" s="108">
        <v>0.60499999999999998</v>
      </c>
      <c r="R203" s="108">
        <v>-0.36206896551724138</v>
      </c>
      <c r="S203" s="110">
        <v>6</v>
      </c>
      <c r="T203" s="110">
        <v>21</v>
      </c>
      <c r="U203" s="110">
        <v>36</v>
      </c>
      <c r="V203" s="108">
        <v>0.75</v>
      </c>
      <c r="W203" s="110">
        <v>22</v>
      </c>
      <c r="X203" s="110">
        <v>6</v>
      </c>
      <c r="Y203" s="110">
        <v>44</v>
      </c>
      <c r="Z203" s="108">
        <v>0.36363636363636365</v>
      </c>
      <c r="AA203" s="110">
        <v>0</v>
      </c>
      <c r="AB203" s="110">
        <v>0</v>
      </c>
      <c r="AC203" s="110">
        <v>0</v>
      </c>
      <c r="AD203" s="110">
        <v>0</v>
      </c>
      <c r="AE203" s="110">
        <v>0</v>
      </c>
      <c r="AF203" s="110">
        <v>3</v>
      </c>
      <c r="AG203" s="110">
        <v>0</v>
      </c>
      <c r="AH203" s="110">
        <v>0</v>
      </c>
      <c r="AI203" s="110">
        <v>0</v>
      </c>
      <c r="AJ203" s="110">
        <v>0</v>
      </c>
      <c r="AK203" s="110">
        <v>22</v>
      </c>
      <c r="AL203" s="108">
        <v>0.13636363636363635</v>
      </c>
      <c r="AM203" s="111">
        <f t="shared" si="65"/>
        <v>0.48</v>
      </c>
      <c r="AN203" s="111">
        <f t="shared" si="64"/>
        <v>0.79700000000000004</v>
      </c>
      <c r="AO203" s="111">
        <f t="shared" si="66"/>
        <v>0.93300000000000005</v>
      </c>
      <c r="AP203" s="111">
        <f t="shared" si="67"/>
        <v>0</v>
      </c>
      <c r="AQ203" s="111">
        <f t="shared" si="68"/>
        <v>0</v>
      </c>
      <c r="AR203" s="111">
        <f t="shared" si="69"/>
        <v>0.97799999999999998</v>
      </c>
      <c r="AS203" s="111">
        <f t="shared" si="70"/>
        <v>0.97699999999999998</v>
      </c>
      <c r="AT203" s="111">
        <f t="shared" si="71"/>
        <v>0.97699999999999998</v>
      </c>
      <c r="AU203" s="111">
        <f t="shared" si="72"/>
        <v>0.98099999999999998</v>
      </c>
      <c r="AV203" s="111">
        <f t="shared" si="73"/>
        <v>0.28399999999999997</v>
      </c>
      <c r="AW203" s="101">
        <f t="shared" si="74"/>
        <v>1</v>
      </c>
      <c r="AX203" s="101">
        <f t="shared" si="75"/>
        <v>2</v>
      </c>
      <c r="AY203" s="101">
        <f t="shared" si="76"/>
        <v>2</v>
      </c>
      <c r="AZ203" s="101">
        <f t="shared" si="77"/>
        <v>0</v>
      </c>
      <c r="BA203" s="101">
        <f t="shared" si="78"/>
        <v>0</v>
      </c>
      <c r="BB203" s="101">
        <f t="shared" si="79"/>
        <v>2</v>
      </c>
      <c r="BC203" s="101">
        <f t="shared" si="80"/>
        <v>2</v>
      </c>
      <c r="BD203" s="101">
        <f t="shared" si="81"/>
        <v>2</v>
      </c>
      <c r="BE203" s="101">
        <f t="shared" si="82"/>
        <v>2</v>
      </c>
      <c r="BF203" s="101">
        <f t="shared" si="83"/>
        <v>0</v>
      </c>
      <c r="BG203" s="101">
        <f t="shared" si="84"/>
        <v>13</v>
      </c>
    </row>
    <row r="204" spans="1:59" x14ac:dyDescent="0.2">
      <c r="A204" s="98">
        <v>1917940</v>
      </c>
      <c r="B204" s="98" t="s">
        <v>1896</v>
      </c>
      <c r="C204" s="98" t="s">
        <v>2346</v>
      </c>
      <c r="D204" s="98" t="s">
        <v>203</v>
      </c>
      <c r="E204" s="106">
        <v>230</v>
      </c>
      <c r="F204" s="107" t="s">
        <v>1115</v>
      </c>
      <c r="G204" s="108" t="s">
        <v>1116</v>
      </c>
      <c r="H204" s="109">
        <v>70139</v>
      </c>
      <c r="I204" s="108">
        <v>0.221</v>
      </c>
      <c r="J204" s="110">
        <v>11</v>
      </c>
      <c r="K204" s="110">
        <v>75</v>
      </c>
      <c r="L204" s="108">
        <v>0.14666666666666667</v>
      </c>
      <c r="M204" s="110">
        <v>2</v>
      </c>
      <c r="N204" s="110">
        <v>75</v>
      </c>
      <c r="O204" s="108">
        <v>2.6666666666666668E-2</v>
      </c>
      <c r="P204" s="108">
        <v>0</v>
      </c>
      <c r="Q204" s="108">
        <v>0.2</v>
      </c>
      <c r="R204" s="108">
        <v>4.5454545454545456E-2</v>
      </c>
      <c r="S204" s="110">
        <v>14</v>
      </c>
      <c r="T204" s="110">
        <v>42</v>
      </c>
      <c r="U204" s="110">
        <v>129</v>
      </c>
      <c r="V204" s="108">
        <v>0.43410852713178294</v>
      </c>
      <c r="W204" s="110">
        <v>2</v>
      </c>
      <c r="X204" s="110">
        <v>0</v>
      </c>
      <c r="Y204" s="110">
        <v>77</v>
      </c>
      <c r="Z204" s="108">
        <v>2.5974025974025976E-2</v>
      </c>
      <c r="AA204" s="110">
        <v>1</v>
      </c>
      <c r="AB204" s="110">
        <v>0</v>
      </c>
      <c r="AC204" s="110">
        <v>1</v>
      </c>
      <c r="AD204" s="110">
        <v>0</v>
      </c>
      <c r="AE204" s="110">
        <v>0</v>
      </c>
      <c r="AF204" s="110">
        <v>5</v>
      </c>
      <c r="AG204" s="110">
        <v>1</v>
      </c>
      <c r="AH204" s="110">
        <v>0</v>
      </c>
      <c r="AI204" s="110">
        <v>0</v>
      </c>
      <c r="AJ204" s="110">
        <v>0</v>
      </c>
      <c r="AK204" s="110">
        <v>75</v>
      </c>
      <c r="AL204" s="108">
        <v>0.10666666666666667</v>
      </c>
      <c r="AM204" s="111">
        <f t="shared" si="65"/>
        <v>0.63600000000000001</v>
      </c>
      <c r="AN204" s="111">
        <f t="shared" si="64"/>
        <v>0.90800000000000003</v>
      </c>
      <c r="AO204" s="111">
        <f t="shared" si="66"/>
        <v>0.75600000000000001</v>
      </c>
      <c r="AP204" s="111">
        <f t="shared" si="67"/>
        <v>0.38600000000000001</v>
      </c>
      <c r="AQ204" s="111">
        <f t="shared" si="68"/>
        <v>0</v>
      </c>
      <c r="AR204" s="111">
        <f t="shared" si="69"/>
        <v>2.8000000000000001E-2</v>
      </c>
      <c r="AS204" s="111">
        <f t="shared" si="70"/>
        <v>0.40799999999999997</v>
      </c>
      <c r="AT204" s="111">
        <f t="shared" si="71"/>
        <v>0.40799999999999997</v>
      </c>
      <c r="AU204" s="111">
        <f t="shared" si="72"/>
        <v>0.185</v>
      </c>
      <c r="AV204" s="111">
        <f t="shared" si="73"/>
        <v>0.159</v>
      </c>
      <c r="AW204" s="101">
        <f t="shared" si="74"/>
        <v>1</v>
      </c>
      <c r="AX204" s="101">
        <f t="shared" si="75"/>
        <v>2</v>
      </c>
      <c r="AY204" s="101">
        <f t="shared" si="76"/>
        <v>2</v>
      </c>
      <c r="AZ204" s="101">
        <f t="shared" si="77"/>
        <v>1</v>
      </c>
      <c r="BA204" s="101">
        <f t="shared" si="78"/>
        <v>0</v>
      </c>
      <c r="BB204" s="101">
        <f t="shared" si="79"/>
        <v>0</v>
      </c>
      <c r="BC204" s="101">
        <f t="shared" si="80"/>
        <v>0</v>
      </c>
      <c r="BD204" s="101">
        <f t="shared" si="81"/>
        <v>1</v>
      </c>
      <c r="BE204" s="101">
        <f t="shared" si="82"/>
        <v>0</v>
      </c>
      <c r="BF204" s="101">
        <f t="shared" si="83"/>
        <v>0</v>
      </c>
      <c r="BG204" s="101">
        <f t="shared" si="84"/>
        <v>7</v>
      </c>
    </row>
    <row r="205" spans="1:59" x14ac:dyDescent="0.2">
      <c r="A205" s="98">
        <v>1917985</v>
      </c>
      <c r="B205" s="98" t="s">
        <v>1993</v>
      </c>
      <c r="C205" s="98" t="s">
        <v>2347</v>
      </c>
      <c r="D205" s="98" t="s">
        <v>204</v>
      </c>
      <c r="E205" s="106">
        <v>87</v>
      </c>
      <c r="F205" s="107" t="s">
        <v>1300</v>
      </c>
      <c r="G205" s="108" t="s">
        <v>1301</v>
      </c>
      <c r="H205" s="109">
        <v>76250</v>
      </c>
      <c r="I205" s="108">
        <v>3.3000000000000002E-2</v>
      </c>
      <c r="J205" s="110">
        <v>1</v>
      </c>
      <c r="K205" s="110">
        <v>33</v>
      </c>
      <c r="L205" s="108">
        <v>3.0303030303030304E-2</v>
      </c>
      <c r="M205" s="110">
        <v>0</v>
      </c>
      <c r="N205" s="110">
        <v>33</v>
      </c>
      <c r="O205" s="108">
        <v>0</v>
      </c>
      <c r="P205" s="108">
        <v>0</v>
      </c>
      <c r="Q205" s="108">
        <v>0.17499999999999999</v>
      </c>
      <c r="R205" s="108">
        <v>-1.1363636363636364E-2</v>
      </c>
      <c r="S205" s="110">
        <v>1</v>
      </c>
      <c r="T205" s="110">
        <v>20</v>
      </c>
      <c r="U205" s="110">
        <v>52</v>
      </c>
      <c r="V205" s="108">
        <v>0.40384615384615385</v>
      </c>
      <c r="W205" s="110">
        <v>0</v>
      </c>
      <c r="X205" s="110">
        <v>0</v>
      </c>
      <c r="Y205" s="110">
        <v>33</v>
      </c>
      <c r="Z205" s="108">
        <v>0</v>
      </c>
      <c r="AA205" s="110">
        <v>0</v>
      </c>
      <c r="AB205" s="110">
        <v>0</v>
      </c>
      <c r="AC205" s="110">
        <v>0</v>
      </c>
      <c r="AD205" s="110">
        <v>0</v>
      </c>
      <c r="AE205" s="110">
        <v>0</v>
      </c>
      <c r="AF205" s="110">
        <v>1</v>
      </c>
      <c r="AG205" s="110">
        <v>4</v>
      </c>
      <c r="AH205" s="110">
        <v>0</v>
      </c>
      <c r="AI205" s="110">
        <v>0</v>
      </c>
      <c r="AJ205" s="110">
        <v>0</v>
      </c>
      <c r="AK205" s="110">
        <v>33</v>
      </c>
      <c r="AL205" s="108">
        <v>0.15151515151515152</v>
      </c>
      <c r="AM205" s="111">
        <f t="shared" si="65"/>
        <v>0.75700000000000001</v>
      </c>
      <c r="AN205" s="111">
        <f t="shared" si="64"/>
        <v>0.115</v>
      </c>
      <c r="AO205" s="111">
        <f t="shared" si="66"/>
        <v>0.127</v>
      </c>
      <c r="AP205" s="111">
        <f t="shared" si="67"/>
        <v>0</v>
      </c>
      <c r="AQ205" s="111">
        <f t="shared" si="68"/>
        <v>0</v>
      </c>
      <c r="AR205" s="111">
        <f t="shared" si="69"/>
        <v>1.2E-2</v>
      </c>
      <c r="AS205" s="111">
        <f t="shared" si="70"/>
        <v>0.29599999999999999</v>
      </c>
      <c r="AT205" s="111">
        <f t="shared" si="71"/>
        <v>0.29599999999999999</v>
      </c>
      <c r="AU205" s="111">
        <f t="shared" si="72"/>
        <v>0</v>
      </c>
      <c r="AV205" s="111">
        <f t="shared" si="73"/>
        <v>0.35599999999999998</v>
      </c>
      <c r="AW205" s="101">
        <f t="shared" si="74"/>
        <v>0</v>
      </c>
      <c r="AX205" s="101">
        <f t="shared" si="75"/>
        <v>0</v>
      </c>
      <c r="AY205" s="101">
        <f t="shared" si="76"/>
        <v>0</v>
      </c>
      <c r="AZ205" s="101">
        <f t="shared" si="77"/>
        <v>0</v>
      </c>
      <c r="BA205" s="101">
        <f t="shared" si="78"/>
        <v>0</v>
      </c>
      <c r="BB205" s="101">
        <f t="shared" si="79"/>
        <v>0</v>
      </c>
      <c r="BC205" s="101">
        <f t="shared" si="80"/>
        <v>1</v>
      </c>
      <c r="BD205" s="101">
        <f t="shared" si="81"/>
        <v>0</v>
      </c>
      <c r="BE205" s="101">
        <f t="shared" si="82"/>
        <v>0</v>
      </c>
      <c r="BF205" s="101">
        <f t="shared" si="83"/>
        <v>1</v>
      </c>
      <c r="BG205" s="101">
        <f t="shared" si="84"/>
        <v>2</v>
      </c>
    </row>
    <row r="206" spans="1:59" x14ac:dyDescent="0.2">
      <c r="A206" s="98">
        <v>1918075</v>
      </c>
      <c r="B206" s="98" t="s">
        <v>1759</v>
      </c>
      <c r="C206" s="98" t="s">
        <v>2348</v>
      </c>
      <c r="D206" s="98" t="s">
        <v>205</v>
      </c>
      <c r="E206" s="106">
        <v>759</v>
      </c>
      <c r="F206" s="107" t="s">
        <v>401</v>
      </c>
      <c r="G206" s="108" t="s">
        <v>1161</v>
      </c>
      <c r="H206" s="109">
        <v>66111</v>
      </c>
      <c r="I206" s="108">
        <v>6.6000000000000003E-2</v>
      </c>
      <c r="J206" s="110">
        <v>31</v>
      </c>
      <c r="K206" s="110">
        <v>380</v>
      </c>
      <c r="L206" s="108">
        <v>8.1578947368421056E-2</v>
      </c>
      <c r="M206" s="110">
        <v>9</v>
      </c>
      <c r="N206" s="110">
        <v>380</v>
      </c>
      <c r="O206" s="108">
        <v>2.368421052631579E-2</v>
      </c>
      <c r="P206" s="108">
        <v>8.1000000000000003E-2</v>
      </c>
      <c r="Q206" s="108">
        <v>0.21299999999999999</v>
      </c>
      <c r="R206" s="108">
        <v>-9.9644128113879002E-2</v>
      </c>
      <c r="S206" s="110">
        <v>58</v>
      </c>
      <c r="T206" s="110">
        <v>174</v>
      </c>
      <c r="U206" s="110">
        <v>585</v>
      </c>
      <c r="V206" s="108">
        <v>0.39658119658119656</v>
      </c>
      <c r="W206" s="110">
        <v>37</v>
      </c>
      <c r="X206" s="110">
        <v>0</v>
      </c>
      <c r="Y206" s="110">
        <v>417</v>
      </c>
      <c r="Z206" s="108">
        <v>8.8729016786570747E-2</v>
      </c>
      <c r="AA206" s="110">
        <v>29</v>
      </c>
      <c r="AB206" s="110">
        <v>12</v>
      </c>
      <c r="AC206" s="110">
        <v>0</v>
      </c>
      <c r="AD206" s="110">
        <v>0</v>
      </c>
      <c r="AE206" s="110">
        <v>0</v>
      </c>
      <c r="AF206" s="110">
        <v>8</v>
      </c>
      <c r="AG206" s="110">
        <v>8</v>
      </c>
      <c r="AH206" s="110">
        <v>4</v>
      </c>
      <c r="AI206" s="110">
        <v>2</v>
      </c>
      <c r="AJ206" s="110">
        <v>0</v>
      </c>
      <c r="AK206" s="110">
        <v>380</v>
      </c>
      <c r="AL206" s="108">
        <v>0.16578947368421051</v>
      </c>
      <c r="AM206" s="111">
        <f t="shared" si="65"/>
        <v>0.54400000000000004</v>
      </c>
      <c r="AN206" s="111">
        <f t="shared" si="64"/>
        <v>0.313</v>
      </c>
      <c r="AO206" s="111">
        <f t="shared" si="66"/>
        <v>0.42399999999999999</v>
      </c>
      <c r="AP206" s="111">
        <f t="shared" si="67"/>
        <v>0.34599999999999997</v>
      </c>
      <c r="AQ206" s="111">
        <f t="shared" si="68"/>
        <v>0.90800000000000003</v>
      </c>
      <c r="AR206" s="111">
        <f t="shared" si="69"/>
        <v>4.7E-2</v>
      </c>
      <c r="AS206" s="111">
        <f t="shared" si="70"/>
        <v>0.26800000000000002</v>
      </c>
      <c r="AT206" s="111">
        <f t="shared" si="71"/>
        <v>0.26800000000000002</v>
      </c>
      <c r="AU206" s="111">
        <f t="shared" si="72"/>
        <v>0.54400000000000004</v>
      </c>
      <c r="AV206" s="111">
        <f t="shared" si="73"/>
        <v>0.42499999999999999</v>
      </c>
      <c r="AW206" s="101">
        <f t="shared" si="74"/>
        <v>1</v>
      </c>
      <c r="AX206" s="101">
        <f t="shared" si="75"/>
        <v>0</v>
      </c>
      <c r="AY206" s="101">
        <f t="shared" si="76"/>
        <v>1</v>
      </c>
      <c r="AZ206" s="101">
        <f t="shared" si="77"/>
        <v>1</v>
      </c>
      <c r="BA206" s="101">
        <f t="shared" si="78"/>
        <v>2</v>
      </c>
      <c r="BB206" s="101">
        <f t="shared" si="79"/>
        <v>0</v>
      </c>
      <c r="BC206" s="101">
        <f t="shared" si="80"/>
        <v>2</v>
      </c>
      <c r="BD206" s="101">
        <f t="shared" si="81"/>
        <v>0</v>
      </c>
      <c r="BE206" s="101">
        <f t="shared" si="82"/>
        <v>1</v>
      </c>
      <c r="BF206" s="101">
        <f t="shared" si="83"/>
        <v>1</v>
      </c>
      <c r="BG206" s="101">
        <f t="shared" si="84"/>
        <v>9</v>
      </c>
    </row>
    <row r="207" spans="1:59" x14ac:dyDescent="0.2">
      <c r="A207" s="98">
        <v>1918255</v>
      </c>
      <c r="B207" s="98" t="s">
        <v>1882</v>
      </c>
      <c r="C207" s="98" t="s">
        <v>2349</v>
      </c>
      <c r="D207" s="98" t="s">
        <v>206</v>
      </c>
      <c r="E207" s="106">
        <v>1901</v>
      </c>
      <c r="F207" s="107" t="s">
        <v>1441</v>
      </c>
      <c r="G207" s="108" t="s">
        <v>1442</v>
      </c>
      <c r="H207" s="109">
        <v>88750</v>
      </c>
      <c r="I207" s="108">
        <v>0.06</v>
      </c>
      <c r="J207" s="110">
        <v>50</v>
      </c>
      <c r="K207" s="110">
        <v>788</v>
      </c>
      <c r="L207" s="108">
        <v>6.3451776649746189E-2</v>
      </c>
      <c r="M207" s="110">
        <v>26</v>
      </c>
      <c r="N207" s="110">
        <v>788</v>
      </c>
      <c r="O207" s="108">
        <v>3.2994923857868022E-2</v>
      </c>
      <c r="P207" s="108">
        <v>1.2E-2</v>
      </c>
      <c r="Q207" s="108">
        <v>0.371</v>
      </c>
      <c r="R207" s="108">
        <v>0.17128773875539124</v>
      </c>
      <c r="S207" s="110">
        <v>63</v>
      </c>
      <c r="T207" s="110">
        <v>444</v>
      </c>
      <c r="U207" s="110">
        <v>1333</v>
      </c>
      <c r="V207" s="108">
        <v>0.38034508627156788</v>
      </c>
      <c r="W207" s="110">
        <v>114</v>
      </c>
      <c r="X207" s="110">
        <v>0</v>
      </c>
      <c r="Y207" s="110">
        <v>902</v>
      </c>
      <c r="Z207" s="108">
        <v>0.12638580931263857</v>
      </c>
      <c r="AA207" s="110">
        <v>14</v>
      </c>
      <c r="AB207" s="110">
        <v>26</v>
      </c>
      <c r="AC207" s="110">
        <v>21</v>
      </c>
      <c r="AD207" s="110">
        <v>38</v>
      </c>
      <c r="AE207" s="110">
        <v>18</v>
      </c>
      <c r="AF207" s="110">
        <v>31</v>
      </c>
      <c r="AG207" s="110">
        <v>9</v>
      </c>
      <c r="AH207" s="110">
        <v>0</v>
      </c>
      <c r="AI207" s="110">
        <v>13</v>
      </c>
      <c r="AJ207" s="110">
        <v>0</v>
      </c>
      <c r="AK207" s="110">
        <v>788</v>
      </c>
      <c r="AL207" s="108">
        <v>0.21573604060913706</v>
      </c>
      <c r="AM207" s="111">
        <f t="shared" si="65"/>
        <v>0.89700000000000002</v>
      </c>
      <c r="AN207" s="111">
        <f t="shared" si="64"/>
        <v>0.26900000000000002</v>
      </c>
      <c r="AO207" s="111">
        <f t="shared" si="66"/>
        <v>0.31</v>
      </c>
      <c r="AP207" s="111">
        <f t="shared" si="67"/>
        <v>0.46800000000000003</v>
      </c>
      <c r="AQ207" s="111">
        <f t="shared" si="68"/>
        <v>0.30499999999999999</v>
      </c>
      <c r="AR207" s="111">
        <f t="shared" si="69"/>
        <v>0.57999999999999996</v>
      </c>
      <c r="AS207" s="111">
        <f t="shared" si="70"/>
        <v>0.223</v>
      </c>
      <c r="AT207" s="111">
        <f t="shared" si="71"/>
        <v>0.223</v>
      </c>
      <c r="AU207" s="111">
        <f t="shared" si="72"/>
        <v>0.73899999999999999</v>
      </c>
      <c r="AV207" s="111">
        <f t="shared" si="73"/>
        <v>0.67300000000000004</v>
      </c>
      <c r="AW207" s="101">
        <f t="shared" si="74"/>
        <v>0</v>
      </c>
      <c r="AX207" s="101">
        <f t="shared" si="75"/>
        <v>0</v>
      </c>
      <c r="AY207" s="101">
        <f t="shared" si="76"/>
        <v>0</v>
      </c>
      <c r="AZ207" s="101">
        <f t="shared" si="77"/>
        <v>1</v>
      </c>
      <c r="BA207" s="101">
        <f t="shared" si="78"/>
        <v>0</v>
      </c>
      <c r="BB207" s="101">
        <f t="shared" si="79"/>
        <v>1</v>
      </c>
      <c r="BC207" s="101">
        <f t="shared" si="80"/>
        <v>0</v>
      </c>
      <c r="BD207" s="101">
        <f t="shared" si="81"/>
        <v>0</v>
      </c>
      <c r="BE207" s="101">
        <f t="shared" si="82"/>
        <v>2</v>
      </c>
      <c r="BF207" s="101">
        <f t="shared" si="83"/>
        <v>2</v>
      </c>
      <c r="BG207" s="101">
        <f t="shared" si="84"/>
        <v>6</v>
      </c>
    </row>
    <row r="208" spans="1:59" x14ac:dyDescent="0.2">
      <c r="A208" s="98">
        <v>1918345</v>
      </c>
      <c r="B208" s="98" t="s">
        <v>1491</v>
      </c>
      <c r="C208" s="98" t="s">
        <v>2350</v>
      </c>
      <c r="D208" s="98" t="s">
        <v>207</v>
      </c>
      <c r="E208" s="106">
        <v>38</v>
      </c>
      <c r="F208" s="107" t="s">
        <v>349</v>
      </c>
      <c r="G208" s="108" t="s">
        <v>1194</v>
      </c>
      <c r="H208" s="109"/>
      <c r="I208" s="108">
        <v>4.2000000000000003E-2</v>
      </c>
      <c r="J208" s="110">
        <v>1</v>
      </c>
      <c r="K208" s="110">
        <v>11</v>
      </c>
      <c r="L208" s="108">
        <v>9.0909090909090912E-2</v>
      </c>
      <c r="M208" s="110">
        <v>3</v>
      </c>
      <c r="N208" s="110">
        <v>11</v>
      </c>
      <c r="O208" s="108">
        <v>0.27272727272727271</v>
      </c>
      <c r="P208" s="108">
        <v>0</v>
      </c>
      <c r="Q208" s="108">
        <v>0.25</v>
      </c>
      <c r="R208" s="108">
        <v>-0.46478873239436619</v>
      </c>
      <c r="S208" s="110">
        <v>5</v>
      </c>
      <c r="T208" s="110">
        <v>5</v>
      </c>
      <c r="U208" s="110">
        <v>17</v>
      </c>
      <c r="V208" s="108">
        <v>0.58823529411764708</v>
      </c>
      <c r="W208" s="110">
        <v>5</v>
      </c>
      <c r="X208" s="110">
        <v>0</v>
      </c>
      <c r="Y208" s="110">
        <v>16</v>
      </c>
      <c r="Z208" s="108">
        <v>0.3125</v>
      </c>
      <c r="AA208" s="110">
        <v>1</v>
      </c>
      <c r="AB208" s="110">
        <v>1</v>
      </c>
      <c r="AC208" s="110">
        <v>0</v>
      </c>
      <c r="AD208" s="110">
        <v>0</v>
      </c>
      <c r="AE208" s="110">
        <v>0</v>
      </c>
      <c r="AF208" s="110">
        <v>0</v>
      </c>
      <c r="AG208" s="110">
        <v>0</v>
      </c>
      <c r="AH208" s="110">
        <v>0</v>
      </c>
      <c r="AI208" s="110">
        <v>0</v>
      </c>
      <c r="AJ208" s="110">
        <v>0</v>
      </c>
      <c r="AK208" s="110">
        <v>11</v>
      </c>
      <c r="AL208" s="108">
        <v>0.18181818181818182</v>
      </c>
      <c r="AM208" s="111">
        <f t="shared" si="65"/>
        <v>0</v>
      </c>
      <c r="AN208" s="111">
        <f t="shared" si="64"/>
        <v>0.16600000000000001</v>
      </c>
      <c r="AO208" s="111">
        <f t="shared" si="66"/>
        <v>0.47</v>
      </c>
      <c r="AP208" s="111">
        <f t="shared" si="67"/>
        <v>0.995</v>
      </c>
      <c r="AQ208" s="111">
        <f t="shared" si="68"/>
        <v>0</v>
      </c>
      <c r="AR208" s="111">
        <f t="shared" si="69"/>
        <v>0.124</v>
      </c>
      <c r="AS208" s="111">
        <f t="shared" si="70"/>
        <v>0.85599999999999998</v>
      </c>
      <c r="AT208" s="111">
        <f t="shared" si="71"/>
        <v>0.85599999999999998</v>
      </c>
      <c r="AU208" s="111">
        <f t="shared" si="72"/>
        <v>0.97199999999999998</v>
      </c>
      <c r="AV208" s="111">
        <f t="shared" si="73"/>
        <v>0.51400000000000001</v>
      </c>
      <c r="AW208" s="101">
        <f t="shared" si="74"/>
        <v>2</v>
      </c>
      <c r="AX208" s="101">
        <f t="shared" si="75"/>
        <v>0</v>
      </c>
      <c r="AY208" s="101">
        <f t="shared" si="76"/>
        <v>1</v>
      </c>
      <c r="AZ208" s="101">
        <f t="shared" si="77"/>
        <v>2</v>
      </c>
      <c r="BA208" s="101">
        <f t="shared" si="78"/>
        <v>0</v>
      </c>
      <c r="BB208" s="101">
        <f t="shared" si="79"/>
        <v>0</v>
      </c>
      <c r="BC208" s="101">
        <f t="shared" si="80"/>
        <v>2</v>
      </c>
      <c r="BD208" s="101">
        <f t="shared" si="81"/>
        <v>2</v>
      </c>
      <c r="BE208" s="101">
        <f t="shared" si="82"/>
        <v>2</v>
      </c>
      <c r="BF208" s="101">
        <f t="shared" si="83"/>
        <v>1</v>
      </c>
      <c r="BG208" s="101">
        <f t="shared" si="84"/>
        <v>12</v>
      </c>
    </row>
    <row r="209" spans="1:59" x14ac:dyDescent="0.2">
      <c r="A209" s="98">
        <v>1918390</v>
      </c>
      <c r="B209" s="98" t="s">
        <v>1548</v>
      </c>
      <c r="C209" s="98" t="s">
        <v>2351</v>
      </c>
      <c r="D209" s="98" t="s">
        <v>208</v>
      </c>
      <c r="E209" s="106">
        <v>320</v>
      </c>
      <c r="F209" s="107" t="s">
        <v>1115</v>
      </c>
      <c r="G209" s="108" t="s">
        <v>1116</v>
      </c>
      <c r="H209" s="109">
        <v>64028</v>
      </c>
      <c r="I209" s="108">
        <v>0.113</v>
      </c>
      <c r="J209" s="110">
        <v>24</v>
      </c>
      <c r="K209" s="110">
        <v>139</v>
      </c>
      <c r="L209" s="108">
        <v>0.17266187050359713</v>
      </c>
      <c r="M209" s="110">
        <v>13</v>
      </c>
      <c r="N209" s="110">
        <v>139</v>
      </c>
      <c r="O209" s="108">
        <v>9.3525179856115109E-2</v>
      </c>
      <c r="P209" s="108">
        <v>0</v>
      </c>
      <c r="Q209" s="108">
        <v>0.41299999999999998</v>
      </c>
      <c r="R209" s="108">
        <v>-8.0459770114942528E-2</v>
      </c>
      <c r="S209" s="110">
        <v>14</v>
      </c>
      <c r="T209" s="110">
        <v>88</v>
      </c>
      <c r="U209" s="110">
        <v>211</v>
      </c>
      <c r="V209" s="108">
        <v>0.48341232227488151</v>
      </c>
      <c r="W209" s="110">
        <v>23</v>
      </c>
      <c r="X209" s="110">
        <v>0</v>
      </c>
      <c r="Y209" s="110">
        <v>162</v>
      </c>
      <c r="Z209" s="108">
        <v>0.1419753086419753</v>
      </c>
      <c r="AA209" s="110">
        <v>11</v>
      </c>
      <c r="AB209" s="110">
        <v>0</v>
      </c>
      <c r="AC209" s="110">
        <v>1</v>
      </c>
      <c r="AD209" s="110">
        <v>2</v>
      </c>
      <c r="AE209" s="110">
        <v>0</v>
      </c>
      <c r="AF209" s="110">
        <v>3</v>
      </c>
      <c r="AG209" s="110">
        <v>1</v>
      </c>
      <c r="AH209" s="110">
        <v>0</v>
      </c>
      <c r="AI209" s="110">
        <v>0</v>
      </c>
      <c r="AJ209" s="110">
        <v>0</v>
      </c>
      <c r="AK209" s="110">
        <v>139</v>
      </c>
      <c r="AL209" s="108">
        <v>0.12949640287769784</v>
      </c>
      <c r="AM209" s="111">
        <f t="shared" si="65"/>
        <v>0.49299999999999999</v>
      </c>
      <c r="AN209" s="111">
        <f t="shared" si="64"/>
        <v>0.59699999999999998</v>
      </c>
      <c r="AO209" s="111">
        <f t="shared" si="66"/>
        <v>0.83099999999999996</v>
      </c>
      <c r="AP209" s="111">
        <f t="shared" si="67"/>
        <v>0.89100000000000001</v>
      </c>
      <c r="AQ209" s="111">
        <f t="shared" si="68"/>
        <v>0</v>
      </c>
      <c r="AR209" s="111">
        <f t="shared" si="69"/>
        <v>0.752</v>
      </c>
      <c r="AS209" s="111">
        <f t="shared" si="70"/>
        <v>0.59399999999999997</v>
      </c>
      <c r="AT209" s="111">
        <f t="shared" si="71"/>
        <v>0.59399999999999997</v>
      </c>
      <c r="AU209" s="111">
        <f t="shared" si="72"/>
        <v>0.78800000000000003</v>
      </c>
      <c r="AV209" s="111">
        <f t="shared" si="73"/>
        <v>0.248</v>
      </c>
      <c r="AW209" s="101">
        <f t="shared" si="74"/>
        <v>1</v>
      </c>
      <c r="AX209" s="101">
        <f t="shared" si="75"/>
        <v>1</v>
      </c>
      <c r="AY209" s="101">
        <f t="shared" si="76"/>
        <v>2</v>
      </c>
      <c r="AZ209" s="101">
        <f t="shared" si="77"/>
        <v>2</v>
      </c>
      <c r="BA209" s="101">
        <f t="shared" si="78"/>
        <v>0</v>
      </c>
      <c r="BB209" s="101">
        <f t="shared" si="79"/>
        <v>2</v>
      </c>
      <c r="BC209" s="101">
        <f t="shared" si="80"/>
        <v>2</v>
      </c>
      <c r="BD209" s="101">
        <f t="shared" si="81"/>
        <v>1</v>
      </c>
      <c r="BE209" s="101">
        <f t="shared" si="82"/>
        <v>2</v>
      </c>
      <c r="BF209" s="101">
        <f t="shared" si="83"/>
        <v>0</v>
      </c>
      <c r="BG209" s="101">
        <f t="shared" si="84"/>
        <v>13</v>
      </c>
    </row>
    <row r="210" spans="1:59" x14ac:dyDescent="0.2">
      <c r="A210" s="98">
        <v>1918435</v>
      </c>
      <c r="B210" s="98" t="s">
        <v>1816</v>
      </c>
      <c r="C210" s="98" t="s">
        <v>2352</v>
      </c>
      <c r="D210" s="98" t="s">
        <v>209</v>
      </c>
      <c r="E210" s="106">
        <v>927</v>
      </c>
      <c r="F210" s="107" t="s">
        <v>228</v>
      </c>
      <c r="G210" s="108" t="s">
        <v>1127</v>
      </c>
      <c r="H210" s="109">
        <v>82917</v>
      </c>
      <c r="I210" s="108">
        <v>0.113</v>
      </c>
      <c r="J210" s="110">
        <v>49</v>
      </c>
      <c r="K210" s="110">
        <v>353</v>
      </c>
      <c r="L210" s="108">
        <v>0.13881019830028329</v>
      </c>
      <c r="M210" s="110">
        <v>10</v>
      </c>
      <c r="N210" s="110">
        <v>353</v>
      </c>
      <c r="O210" s="108">
        <v>2.8328611898016998E-2</v>
      </c>
      <c r="P210" s="108">
        <v>4.0000000000000001E-3</v>
      </c>
      <c r="Q210" s="108">
        <v>0.27200000000000002</v>
      </c>
      <c r="R210" s="108">
        <v>-7.4946466809421844E-3</v>
      </c>
      <c r="S210" s="110">
        <v>28</v>
      </c>
      <c r="T210" s="110">
        <v>200</v>
      </c>
      <c r="U210" s="110">
        <v>620</v>
      </c>
      <c r="V210" s="108">
        <v>0.36774193548387096</v>
      </c>
      <c r="W210" s="110">
        <v>33</v>
      </c>
      <c r="X210" s="110">
        <v>0</v>
      </c>
      <c r="Y210" s="110">
        <v>386</v>
      </c>
      <c r="Z210" s="108">
        <v>8.549222797927461E-2</v>
      </c>
      <c r="AA210" s="110">
        <v>4</v>
      </c>
      <c r="AB210" s="110">
        <v>4</v>
      </c>
      <c r="AC210" s="110">
        <v>7</v>
      </c>
      <c r="AD210" s="110">
        <v>1</v>
      </c>
      <c r="AE210" s="110">
        <v>3</v>
      </c>
      <c r="AF210" s="110">
        <v>15</v>
      </c>
      <c r="AG210" s="110">
        <v>14</v>
      </c>
      <c r="AH210" s="110">
        <v>0</v>
      </c>
      <c r="AI210" s="110">
        <v>0</v>
      </c>
      <c r="AJ210" s="110">
        <v>0</v>
      </c>
      <c r="AK210" s="110">
        <v>353</v>
      </c>
      <c r="AL210" s="108">
        <v>0.1359773371104816</v>
      </c>
      <c r="AM210" s="111">
        <f t="shared" si="65"/>
        <v>0.84</v>
      </c>
      <c r="AN210" s="111">
        <f t="shared" si="64"/>
        <v>0.59699999999999998</v>
      </c>
      <c r="AO210" s="111">
        <f t="shared" si="66"/>
        <v>0.71299999999999997</v>
      </c>
      <c r="AP210" s="111">
        <f t="shared" si="67"/>
        <v>0.41199999999999998</v>
      </c>
      <c r="AQ210" s="111">
        <f t="shared" si="68"/>
        <v>0.20100000000000001</v>
      </c>
      <c r="AR210" s="111">
        <f t="shared" si="69"/>
        <v>0.193</v>
      </c>
      <c r="AS210" s="111">
        <f t="shared" si="70"/>
        <v>0.19</v>
      </c>
      <c r="AT210" s="111">
        <f t="shared" si="71"/>
        <v>0.19</v>
      </c>
      <c r="AU210" s="111">
        <f t="shared" si="72"/>
        <v>0.53</v>
      </c>
      <c r="AV210" s="111">
        <f t="shared" si="73"/>
        <v>0.28199999999999997</v>
      </c>
      <c r="AW210" s="101">
        <f t="shared" si="74"/>
        <v>0</v>
      </c>
      <c r="AX210" s="101">
        <f t="shared" si="75"/>
        <v>1</v>
      </c>
      <c r="AY210" s="101">
        <f t="shared" si="76"/>
        <v>2</v>
      </c>
      <c r="AZ210" s="101">
        <f t="shared" si="77"/>
        <v>1</v>
      </c>
      <c r="BA210" s="101">
        <f t="shared" si="78"/>
        <v>0</v>
      </c>
      <c r="BB210" s="101">
        <f t="shared" si="79"/>
        <v>0</v>
      </c>
      <c r="BC210" s="101">
        <f t="shared" si="80"/>
        <v>1</v>
      </c>
      <c r="BD210" s="101">
        <f t="shared" si="81"/>
        <v>0</v>
      </c>
      <c r="BE210" s="101">
        <f t="shared" si="82"/>
        <v>1</v>
      </c>
      <c r="BF210" s="101">
        <f t="shared" si="83"/>
        <v>0</v>
      </c>
      <c r="BG210" s="101">
        <f t="shared" si="84"/>
        <v>6</v>
      </c>
    </row>
    <row r="211" spans="1:59" x14ac:dyDescent="0.2">
      <c r="A211" s="98">
        <v>1919000</v>
      </c>
      <c r="B211" s="98" t="s">
        <v>1433</v>
      </c>
      <c r="C211" s="98" t="s">
        <v>2353</v>
      </c>
      <c r="D211" s="98" t="s">
        <v>210</v>
      </c>
      <c r="E211" s="106">
        <v>101724</v>
      </c>
      <c r="F211" s="107" t="s">
        <v>1376</v>
      </c>
      <c r="G211" s="108" t="s">
        <v>1377</v>
      </c>
      <c r="H211" s="109">
        <v>64497</v>
      </c>
      <c r="I211" s="108">
        <v>0.156</v>
      </c>
      <c r="J211" s="110">
        <v>6981</v>
      </c>
      <c r="K211" s="110">
        <v>43479</v>
      </c>
      <c r="L211" s="108">
        <v>0.16056027047540192</v>
      </c>
      <c r="M211" s="110">
        <v>2441</v>
      </c>
      <c r="N211" s="110">
        <v>43479</v>
      </c>
      <c r="O211" s="108">
        <v>5.6142045585225051E-2</v>
      </c>
      <c r="P211" s="108">
        <v>4.8000000000000001E-2</v>
      </c>
      <c r="Q211" s="108">
        <v>0.35</v>
      </c>
      <c r="R211" s="108">
        <v>2.0454431459096152E-2</v>
      </c>
      <c r="S211" s="110">
        <v>5120</v>
      </c>
      <c r="T211" s="110">
        <v>19954</v>
      </c>
      <c r="U211" s="110">
        <v>69218</v>
      </c>
      <c r="V211" s="108">
        <v>0.36224681441243606</v>
      </c>
      <c r="W211" s="110">
        <v>3691</v>
      </c>
      <c r="X211" s="110">
        <v>346</v>
      </c>
      <c r="Y211" s="110">
        <v>47170</v>
      </c>
      <c r="Z211" s="108">
        <v>7.0913716345134617E-2</v>
      </c>
      <c r="AA211" s="110">
        <v>1447</v>
      </c>
      <c r="AB211" s="110">
        <v>1212</v>
      </c>
      <c r="AC211" s="110">
        <v>970</v>
      </c>
      <c r="AD211" s="110">
        <v>827</v>
      </c>
      <c r="AE211" s="110">
        <v>405</v>
      </c>
      <c r="AF211" s="110">
        <v>2991</v>
      </c>
      <c r="AG211" s="110">
        <v>2541</v>
      </c>
      <c r="AH211" s="110">
        <v>1170</v>
      </c>
      <c r="AI211" s="110">
        <v>491</v>
      </c>
      <c r="AJ211" s="110">
        <v>138</v>
      </c>
      <c r="AK211" s="110">
        <v>43479</v>
      </c>
      <c r="AL211" s="108">
        <v>0.28041123300903886</v>
      </c>
      <c r="AM211" s="111">
        <f t="shared" si="65"/>
        <v>0.50700000000000001</v>
      </c>
      <c r="AN211" s="111">
        <f t="shared" si="64"/>
        <v>0.77500000000000002</v>
      </c>
      <c r="AO211" s="111">
        <f t="shared" si="66"/>
        <v>0.79900000000000004</v>
      </c>
      <c r="AP211" s="111">
        <f t="shared" si="67"/>
        <v>0.70299999999999996</v>
      </c>
      <c r="AQ211" s="111">
        <f t="shared" si="68"/>
        <v>0.755</v>
      </c>
      <c r="AR211" s="111">
        <f t="shared" si="69"/>
        <v>0.48299999999999998</v>
      </c>
      <c r="AS211" s="111">
        <f t="shared" si="70"/>
        <v>0.17699999999999999</v>
      </c>
      <c r="AT211" s="111">
        <f t="shared" si="71"/>
        <v>0.17699999999999999</v>
      </c>
      <c r="AU211" s="111">
        <f t="shared" si="72"/>
        <v>0.441</v>
      </c>
      <c r="AV211" s="111">
        <f t="shared" si="73"/>
        <v>0.89100000000000001</v>
      </c>
      <c r="AW211" s="101">
        <f t="shared" si="74"/>
        <v>1</v>
      </c>
      <c r="AX211" s="101">
        <f t="shared" si="75"/>
        <v>2</v>
      </c>
      <c r="AY211" s="101">
        <f t="shared" si="76"/>
        <v>2</v>
      </c>
      <c r="AZ211" s="101">
        <f t="shared" si="77"/>
        <v>2</v>
      </c>
      <c r="BA211" s="101">
        <f t="shared" si="78"/>
        <v>2</v>
      </c>
      <c r="BB211" s="101">
        <f t="shared" si="79"/>
        <v>1</v>
      </c>
      <c r="BC211" s="101">
        <f t="shared" si="80"/>
        <v>0</v>
      </c>
      <c r="BD211" s="101">
        <f t="shared" si="81"/>
        <v>0</v>
      </c>
      <c r="BE211" s="101">
        <f t="shared" si="82"/>
        <v>1</v>
      </c>
      <c r="BF211" s="101">
        <f t="shared" si="83"/>
        <v>2</v>
      </c>
      <c r="BG211" s="101">
        <f t="shared" si="84"/>
        <v>13</v>
      </c>
    </row>
    <row r="212" spans="1:59" x14ac:dyDescent="0.2">
      <c r="A212" s="98">
        <v>1919090</v>
      </c>
      <c r="B212" s="98" t="s">
        <v>1186</v>
      </c>
      <c r="C212" s="98" t="s">
        <v>2354</v>
      </c>
      <c r="D212" s="98" t="s">
        <v>211</v>
      </c>
      <c r="E212" s="106">
        <v>179</v>
      </c>
      <c r="F212" s="107" t="s">
        <v>215</v>
      </c>
      <c r="G212" s="108" t="s">
        <v>1133</v>
      </c>
      <c r="H212" s="109">
        <v>37417</v>
      </c>
      <c r="I212" s="108">
        <v>0.188</v>
      </c>
      <c r="J212" s="110">
        <v>15</v>
      </c>
      <c r="K212" s="110">
        <v>75</v>
      </c>
      <c r="L212" s="108">
        <v>0.2</v>
      </c>
      <c r="M212" s="110">
        <v>6</v>
      </c>
      <c r="N212" s="110">
        <v>75</v>
      </c>
      <c r="O212" s="108">
        <v>0.08</v>
      </c>
      <c r="P212" s="108">
        <v>0.06</v>
      </c>
      <c r="Q212" s="108">
        <v>0.375</v>
      </c>
      <c r="R212" s="108">
        <v>-0.12254901960784313</v>
      </c>
      <c r="S212" s="110">
        <v>17</v>
      </c>
      <c r="T212" s="110">
        <v>50</v>
      </c>
      <c r="U212" s="110">
        <v>117</v>
      </c>
      <c r="V212" s="108">
        <v>0.57264957264957261</v>
      </c>
      <c r="W212" s="110">
        <v>19</v>
      </c>
      <c r="X212" s="110">
        <v>0</v>
      </c>
      <c r="Y212" s="110">
        <v>94</v>
      </c>
      <c r="Z212" s="108">
        <v>0.20212765957446807</v>
      </c>
      <c r="AA212" s="110">
        <v>5</v>
      </c>
      <c r="AB212" s="110">
        <v>5</v>
      </c>
      <c r="AC212" s="110">
        <v>0</v>
      </c>
      <c r="AD212" s="110">
        <v>0</v>
      </c>
      <c r="AE212" s="110">
        <v>0</v>
      </c>
      <c r="AF212" s="110">
        <v>6</v>
      </c>
      <c r="AG212" s="110">
        <v>0</v>
      </c>
      <c r="AH212" s="110">
        <v>0</v>
      </c>
      <c r="AI212" s="110">
        <v>0</v>
      </c>
      <c r="AJ212" s="110">
        <v>0</v>
      </c>
      <c r="AK212" s="110">
        <v>75</v>
      </c>
      <c r="AL212" s="108">
        <v>0.21333333333333335</v>
      </c>
      <c r="AM212" s="111">
        <f t="shared" si="65"/>
        <v>0.02</v>
      </c>
      <c r="AN212" s="111">
        <f t="shared" si="64"/>
        <v>0.86399999999999999</v>
      </c>
      <c r="AO212" s="111">
        <f t="shared" si="66"/>
        <v>0.88900000000000001</v>
      </c>
      <c r="AP212" s="111">
        <f t="shared" si="67"/>
        <v>0.84899999999999998</v>
      </c>
      <c r="AQ212" s="111">
        <f t="shared" si="68"/>
        <v>0.82599999999999996</v>
      </c>
      <c r="AR212" s="111">
        <f t="shared" si="69"/>
        <v>0.59499999999999997</v>
      </c>
      <c r="AS212" s="111">
        <f t="shared" si="70"/>
        <v>0.82699999999999996</v>
      </c>
      <c r="AT212" s="111">
        <f t="shared" si="71"/>
        <v>0.82699999999999996</v>
      </c>
      <c r="AU212" s="111">
        <f t="shared" si="72"/>
        <v>0.90300000000000002</v>
      </c>
      <c r="AV212" s="111">
        <f t="shared" si="73"/>
        <v>0.66600000000000004</v>
      </c>
      <c r="AW212" s="101">
        <f t="shared" si="74"/>
        <v>2</v>
      </c>
      <c r="AX212" s="101">
        <f t="shared" si="75"/>
        <v>2</v>
      </c>
      <c r="AY212" s="101">
        <f t="shared" si="76"/>
        <v>2</v>
      </c>
      <c r="AZ212" s="101">
        <f t="shared" si="77"/>
        <v>2</v>
      </c>
      <c r="BA212" s="101">
        <f t="shared" si="78"/>
        <v>2</v>
      </c>
      <c r="BB212" s="101">
        <f t="shared" si="79"/>
        <v>1</v>
      </c>
      <c r="BC212" s="101">
        <f t="shared" si="80"/>
        <v>2</v>
      </c>
      <c r="BD212" s="101">
        <f t="shared" si="81"/>
        <v>2</v>
      </c>
      <c r="BE212" s="101">
        <f t="shared" si="82"/>
        <v>2</v>
      </c>
      <c r="BF212" s="101">
        <f t="shared" si="83"/>
        <v>1</v>
      </c>
      <c r="BG212" s="101">
        <f t="shared" si="84"/>
        <v>18</v>
      </c>
    </row>
    <row r="213" spans="1:59" x14ac:dyDescent="0.2">
      <c r="A213" s="98">
        <v>1919135</v>
      </c>
      <c r="B213" s="98" t="s">
        <v>1924</v>
      </c>
      <c r="C213" s="98" t="s">
        <v>2355</v>
      </c>
      <c r="D213" s="98" t="s">
        <v>212</v>
      </c>
      <c r="E213" s="106">
        <v>116</v>
      </c>
      <c r="F213" s="107" t="s">
        <v>1441</v>
      </c>
      <c r="G213" s="108" t="s">
        <v>1442</v>
      </c>
      <c r="H213" s="109">
        <v>65667</v>
      </c>
      <c r="I213" s="108">
        <v>3.7000000000000005E-2</v>
      </c>
      <c r="J213" s="110">
        <v>1</v>
      </c>
      <c r="K213" s="110">
        <v>54</v>
      </c>
      <c r="L213" s="108">
        <v>1.8518518518518517E-2</v>
      </c>
      <c r="M213" s="110">
        <v>0</v>
      </c>
      <c r="N213" s="110">
        <v>54</v>
      </c>
      <c r="O213" s="108">
        <v>0</v>
      </c>
      <c r="P213" s="108">
        <v>0</v>
      </c>
      <c r="Q213" s="108">
        <v>0.23699999999999999</v>
      </c>
      <c r="R213" s="108">
        <v>-0.11450381679389313</v>
      </c>
      <c r="S213" s="110">
        <v>9</v>
      </c>
      <c r="T213" s="110">
        <v>22</v>
      </c>
      <c r="U213" s="110">
        <v>70</v>
      </c>
      <c r="V213" s="108">
        <v>0.44285714285714284</v>
      </c>
      <c r="W213" s="110">
        <v>17</v>
      </c>
      <c r="X213" s="110">
        <v>0</v>
      </c>
      <c r="Y213" s="110">
        <v>71</v>
      </c>
      <c r="Z213" s="108">
        <v>0.23943661971830985</v>
      </c>
      <c r="AA213" s="110">
        <v>0</v>
      </c>
      <c r="AB213" s="110">
        <v>0</v>
      </c>
      <c r="AC213" s="110">
        <v>0</v>
      </c>
      <c r="AD213" s="110">
        <v>2</v>
      </c>
      <c r="AE213" s="110">
        <v>0</v>
      </c>
      <c r="AF213" s="110">
        <v>1</v>
      </c>
      <c r="AG213" s="110">
        <v>0</v>
      </c>
      <c r="AH213" s="110">
        <v>0</v>
      </c>
      <c r="AI213" s="110">
        <v>1</v>
      </c>
      <c r="AJ213" s="110">
        <v>0</v>
      </c>
      <c r="AK213" s="110">
        <v>54</v>
      </c>
      <c r="AL213" s="108">
        <v>7.407407407407407E-2</v>
      </c>
      <c r="AM213" s="111">
        <f t="shared" si="65"/>
        <v>0.52900000000000003</v>
      </c>
      <c r="AN213" s="111">
        <f t="shared" si="64"/>
        <v>0.13800000000000001</v>
      </c>
      <c r="AO213" s="111">
        <f t="shared" si="66"/>
        <v>0.08</v>
      </c>
      <c r="AP213" s="111">
        <f t="shared" si="67"/>
        <v>0</v>
      </c>
      <c r="AQ213" s="111">
        <f t="shared" si="68"/>
        <v>0</v>
      </c>
      <c r="AR213" s="111">
        <f t="shared" si="69"/>
        <v>8.8999999999999996E-2</v>
      </c>
      <c r="AS213" s="111">
        <f t="shared" si="70"/>
        <v>0.44600000000000001</v>
      </c>
      <c r="AT213" s="111">
        <f t="shared" si="71"/>
        <v>0.44600000000000001</v>
      </c>
      <c r="AU213" s="111">
        <f t="shared" si="72"/>
        <v>0.93500000000000005</v>
      </c>
      <c r="AV213" s="111">
        <f t="shared" si="73"/>
        <v>7.5999999999999998E-2</v>
      </c>
      <c r="AW213" s="101">
        <f t="shared" si="74"/>
        <v>1</v>
      </c>
      <c r="AX213" s="101">
        <f t="shared" si="75"/>
        <v>0</v>
      </c>
      <c r="AY213" s="101">
        <f t="shared" si="76"/>
        <v>0</v>
      </c>
      <c r="AZ213" s="101">
        <f t="shared" si="77"/>
        <v>0</v>
      </c>
      <c r="BA213" s="101">
        <f t="shared" si="78"/>
        <v>0</v>
      </c>
      <c r="BB213" s="101">
        <f t="shared" si="79"/>
        <v>0</v>
      </c>
      <c r="BC213" s="101">
        <f t="shared" si="80"/>
        <v>2</v>
      </c>
      <c r="BD213" s="101">
        <f t="shared" si="81"/>
        <v>1</v>
      </c>
      <c r="BE213" s="101">
        <f t="shared" si="82"/>
        <v>2</v>
      </c>
      <c r="BF213" s="101">
        <f t="shared" si="83"/>
        <v>0</v>
      </c>
      <c r="BG213" s="101">
        <f t="shared" si="84"/>
        <v>6</v>
      </c>
    </row>
    <row r="214" spans="1:59" x14ac:dyDescent="0.2">
      <c r="A214" s="98">
        <v>1919180</v>
      </c>
      <c r="B214" s="98" t="s">
        <v>1571</v>
      </c>
      <c r="C214" s="98" t="s">
        <v>2356</v>
      </c>
      <c r="D214" s="98" t="s">
        <v>213</v>
      </c>
      <c r="E214" s="106">
        <v>772</v>
      </c>
      <c r="F214" s="107" t="s">
        <v>896</v>
      </c>
      <c r="G214" s="108" t="s">
        <v>1178</v>
      </c>
      <c r="H214" s="109">
        <v>67396</v>
      </c>
      <c r="I214" s="108">
        <v>5.0999999999999997E-2</v>
      </c>
      <c r="J214" s="110">
        <v>32</v>
      </c>
      <c r="K214" s="110">
        <v>357</v>
      </c>
      <c r="L214" s="108">
        <v>8.9635854341736695E-2</v>
      </c>
      <c r="M214" s="110">
        <v>24</v>
      </c>
      <c r="N214" s="110">
        <v>357</v>
      </c>
      <c r="O214" s="108">
        <v>6.7226890756302518E-2</v>
      </c>
      <c r="P214" s="108">
        <v>2.4E-2</v>
      </c>
      <c r="Q214" s="108">
        <v>0.34399999999999997</v>
      </c>
      <c r="R214" s="108">
        <v>-7.765830346475508E-2</v>
      </c>
      <c r="S214" s="110">
        <v>22</v>
      </c>
      <c r="T214" s="110">
        <v>237</v>
      </c>
      <c r="U214" s="110">
        <v>563</v>
      </c>
      <c r="V214" s="108">
        <v>0.46003552397868563</v>
      </c>
      <c r="W214" s="110">
        <v>67</v>
      </c>
      <c r="X214" s="110">
        <v>0</v>
      </c>
      <c r="Y214" s="110">
        <v>424</v>
      </c>
      <c r="Z214" s="108">
        <v>0.15801886792452829</v>
      </c>
      <c r="AA214" s="110">
        <v>2</v>
      </c>
      <c r="AB214" s="110">
        <v>11</v>
      </c>
      <c r="AC214" s="110">
        <v>2</v>
      </c>
      <c r="AD214" s="110">
        <v>6</v>
      </c>
      <c r="AE214" s="110">
        <v>0</v>
      </c>
      <c r="AF214" s="110">
        <v>25</v>
      </c>
      <c r="AG214" s="110">
        <v>5</v>
      </c>
      <c r="AH214" s="110">
        <v>0</v>
      </c>
      <c r="AI214" s="110">
        <v>0</v>
      </c>
      <c r="AJ214" s="110">
        <v>0</v>
      </c>
      <c r="AK214" s="110">
        <v>357</v>
      </c>
      <c r="AL214" s="108">
        <v>0.14285714285714285</v>
      </c>
      <c r="AM214" s="111">
        <f t="shared" si="65"/>
        <v>0.58199999999999996</v>
      </c>
      <c r="AN214" s="111">
        <f t="shared" si="64"/>
        <v>0.217</v>
      </c>
      <c r="AO214" s="111">
        <f t="shared" si="66"/>
        <v>0.46300000000000002</v>
      </c>
      <c r="AP214" s="111">
        <f t="shared" si="67"/>
        <v>0.78300000000000003</v>
      </c>
      <c r="AQ214" s="111">
        <f t="shared" si="68"/>
        <v>0.47399999999999998</v>
      </c>
      <c r="AR214" s="111">
        <f t="shared" si="69"/>
        <v>0.46</v>
      </c>
      <c r="AS214" s="111">
        <f t="shared" si="70"/>
        <v>0.51600000000000001</v>
      </c>
      <c r="AT214" s="111">
        <f t="shared" si="71"/>
        <v>0.51600000000000001</v>
      </c>
      <c r="AU214" s="111">
        <f t="shared" si="72"/>
        <v>0.82399999999999995</v>
      </c>
      <c r="AV214" s="111">
        <f t="shared" si="73"/>
        <v>0.314</v>
      </c>
      <c r="AW214" s="101">
        <f t="shared" si="74"/>
        <v>1</v>
      </c>
      <c r="AX214" s="101">
        <f t="shared" si="75"/>
        <v>0</v>
      </c>
      <c r="AY214" s="101">
        <f t="shared" si="76"/>
        <v>1</v>
      </c>
      <c r="AZ214" s="101">
        <f t="shared" si="77"/>
        <v>2</v>
      </c>
      <c r="BA214" s="101">
        <f t="shared" si="78"/>
        <v>1</v>
      </c>
      <c r="BB214" s="101">
        <f t="shared" si="79"/>
        <v>1</v>
      </c>
      <c r="BC214" s="101">
        <f t="shared" si="80"/>
        <v>2</v>
      </c>
      <c r="BD214" s="101">
        <f t="shared" si="81"/>
        <v>1</v>
      </c>
      <c r="BE214" s="101">
        <f t="shared" si="82"/>
        <v>2</v>
      </c>
      <c r="BF214" s="101">
        <f t="shared" si="83"/>
        <v>0</v>
      </c>
      <c r="BG214" s="101">
        <f t="shared" si="84"/>
        <v>11</v>
      </c>
    </row>
    <row r="215" spans="1:59" x14ac:dyDescent="0.2">
      <c r="A215" s="98">
        <v>1921045</v>
      </c>
      <c r="B215" s="98" t="s">
        <v>2115</v>
      </c>
      <c r="C215" s="98" t="s">
        <v>2357</v>
      </c>
      <c r="D215" s="98" t="s">
        <v>214</v>
      </c>
      <c r="E215" s="106">
        <v>915</v>
      </c>
      <c r="F215" s="107" t="s">
        <v>1441</v>
      </c>
      <c r="G215" s="108" t="s">
        <v>1442</v>
      </c>
      <c r="H215" s="109">
        <v>92500</v>
      </c>
      <c r="I215" s="108">
        <v>6.7000000000000004E-2</v>
      </c>
      <c r="J215" s="110">
        <v>9</v>
      </c>
      <c r="K215" s="110">
        <v>348</v>
      </c>
      <c r="L215" s="108">
        <v>2.5862068965517241E-2</v>
      </c>
      <c r="M215" s="110">
        <v>9</v>
      </c>
      <c r="N215" s="110">
        <v>348</v>
      </c>
      <c r="O215" s="108">
        <v>2.5862068965517241E-2</v>
      </c>
      <c r="P215" s="108">
        <v>3.5000000000000003E-2</v>
      </c>
      <c r="Q215" s="108">
        <v>0.245</v>
      </c>
      <c r="R215" s="108">
        <v>-0.12857142857142856</v>
      </c>
      <c r="S215" s="110">
        <v>34</v>
      </c>
      <c r="T215" s="110">
        <v>203</v>
      </c>
      <c r="U215" s="110">
        <v>623</v>
      </c>
      <c r="V215" s="108">
        <v>0.38041733547351525</v>
      </c>
      <c r="W215" s="110">
        <v>44</v>
      </c>
      <c r="X215" s="110">
        <v>0</v>
      </c>
      <c r="Y215" s="110">
        <v>392</v>
      </c>
      <c r="Z215" s="108">
        <v>0.11224489795918367</v>
      </c>
      <c r="AA215" s="110">
        <v>12</v>
      </c>
      <c r="AB215" s="110">
        <v>18</v>
      </c>
      <c r="AC215" s="110">
        <v>3</v>
      </c>
      <c r="AD215" s="110">
        <v>5</v>
      </c>
      <c r="AE215" s="110">
        <v>14</v>
      </c>
      <c r="AF215" s="110">
        <v>2</v>
      </c>
      <c r="AG215" s="110">
        <v>2</v>
      </c>
      <c r="AH215" s="110">
        <v>5</v>
      </c>
      <c r="AI215" s="110">
        <v>0</v>
      </c>
      <c r="AJ215" s="110">
        <v>0</v>
      </c>
      <c r="AK215" s="110">
        <v>348</v>
      </c>
      <c r="AL215" s="108">
        <v>0.17528735632183909</v>
      </c>
      <c r="AM215" s="111">
        <f t="shared" si="65"/>
        <v>0.91500000000000004</v>
      </c>
      <c r="AN215" s="111">
        <f t="shared" si="64"/>
        <v>0.32200000000000001</v>
      </c>
      <c r="AO215" s="111">
        <f t="shared" si="66"/>
        <v>0.108</v>
      </c>
      <c r="AP215" s="111">
        <f t="shared" si="67"/>
        <v>0.371</v>
      </c>
      <c r="AQ215" s="111">
        <f t="shared" si="68"/>
        <v>0.625</v>
      </c>
      <c r="AR215" s="111">
        <f t="shared" si="69"/>
        <v>0.11</v>
      </c>
      <c r="AS215" s="111">
        <f t="shared" si="70"/>
        <v>0.22500000000000001</v>
      </c>
      <c r="AT215" s="111">
        <f t="shared" si="71"/>
        <v>0.22500000000000001</v>
      </c>
      <c r="AU215" s="111">
        <f t="shared" si="72"/>
        <v>0.66600000000000004</v>
      </c>
      <c r="AV215" s="111">
        <f t="shared" si="73"/>
        <v>0.47699999999999998</v>
      </c>
      <c r="AW215" s="101">
        <f t="shared" si="74"/>
        <v>0</v>
      </c>
      <c r="AX215" s="101">
        <f t="shared" si="75"/>
        <v>0</v>
      </c>
      <c r="AY215" s="101">
        <f t="shared" si="76"/>
        <v>0</v>
      </c>
      <c r="AZ215" s="101">
        <f t="shared" si="77"/>
        <v>1</v>
      </c>
      <c r="BA215" s="101">
        <f t="shared" si="78"/>
        <v>1</v>
      </c>
      <c r="BB215" s="101">
        <f t="shared" si="79"/>
        <v>0</v>
      </c>
      <c r="BC215" s="101">
        <f t="shared" si="80"/>
        <v>2</v>
      </c>
      <c r="BD215" s="101">
        <f t="shared" si="81"/>
        <v>0</v>
      </c>
      <c r="BE215" s="101">
        <f t="shared" si="82"/>
        <v>1</v>
      </c>
      <c r="BF215" s="101">
        <f t="shared" si="83"/>
        <v>1</v>
      </c>
      <c r="BG215" s="101">
        <f t="shared" si="84"/>
        <v>6</v>
      </c>
    </row>
    <row r="216" spans="1:59" x14ac:dyDescent="0.2">
      <c r="A216" s="98">
        <v>1919315</v>
      </c>
      <c r="B216" s="98" t="s">
        <v>2358</v>
      </c>
      <c r="C216" s="98" t="s">
        <v>2359</v>
      </c>
      <c r="D216" s="98" t="s">
        <v>1132</v>
      </c>
      <c r="E216" s="106">
        <v>175</v>
      </c>
      <c r="F216" s="107" t="s">
        <v>215</v>
      </c>
      <c r="G216" s="108" t="s">
        <v>1133</v>
      </c>
      <c r="H216" s="109">
        <v>33750</v>
      </c>
      <c r="I216" s="108">
        <v>0.313</v>
      </c>
      <c r="J216" s="110">
        <v>14</v>
      </c>
      <c r="K216" s="110">
        <v>66</v>
      </c>
      <c r="L216" s="108">
        <v>0.21212121212121213</v>
      </c>
      <c r="M216" s="110">
        <v>6</v>
      </c>
      <c r="N216" s="110">
        <v>66</v>
      </c>
      <c r="O216" s="108">
        <v>9.0909090909090912E-2</v>
      </c>
      <c r="P216" s="108">
        <v>1.3000000000000001E-2</v>
      </c>
      <c r="Q216" s="108">
        <v>0.39799999999999996</v>
      </c>
      <c r="R216" s="108">
        <v>-0.1116751269035533</v>
      </c>
      <c r="S216" s="110">
        <v>14</v>
      </c>
      <c r="T216" s="110">
        <v>48</v>
      </c>
      <c r="U216" s="110">
        <v>89</v>
      </c>
      <c r="V216" s="108">
        <v>0.6966292134831461</v>
      </c>
      <c r="W216" s="110">
        <v>27</v>
      </c>
      <c r="X216" s="110">
        <v>0</v>
      </c>
      <c r="Y216" s="110">
        <v>93</v>
      </c>
      <c r="Z216" s="108">
        <v>0.29032258064516131</v>
      </c>
      <c r="AA216" s="110">
        <v>12</v>
      </c>
      <c r="AB216" s="110">
        <v>5</v>
      </c>
      <c r="AC216" s="110">
        <v>0</v>
      </c>
      <c r="AD216" s="110">
        <v>0</v>
      </c>
      <c r="AE216" s="110">
        <v>0</v>
      </c>
      <c r="AF216" s="110">
        <v>1</v>
      </c>
      <c r="AG216" s="110">
        <v>0</v>
      </c>
      <c r="AH216" s="110">
        <v>0</v>
      </c>
      <c r="AI216" s="110">
        <v>2</v>
      </c>
      <c r="AJ216" s="110">
        <v>0</v>
      </c>
      <c r="AK216" s="110">
        <v>66</v>
      </c>
      <c r="AL216" s="108">
        <v>0.30303030303030304</v>
      </c>
      <c r="AM216" s="111">
        <f t="shared" si="65"/>
        <v>8.0000000000000002E-3</v>
      </c>
      <c r="AN216" s="111">
        <f t="shared" si="64"/>
        <v>0.97499999999999998</v>
      </c>
      <c r="AO216" s="111">
        <f t="shared" si="66"/>
        <v>0.90900000000000003</v>
      </c>
      <c r="AP216" s="111">
        <f t="shared" si="67"/>
        <v>0.88300000000000001</v>
      </c>
      <c r="AQ216" s="111">
        <f t="shared" si="68"/>
        <v>0.316</v>
      </c>
      <c r="AR216" s="111">
        <f t="shared" si="69"/>
        <v>0.69299999999999995</v>
      </c>
      <c r="AS216" s="111">
        <f t="shared" si="70"/>
        <v>0.95799999999999996</v>
      </c>
      <c r="AT216" s="111">
        <f t="shared" si="71"/>
        <v>0.95799999999999996</v>
      </c>
      <c r="AU216" s="111">
        <f t="shared" si="72"/>
        <v>0.96399999999999997</v>
      </c>
      <c r="AV216" s="111">
        <f t="shared" si="73"/>
        <v>0.92600000000000005</v>
      </c>
      <c r="AW216" s="101">
        <f t="shared" si="74"/>
        <v>2</v>
      </c>
      <c r="AX216" s="101">
        <f t="shared" si="75"/>
        <v>2</v>
      </c>
      <c r="AY216" s="101">
        <f t="shared" si="76"/>
        <v>2</v>
      </c>
      <c r="AZ216" s="101">
        <f t="shared" si="77"/>
        <v>2</v>
      </c>
      <c r="BA216" s="101">
        <f t="shared" si="78"/>
        <v>0</v>
      </c>
      <c r="BB216" s="101">
        <f t="shared" si="79"/>
        <v>2</v>
      </c>
      <c r="BC216" s="101">
        <f t="shared" si="80"/>
        <v>2</v>
      </c>
      <c r="BD216" s="101">
        <f t="shared" si="81"/>
        <v>2</v>
      </c>
      <c r="BE216" s="101">
        <f t="shared" si="82"/>
        <v>2</v>
      </c>
      <c r="BF216" s="101">
        <f t="shared" si="83"/>
        <v>2</v>
      </c>
      <c r="BG216" s="101">
        <f t="shared" si="84"/>
        <v>18</v>
      </c>
    </row>
    <row r="217" spans="1:59" x14ac:dyDescent="0.2">
      <c r="A217" s="98">
        <v>1919405</v>
      </c>
      <c r="B217" s="98" t="s">
        <v>1572</v>
      </c>
      <c r="C217" s="98" t="s">
        <v>2360</v>
      </c>
      <c r="D217" s="98" t="s">
        <v>216</v>
      </c>
      <c r="E217" s="106">
        <v>7587</v>
      </c>
      <c r="F217" s="107" t="s">
        <v>1070</v>
      </c>
      <c r="G217" s="108" t="s">
        <v>1071</v>
      </c>
      <c r="H217" s="109">
        <v>62177</v>
      </c>
      <c r="I217" s="108">
        <v>7.6999999999999999E-2</v>
      </c>
      <c r="J217" s="110">
        <v>180</v>
      </c>
      <c r="K217" s="110">
        <v>2913</v>
      </c>
      <c r="L217" s="108">
        <v>6.1791967044284246E-2</v>
      </c>
      <c r="M217" s="110">
        <v>91</v>
      </c>
      <c r="N217" s="110">
        <v>2913</v>
      </c>
      <c r="O217" s="108">
        <v>3.1239272227943701E-2</v>
      </c>
      <c r="P217" s="108">
        <v>3.7999999999999999E-2</v>
      </c>
      <c r="Q217" s="108">
        <v>0.34499999999999997</v>
      </c>
      <c r="R217" s="108">
        <v>-6.6445182724252497E-2</v>
      </c>
      <c r="S217" s="110">
        <v>178</v>
      </c>
      <c r="T217" s="110">
        <v>987</v>
      </c>
      <c r="U217" s="110">
        <v>4670</v>
      </c>
      <c r="V217" s="108">
        <v>0.24946466809421841</v>
      </c>
      <c r="W217" s="110">
        <v>364</v>
      </c>
      <c r="X217" s="110">
        <v>122</v>
      </c>
      <c r="Y217" s="110">
        <v>3277</v>
      </c>
      <c r="Z217" s="108">
        <v>7.3848031736344216E-2</v>
      </c>
      <c r="AA217" s="110">
        <v>73</v>
      </c>
      <c r="AB217" s="110">
        <v>36</v>
      </c>
      <c r="AC217" s="110">
        <v>104</v>
      </c>
      <c r="AD217" s="110">
        <v>85</v>
      </c>
      <c r="AE217" s="110">
        <v>26</v>
      </c>
      <c r="AF217" s="110">
        <v>181</v>
      </c>
      <c r="AG217" s="110">
        <v>175</v>
      </c>
      <c r="AH217" s="110">
        <v>9</v>
      </c>
      <c r="AI217" s="110">
        <v>13</v>
      </c>
      <c r="AJ217" s="110">
        <v>0</v>
      </c>
      <c r="AK217" s="110">
        <v>2913</v>
      </c>
      <c r="AL217" s="108">
        <v>0.24098867147270855</v>
      </c>
      <c r="AM217" s="111">
        <f t="shared" si="65"/>
        <v>0.44900000000000001</v>
      </c>
      <c r="AN217" s="111">
        <f t="shared" si="64"/>
        <v>0.39800000000000002</v>
      </c>
      <c r="AO217" s="111">
        <f t="shared" si="66"/>
        <v>0.3</v>
      </c>
      <c r="AP217" s="111">
        <f t="shared" si="67"/>
        <v>0.44400000000000001</v>
      </c>
      <c r="AQ217" s="111">
        <f t="shared" si="68"/>
        <v>0.65600000000000003</v>
      </c>
      <c r="AR217" s="111">
        <f t="shared" si="69"/>
        <v>0.46500000000000002</v>
      </c>
      <c r="AS217" s="111">
        <f t="shared" si="70"/>
        <v>4.8000000000000001E-2</v>
      </c>
      <c r="AT217" s="111">
        <f t="shared" si="71"/>
        <v>4.8000000000000001E-2</v>
      </c>
      <c r="AU217" s="111">
        <f t="shared" si="72"/>
        <v>0.45700000000000002</v>
      </c>
      <c r="AV217" s="111">
        <f t="shared" si="73"/>
        <v>0.75900000000000001</v>
      </c>
      <c r="AW217" s="101">
        <f t="shared" si="74"/>
        <v>1</v>
      </c>
      <c r="AX217" s="101">
        <f t="shared" si="75"/>
        <v>1</v>
      </c>
      <c r="AY217" s="101">
        <f t="shared" si="76"/>
        <v>0</v>
      </c>
      <c r="AZ217" s="101">
        <f t="shared" si="77"/>
        <v>1</v>
      </c>
      <c r="BA217" s="101">
        <f t="shared" si="78"/>
        <v>1</v>
      </c>
      <c r="BB217" s="101">
        <f t="shared" si="79"/>
        <v>1</v>
      </c>
      <c r="BC217" s="101">
        <f t="shared" si="80"/>
        <v>1</v>
      </c>
      <c r="BD217" s="101">
        <f t="shared" si="81"/>
        <v>0</v>
      </c>
      <c r="BE217" s="101">
        <f t="shared" si="82"/>
        <v>1</v>
      </c>
      <c r="BF217" s="101">
        <f t="shared" si="83"/>
        <v>2</v>
      </c>
      <c r="BG217" s="101">
        <f t="shared" si="84"/>
        <v>9</v>
      </c>
    </row>
    <row r="218" spans="1:59" x14ac:dyDescent="0.2">
      <c r="A218" s="98">
        <v>1919450</v>
      </c>
      <c r="B218" s="98" t="s">
        <v>1973</v>
      </c>
      <c r="C218" s="98" t="s">
        <v>2361</v>
      </c>
      <c r="D218" s="98" t="s">
        <v>217</v>
      </c>
      <c r="E218" s="106">
        <v>224</v>
      </c>
      <c r="F218" s="107" t="s">
        <v>130</v>
      </c>
      <c r="G218" s="108" t="s">
        <v>1258</v>
      </c>
      <c r="H218" s="109">
        <v>87083</v>
      </c>
      <c r="I218" s="108">
        <v>0.17199999999999999</v>
      </c>
      <c r="J218" s="110">
        <v>4</v>
      </c>
      <c r="K218" s="110">
        <v>88</v>
      </c>
      <c r="L218" s="108">
        <v>4.5454545454545456E-2</v>
      </c>
      <c r="M218" s="110">
        <v>2</v>
      </c>
      <c r="N218" s="110">
        <v>88</v>
      </c>
      <c r="O218" s="108">
        <v>2.2727272727272728E-2</v>
      </c>
      <c r="P218" s="108">
        <v>1.3999999999999999E-2</v>
      </c>
      <c r="Q218" s="108">
        <v>0.245</v>
      </c>
      <c r="R218" s="108">
        <v>-0.15789473684210525</v>
      </c>
      <c r="S218" s="110">
        <v>3</v>
      </c>
      <c r="T218" s="110">
        <v>67</v>
      </c>
      <c r="U218" s="110">
        <v>144</v>
      </c>
      <c r="V218" s="108">
        <v>0.4861111111111111</v>
      </c>
      <c r="W218" s="110">
        <v>0</v>
      </c>
      <c r="X218" s="110">
        <v>0</v>
      </c>
      <c r="Y218" s="110">
        <v>88</v>
      </c>
      <c r="Z218" s="108">
        <v>0</v>
      </c>
      <c r="AA218" s="110">
        <v>1</v>
      </c>
      <c r="AB218" s="110">
        <v>9</v>
      </c>
      <c r="AC218" s="110">
        <v>5</v>
      </c>
      <c r="AD218" s="110">
        <v>0</v>
      </c>
      <c r="AE218" s="110">
        <v>0</v>
      </c>
      <c r="AF218" s="110">
        <v>0</v>
      </c>
      <c r="AG218" s="110">
        <v>0</v>
      </c>
      <c r="AH218" s="110">
        <v>0</v>
      </c>
      <c r="AI218" s="110">
        <v>0</v>
      </c>
      <c r="AJ218" s="110">
        <v>0</v>
      </c>
      <c r="AK218" s="110">
        <v>88</v>
      </c>
      <c r="AL218" s="108">
        <v>0.17045454545454544</v>
      </c>
      <c r="AM218" s="111">
        <f t="shared" si="65"/>
        <v>0.88300000000000001</v>
      </c>
      <c r="AN218" s="111">
        <f t="shared" si="64"/>
        <v>0.83</v>
      </c>
      <c r="AO218" s="111">
        <f t="shared" si="66"/>
        <v>0.20799999999999999</v>
      </c>
      <c r="AP218" s="111">
        <f t="shared" si="67"/>
        <v>0.33600000000000002</v>
      </c>
      <c r="AQ218" s="111">
        <f t="shared" si="68"/>
        <v>0.33900000000000002</v>
      </c>
      <c r="AR218" s="111">
        <f t="shared" si="69"/>
        <v>0.11</v>
      </c>
      <c r="AS218" s="111">
        <f t="shared" si="70"/>
        <v>0.59899999999999998</v>
      </c>
      <c r="AT218" s="111">
        <f t="shared" si="71"/>
        <v>0.59899999999999998</v>
      </c>
      <c r="AU218" s="111">
        <f t="shared" si="72"/>
        <v>0</v>
      </c>
      <c r="AV218" s="111">
        <f t="shared" si="73"/>
        <v>0.45</v>
      </c>
      <c r="AW218" s="101">
        <f t="shared" si="74"/>
        <v>0</v>
      </c>
      <c r="AX218" s="101">
        <f t="shared" si="75"/>
        <v>2</v>
      </c>
      <c r="AY218" s="101">
        <f t="shared" si="76"/>
        <v>0</v>
      </c>
      <c r="AZ218" s="101">
        <f t="shared" si="77"/>
        <v>1</v>
      </c>
      <c r="BA218" s="101">
        <f t="shared" si="78"/>
        <v>1</v>
      </c>
      <c r="BB218" s="101">
        <f t="shared" si="79"/>
        <v>0</v>
      </c>
      <c r="BC218" s="101">
        <f t="shared" si="80"/>
        <v>2</v>
      </c>
      <c r="BD218" s="101">
        <f t="shared" si="81"/>
        <v>1</v>
      </c>
      <c r="BE218" s="101">
        <f t="shared" si="82"/>
        <v>0</v>
      </c>
      <c r="BF218" s="101">
        <f t="shared" si="83"/>
        <v>1</v>
      </c>
      <c r="BG218" s="101">
        <f t="shared" si="84"/>
        <v>8</v>
      </c>
    </row>
    <row r="219" spans="1:59" x14ac:dyDescent="0.2">
      <c r="A219" s="98">
        <v>1919495</v>
      </c>
      <c r="B219" s="98" t="s">
        <v>1699</v>
      </c>
      <c r="C219" s="98" t="s">
        <v>2362</v>
      </c>
      <c r="D219" s="98" t="s">
        <v>218</v>
      </c>
      <c r="E219" s="106">
        <v>249</v>
      </c>
      <c r="F219" s="107" t="s">
        <v>1148</v>
      </c>
      <c r="G219" s="108" t="s">
        <v>1149</v>
      </c>
      <c r="H219" s="109">
        <v>67143</v>
      </c>
      <c r="I219" s="108">
        <v>9.1999999999999998E-2</v>
      </c>
      <c r="J219" s="110">
        <v>19</v>
      </c>
      <c r="K219" s="110">
        <v>128</v>
      </c>
      <c r="L219" s="108">
        <v>0.1484375</v>
      </c>
      <c r="M219" s="110">
        <v>8</v>
      </c>
      <c r="N219" s="110">
        <v>128</v>
      </c>
      <c r="O219" s="108">
        <v>6.25E-2</v>
      </c>
      <c r="P219" s="108">
        <v>6.9999999999999993E-3</v>
      </c>
      <c r="Q219" s="108">
        <v>0.30299999999999999</v>
      </c>
      <c r="R219" s="108">
        <v>-0.10752688172043011</v>
      </c>
      <c r="S219" s="110">
        <v>12</v>
      </c>
      <c r="T219" s="110">
        <v>133</v>
      </c>
      <c r="U219" s="110">
        <v>197</v>
      </c>
      <c r="V219" s="108">
        <v>0.73604060913705582</v>
      </c>
      <c r="W219" s="110">
        <v>1</v>
      </c>
      <c r="X219" s="110">
        <v>0</v>
      </c>
      <c r="Y219" s="110">
        <v>129</v>
      </c>
      <c r="Z219" s="108">
        <v>7.7519379844961239E-3</v>
      </c>
      <c r="AA219" s="110">
        <v>2</v>
      </c>
      <c r="AB219" s="110">
        <v>3</v>
      </c>
      <c r="AC219" s="110">
        <v>2</v>
      </c>
      <c r="AD219" s="110">
        <v>9</v>
      </c>
      <c r="AE219" s="110">
        <v>0</v>
      </c>
      <c r="AF219" s="110">
        <v>4</v>
      </c>
      <c r="AG219" s="110">
        <v>1</v>
      </c>
      <c r="AH219" s="110">
        <v>0</v>
      </c>
      <c r="AI219" s="110">
        <v>0</v>
      </c>
      <c r="AJ219" s="110">
        <v>0</v>
      </c>
      <c r="AK219" s="110">
        <v>128</v>
      </c>
      <c r="AL219" s="108">
        <v>0.1640625</v>
      </c>
      <c r="AM219" s="111">
        <f t="shared" si="65"/>
        <v>0.57899999999999996</v>
      </c>
      <c r="AN219" s="111">
        <f t="shared" si="64"/>
        <v>0.48499999999999999</v>
      </c>
      <c r="AO219" s="111">
        <f t="shared" si="66"/>
        <v>0.76200000000000001</v>
      </c>
      <c r="AP219" s="111">
        <f t="shared" si="67"/>
        <v>0.747</v>
      </c>
      <c r="AQ219" s="111">
        <f t="shared" si="68"/>
        <v>0.23400000000000001</v>
      </c>
      <c r="AR219" s="111">
        <f t="shared" si="69"/>
        <v>0.30299999999999999</v>
      </c>
      <c r="AS219" s="111">
        <f t="shared" si="70"/>
        <v>0.97099999999999997</v>
      </c>
      <c r="AT219" s="111">
        <f t="shared" si="71"/>
        <v>0.97099999999999997</v>
      </c>
      <c r="AU219" s="111">
        <f t="shared" si="72"/>
        <v>0.115</v>
      </c>
      <c r="AV219" s="111">
        <f t="shared" si="73"/>
        <v>0.41599999999999998</v>
      </c>
      <c r="AW219" s="101">
        <f t="shared" si="74"/>
        <v>1</v>
      </c>
      <c r="AX219" s="101">
        <f t="shared" si="75"/>
        <v>1</v>
      </c>
      <c r="AY219" s="101">
        <f t="shared" si="76"/>
        <v>2</v>
      </c>
      <c r="AZ219" s="101">
        <f t="shared" si="77"/>
        <v>2</v>
      </c>
      <c r="BA219" s="101">
        <f t="shared" si="78"/>
        <v>0</v>
      </c>
      <c r="BB219" s="101">
        <f t="shared" si="79"/>
        <v>0</v>
      </c>
      <c r="BC219" s="101">
        <f t="shared" si="80"/>
        <v>2</v>
      </c>
      <c r="BD219" s="101">
        <f t="shared" si="81"/>
        <v>2</v>
      </c>
      <c r="BE219" s="101">
        <f t="shared" si="82"/>
        <v>0</v>
      </c>
      <c r="BF219" s="101">
        <f t="shared" si="83"/>
        <v>1</v>
      </c>
      <c r="BG219" s="101">
        <f t="shared" si="84"/>
        <v>11</v>
      </c>
    </row>
    <row r="220" spans="1:59" x14ac:dyDescent="0.2">
      <c r="A220" s="98">
        <v>1919585</v>
      </c>
      <c r="B220" s="98" t="s">
        <v>1492</v>
      </c>
      <c r="C220" s="98" t="s">
        <v>2363</v>
      </c>
      <c r="D220" s="98" t="s">
        <v>219</v>
      </c>
      <c r="E220" s="106">
        <v>245</v>
      </c>
      <c r="F220" s="107" t="s">
        <v>771</v>
      </c>
      <c r="G220" s="108" t="s">
        <v>1321</v>
      </c>
      <c r="H220" s="109">
        <v>51458</v>
      </c>
      <c r="I220" s="108">
        <v>0.159</v>
      </c>
      <c r="J220" s="110">
        <v>12</v>
      </c>
      <c r="K220" s="110">
        <v>103</v>
      </c>
      <c r="L220" s="108">
        <v>0.11650485436893204</v>
      </c>
      <c r="M220" s="110">
        <v>2</v>
      </c>
      <c r="N220" s="110">
        <v>103</v>
      </c>
      <c r="O220" s="108">
        <v>1.9417475728155338E-2</v>
      </c>
      <c r="P220" s="108">
        <v>1.7000000000000001E-2</v>
      </c>
      <c r="Q220" s="108">
        <v>0.34299999999999997</v>
      </c>
      <c r="R220" s="108">
        <v>-0.13732394366197184</v>
      </c>
      <c r="S220" s="110">
        <v>15</v>
      </c>
      <c r="T220" s="110">
        <v>75</v>
      </c>
      <c r="U220" s="110">
        <v>165</v>
      </c>
      <c r="V220" s="108">
        <v>0.54545454545454541</v>
      </c>
      <c r="W220" s="110">
        <v>6</v>
      </c>
      <c r="X220" s="110">
        <v>0</v>
      </c>
      <c r="Y220" s="110">
        <v>109</v>
      </c>
      <c r="Z220" s="108">
        <v>5.5045871559633031E-2</v>
      </c>
      <c r="AA220" s="110">
        <v>8</v>
      </c>
      <c r="AB220" s="110">
        <v>1</v>
      </c>
      <c r="AC220" s="110">
        <v>4</v>
      </c>
      <c r="AD220" s="110">
        <v>0</v>
      </c>
      <c r="AE220" s="110">
        <v>0</v>
      </c>
      <c r="AF220" s="110">
        <v>4</v>
      </c>
      <c r="AG220" s="110">
        <v>0</v>
      </c>
      <c r="AH220" s="110">
        <v>0</v>
      </c>
      <c r="AI220" s="110">
        <v>0</v>
      </c>
      <c r="AJ220" s="110">
        <v>0</v>
      </c>
      <c r="AK220" s="110">
        <v>103</v>
      </c>
      <c r="AL220" s="108">
        <v>0.1650485436893204</v>
      </c>
      <c r="AM220" s="111">
        <f t="shared" si="65"/>
        <v>0.187</v>
      </c>
      <c r="AN220" s="111">
        <f t="shared" si="64"/>
        <v>0.78200000000000003</v>
      </c>
      <c r="AO220" s="111">
        <f t="shared" si="66"/>
        <v>0.61699999999999999</v>
      </c>
      <c r="AP220" s="111">
        <f t="shared" si="67"/>
        <v>0.28599999999999998</v>
      </c>
      <c r="AQ220" s="111">
        <f t="shared" si="68"/>
        <v>0.378</v>
      </c>
      <c r="AR220" s="111">
        <f t="shared" si="69"/>
        <v>0.45400000000000001</v>
      </c>
      <c r="AS220" s="111">
        <f t="shared" si="70"/>
        <v>0.77400000000000002</v>
      </c>
      <c r="AT220" s="111">
        <f t="shared" si="71"/>
        <v>0.77400000000000002</v>
      </c>
      <c r="AU220" s="111">
        <f t="shared" si="72"/>
        <v>0.33900000000000002</v>
      </c>
      <c r="AV220" s="111">
        <f t="shared" si="73"/>
        <v>0.42</v>
      </c>
      <c r="AW220" s="101">
        <f t="shared" si="74"/>
        <v>2</v>
      </c>
      <c r="AX220" s="101">
        <f t="shared" si="75"/>
        <v>2</v>
      </c>
      <c r="AY220" s="101">
        <f t="shared" si="76"/>
        <v>1</v>
      </c>
      <c r="AZ220" s="101">
        <f t="shared" si="77"/>
        <v>0</v>
      </c>
      <c r="BA220" s="101">
        <f t="shared" si="78"/>
        <v>1</v>
      </c>
      <c r="BB220" s="101">
        <f t="shared" si="79"/>
        <v>1</v>
      </c>
      <c r="BC220" s="101">
        <f t="shared" si="80"/>
        <v>2</v>
      </c>
      <c r="BD220" s="101">
        <f t="shared" si="81"/>
        <v>2</v>
      </c>
      <c r="BE220" s="101">
        <f t="shared" si="82"/>
        <v>1</v>
      </c>
      <c r="BF220" s="101">
        <f t="shared" si="83"/>
        <v>1</v>
      </c>
      <c r="BG220" s="101">
        <f t="shared" si="84"/>
        <v>13</v>
      </c>
    </row>
    <row r="221" spans="1:59" x14ac:dyDescent="0.2">
      <c r="A221" s="98">
        <v>1919630</v>
      </c>
      <c r="B221" s="98" t="s">
        <v>1531</v>
      </c>
      <c r="C221" s="98" t="s">
        <v>2364</v>
      </c>
      <c r="D221" s="98" t="s">
        <v>220</v>
      </c>
      <c r="E221" s="106">
        <v>142</v>
      </c>
      <c r="F221" s="107" t="s">
        <v>220</v>
      </c>
      <c r="G221" s="108" t="s">
        <v>1532</v>
      </c>
      <c r="H221" s="109">
        <v>72083</v>
      </c>
      <c r="I221" s="108">
        <v>1.6E-2</v>
      </c>
      <c r="J221" s="110">
        <v>6</v>
      </c>
      <c r="K221" s="110">
        <v>61</v>
      </c>
      <c r="L221" s="108">
        <v>9.8360655737704916E-2</v>
      </c>
      <c r="M221" s="110">
        <v>7</v>
      </c>
      <c r="N221" s="110">
        <v>61</v>
      </c>
      <c r="O221" s="108">
        <v>0.11475409836065574</v>
      </c>
      <c r="P221" s="108">
        <v>6.9000000000000006E-2</v>
      </c>
      <c r="Q221" s="108">
        <v>0.32100000000000001</v>
      </c>
      <c r="R221" s="108">
        <v>-0.1069182389937107</v>
      </c>
      <c r="S221" s="110">
        <v>6</v>
      </c>
      <c r="T221" s="110">
        <v>44</v>
      </c>
      <c r="U221" s="110">
        <v>103</v>
      </c>
      <c r="V221" s="108">
        <v>0.4854368932038835</v>
      </c>
      <c r="W221" s="110">
        <v>5</v>
      </c>
      <c r="X221" s="110">
        <v>0</v>
      </c>
      <c r="Y221" s="110">
        <v>66</v>
      </c>
      <c r="Z221" s="108">
        <v>7.575757575757576E-2</v>
      </c>
      <c r="AA221" s="110">
        <v>0</v>
      </c>
      <c r="AB221" s="110">
        <v>4</v>
      </c>
      <c r="AC221" s="110">
        <v>1</v>
      </c>
      <c r="AD221" s="110">
        <v>0</v>
      </c>
      <c r="AE221" s="110">
        <v>0</v>
      </c>
      <c r="AF221" s="110">
        <v>0</v>
      </c>
      <c r="AG221" s="110">
        <v>3</v>
      </c>
      <c r="AH221" s="110">
        <v>0</v>
      </c>
      <c r="AI221" s="110">
        <v>0</v>
      </c>
      <c r="AJ221" s="110">
        <v>0</v>
      </c>
      <c r="AK221" s="110">
        <v>61</v>
      </c>
      <c r="AL221" s="108">
        <v>0.13114754098360656</v>
      </c>
      <c r="AM221" s="111">
        <f t="shared" si="65"/>
        <v>0.67500000000000004</v>
      </c>
      <c r="AN221" s="111">
        <f t="shared" si="64"/>
        <v>5.2999999999999999E-2</v>
      </c>
      <c r="AO221" s="111">
        <f t="shared" si="66"/>
        <v>0.51400000000000001</v>
      </c>
      <c r="AP221" s="111">
        <f t="shared" si="67"/>
        <v>0.94</v>
      </c>
      <c r="AQ221" s="111">
        <f t="shared" si="68"/>
        <v>0.873</v>
      </c>
      <c r="AR221" s="111">
        <f t="shared" si="69"/>
        <v>0.36599999999999999</v>
      </c>
      <c r="AS221" s="111">
        <f t="shared" si="70"/>
        <v>0.59699999999999998</v>
      </c>
      <c r="AT221" s="111">
        <f t="shared" si="71"/>
        <v>0.59699999999999998</v>
      </c>
      <c r="AU221" s="111">
        <f t="shared" si="72"/>
        <v>0.47299999999999998</v>
      </c>
      <c r="AV221" s="111">
        <f t="shared" si="73"/>
        <v>0.25800000000000001</v>
      </c>
      <c r="AW221" s="101">
        <f t="shared" si="74"/>
        <v>0</v>
      </c>
      <c r="AX221" s="101">
        <f t="shared" si="75"/>
        <v>0</v>
      </c>
      <c r="AY221" s="101">
        <f t="shared" si="76"/>
        <v>1</v>
      </c>
      <c r="AZ221" s="101">
        <f t="shared" si="77"/>
        <v>2</v>
      </c>
      <c r="BA221" s="101">
        <f t="shared" si="78"/>
        <v>2</v>
      </c>
      <c r="BB221" s="101">
        <f t="shared" si="79"/>
        <v>1</v>
      </c>
      <c r="BC221" s="101">
        <f t="shared" si="80"/>
        <v>2</v>
      </c>
      <c r="BD221" s="101">
        <f t="shared" si="81"/>
        <v>1</v>
      </c>
      <c r="BE221" s="101">
        <f t="shared" si="82"/>
        <v>1</v>
      </c>
      <c r="BF221" s="101">
        <f t="shared" si="83"/>
        <v>0</v>
      </c>
      <c r="BG221" s="101">
        <f t="shared" si="84"/>
        <v>10</v>
      </c>
    </row>
    <row r="222" spans="1:59" x14ac:dyDescent="0.2">
      <c r="A222" s="98">
        <v>1919675</v>
      </c>
      <c r="B222" s="98" t="s">
        <v>1974</v>
      </c>
      <c r="C222" s="98" t="s">
        <v>2365</v>
      </c>
      <c r="D222" s="98" t="s">
        <v>221</v>
      </c>
      <c r="E222" s="106">
        <v>420</v>
      </c>
      <c r="F222" s="107" t="s">
        <v>220</v>
      </c>
      <c r="G222" s="108" t="s">
        <v>1532</v>
      </c>
      <c r="H222" s="109">
        <v>84079</v>
      </c>
      <c r="I222" s="108">
        <v>0.10199999999999999</v>
      </c>
      <c r="J222" s="110">
        <v>10</v>
      </c>
      <c r="K222" s="110">
        <v>262</v>
      </c>
      <c r="L222" s="108">
        <v>3.8167938931297711E-2</v>
      </c>
      <c r="M222" s="110">
        <v>7</v>
      </c>
      <c r="N222" s="110">
        <v>262</v>
      </c>
      <c r="O222" s="108">
        <v>2.6717557251908396E-2</v>
      </c>
      <c r="P222" s="108">
        <v>0</v>
      </c>
      <c r="Q222" s="108">
        <v>0.29899999999999999</v>
      </c>
      <c r="R222" s="108">
        <v>-8.6956521739130432E-2</v>
      </c>
      <c r="S222" s="110">
        <v>12</v>
      </c>
      <c r="T222" s="110">
        <v>158</v>
      </c>
      <c r="U222" s="110">
        <v>380</v>
      </c>
      <c r="V222" s="108">
        <v>0.44736842105263158</v>
      </c>
      <c r="W222" s="110">
        <v>7</v>
      </c>
      <c r="X222" s="110">
        <v>2</v>
      </c>
      <c r="Y222" s="110">
        <v>269</v>
      </c>
      <c r="Z222" s="108">
        <v>1.858736059479554E-2</v>
      </c>
      <c r="AA222" s="110">
        <v>3</v>
      </c>
      <c r="AB222" s="110">
        <v>17</v>
      </c>
      <c r="AC222" s="110">
        <v>5</v>
      </c>
      <c r="AD222" s="110">
        <v>2</v>
      </c>
      <c r="AE222" s="110">
        <v>18</v>
      </c>
      <c r="AF222" s="110">
        <v>19</v>
      </c>
      <c r="AG222" s="110">
        <v>4</v>
      </c>
      <c r="AH222" s="110">
        <v>0</v>
      </c>
      <c r="AI222" s="110">
        <v>0</v>
      </c>
      <c r="AJ222" s="110">
        <v>0</v>
      </c>
      <c r="AK222" s="110">
        <v>262</v>
      </c>
      <c r="AL222" s="108">
        <v>0.25954198473282442</v>
      </c>
      <c r="AM222" s="111">
        <f t="shared" si="65"/>
        <v>0.86099999999999999</v>
      </c>
      <c r="AN222" s="111">
        <f t="shared" si="64"/>
        <v>0.54200000000000004</v>
      </c>
      <c r="AO222" s="111">
        <f t="shared" si="66"/>
        <v>0.16200000000000001</v>
      </c>
      <c r="AP222" s="111">
        <f t="shared" si="67"/>
        <v>0.38900000000000001</v>
      </c>
      <c r="AQ222" s="111">
        <f t="shared" si="68"/>
        <v>0</v>
      </c>
      <c r="AR222" s="111">
        <f t="shared" si="69"/>
        <v>0.27900000000000003</v>
      </c>
      <c r="AS222" s="111">
        <f t="shared" si="70"/>
        <v>0.46600000000000003</v>
      </c>
      <c r="AT222" s="111">
        <f t="shared" si="71"/>
        <v>0.46600000000000003</v>
      </c>
      <c r="AU222" s="111">
        <f t="shared" si="72"/>
        <v>0.14499999999999999</v>
      </c>
      <c r="AV222" s="111">
        <f t="shared" si="73"/>
        <v>0.82799999999999996</v>
      </c>
      <c r="AW222" s="101">
        <f t="shared" si="74"/>
        <v>0</v>
      </c>
      <c r="AX222" s="101">
        <f t="shared" si="75"/>
        <v>1</v>
      </c>
      <c r="AY222" s="101">
        <f t="shared" si="76"/>
        <v>0</v>
      </c>
      <c r="AZ222" s="101">
        <f t="shared" si="77"/>
        <v>1</v>
      </c>
      <c r="BA222" s="101">
        <f t="shared" si="78"/>
        <v>0</v>
      </c>
      <c r="BB222" s="101">
        <f t="shared" si="79"/>
        <v>0</v>
      </c>
      <c r="BC222" s="101">
        <f t="shared" si="80"/>
        <v>2</v>
      </c>
      <c r="BD222" s="101">
        <f t="shared" si="81"/>
        <v>1</v>
      </c>
      <c r="BE222" s="101">
        <f t="shared" si="82"/>
        <v>0</v>
      </c>
      <c r="BF222" s="101">
        <f t="shared" si="83"/>
        <v>2</v>
      </c>
      <c r="BG222" s="101">
        <f t="shared" si="84"/>
        <v>7</v>
      </c>
    </row>
    <row r="223" spans="1:59" x14ac:dyDescent="0.2">
      <c r="A223" s="98">
        <v>1919720</v>
      </c>
      <c r="B223" s="98" t="s">
        <v>1718</v>
      </c>
      <c r="C223" s="98" t="s">
        <v>2366</v>
      </c>
      <c r="D223" s="98" t="s">
        <v>222</v>
      </c>
      <c r="E223" s="106">
        <v>542</v>
      </c>
      <c r="F223" s="107" t="s">
        <v>165</v>
      </c>
      <c r="G223" s="108" t="s">
        <v>1075</v>
      </c>
      <c r="H223" s="109">
        <v>74583</v>
      </c>
      <c r="I223" s="108">
        <v>2.6000000000000002E-2</v>
      </c>
      <c r="J223" s="110">
        <v>13</v>
      </c>
      <c r="K223" s="110">
        <v>176</v>
      </c>
      <c r="L223" s="108">
        <v>7.3863636363636367E-2</v>
      </c>
      <c r="M223" s="110">
        <v>8</v>
      </c>
      <c r="N223" s="110">
        <v>176</v>
      </c>
      <c r="O223" s="108">
        <v>4.5454545454545456E-2</v>
      </c>
      <c r="P223" s="108">
        <v>8.0000000000000002E-3</v>
      </c>
      <c r="Q223" s="108">
        <v>0.29699999999999999</v>
      </c>
      <c r="R223" s="108">
        <v>3.2380952380952378E-2</v>
      </c>
      <c r="S223" s="110">
        <v>20</v>
      </c>
      <c r="T223" s="110">
        <v>98</v>
      </c>
      <c r="U223" s="110">
        <v>297</v>
      </c>
      <c r="V223" s="108">
        <v>0.39730639730639733</v>
      </c>
      <c r="W223" s="110">
        <v>6</v>
      </c>
      <c r="X223" s="110">
        <v>0</v>
      </c>
      <c r="Y223" s="110">
        <v>182</v>
      </c>
      <c r="Z223" s="108">
        <v>3.2967032967032968E-2</v>
      </c>
      <c r="AA223" s="110">
        <v>12</v>
      </c>
      <c r="AB223" s="110">
        <v>8</v>
      </c>
      <c r="AC223" s="110">
        <v>3</v>
      </c>
      <c r="AD223" s="110">
        <v>3</v>
      </c>
      <c r="AE223" s="110">
        <v>0</v>
      </c>
      <c r="AF223" s="110">
        <v>0</v>
      </c>
      <c r="AG223" s="110">
        <v>0</v>
      </c>
      <c r="AH223" s="110">
        <v>0</v>
      </c>
      <c r="AI223" s="110">
        <v>0</v>
      </c>
      <c r="AJ223" s="110">
        <v>0</v>
      </c>
      <c r="AK223" s="110">
        <v>176</v>
      </c>
      <c r="AL223" s="108">
        <v>0.14772727272727273</v>
      </c>
      <c r="AM223" s="111">
        <f t="shared" si="65"/>
        <v>0.73299999999999998</v>
      </c>
      <c r="AN223" s="111">
        <f t="shared" si="64"/>
        <v>0.08</v>
      </c>
      <c r="AO223" s="111">
        <f t="shared" si="66"/>
        <v>0.373</v>
      </c>
      <c r="AP223" s="111">
        <f t="shared" si="67"/>
        <v>0.59899999999999998</v>
      </c>
      <c r="AQ223" s="111">
        <f t="shared" si="68"/>
        <v>0.246</v>
      </c>
      <c r="AR223" s="111">
        <f t="shared" si="69"/>
        <v>0.26700000000000002</v>
      </c>
      <c r="AS223" s="111">
        <f t="shared" si="70"/>
        <v>0.27100000000000002</v>
      </c>
      <c r="AT223" s="111">
        <f t="shared" si="71"/>
        <v>0.27100000000000002</v>
      </c>
      <c r="AU223" s="111">
        <f t="shared" si="72"/>
        <v>0.218</v>
      </c>
      <c r="AV223" s="111">
        <f t="shared" si="73"/>
        <v>0.34499999999999997</v>
      </c>
      <c r="AW223" s="101">
        <f t="shared" si="74"/>
        <v>0</v>
      </c>
      <c r="AX223" s="101">
        <f t="shared" si="75"/>
        <v>0</v>
      </c>
      <c r="AY223" s="101">
        <f t="shared" si="76"/>
        <v>1</v>
      </c>
      <c r="AZ223" s="101">
        <f t="shared" si="77"/>
        <v>1</v>
      </c>
      <c r="BA223" s="101">
        <f t="shared" si="78"/>
        <v>0</v>
      </c>
      <c r="BB223" s="101">
        <f t="shared" si="79"/>
        <v>0</v>
      </c>
      <c r="BC223" s="101">
        <f t="shared" si="80"/>
        <v>0</v>
      </c>
      <c r="BD223" s="101">
        <f t="shared" si="81"/>
        <v>0</v>
      </c>
      <c r="BE223" s="101">
        <f t="shared" si="82"/>
        <v>0</v>
      </c>
      <c r="BF223" s="101">
        <f t="shared" si="83"/>
        <v>1</v>
      </c>
      <c r="BG223" s="101">
        <f t="shared" si="84"/>
        <v>3</v>
      </c>
    </row>
    <row r="224" spans="1:59" x14ac:dyDescent="0.2">
      <c r="A224" s="98">
        <v>1919765</v>
      </c>
      <c r="B224" s="98" t="s">
        <v>1479</v>
      </c>
      <c r="C224" s="98" t="s">
        <v>2367</v>
      </c>
      <c r="D224" s="98" t="s">
        <v>223</v>
      </c>
      <c r="E224" s="106">
        <v>250</v>
      </c>
      <c r="F224" s="107" t="s">
        <v>1100</v>
      </c>
      <c r="G224" s="108" t="s">
        <v>1101</v>
      </c>
      <c r="H224" s="109">
        <v>37917</v>
      </c>
      <c r="I224" s="108">
        <v>0.14899999999999999</v>
      </c>
      <c r="J224" s="110">
        <v>5</v>
      </c>
      <c r="K224" s="110">
        <v>126</v>
      </c>
      <c r="L224" s="108">
        <v>3.968253968253968E-2</v>
      </c>
      <c r="M224" s="110">
        <v>5</v>
      </c>
      <c r="N224" s="110">
        <v>126</v>
      </c>
      <c r="O224" s="108">
        <v>3.968253968253968E-2</v>
      </c>
      <c r="P224" s="108">
        <v>0.10300000000000001</v>
      </c>
      <c r="Q224" s="108">
        <v>0.45500000000000002</v>
      </c>
      <c r="R224" s="108">
        <v>-5.3030303030303032E-2</v>
      </c>
      <c r="S224" s="110">
        <v>29</v>
      </c>
      <c r="T224" s="110">
        <v>52</v>
      </c>
      <c r="U224" s="110">
        <v>196</v>
      </c>
      <c r="V224" s="108">
        <v>0.41326530612244899</v>
      </c>
      <c r="W224" s="110">
        <v>32</v>
      </c>
      <c r="X224" s="110">
        <v>0</v>
      </c>
      <c r="Y224" s="110">
        <v>158</v>
      </c>
      <c r="Z224" s="108">
        <v>0.20253164556962025</v>
      </c>
      <c r="AA224" s="110">
        <v>10</v>
      </c>
      <c r="AB224" s="110">
        <v>1</v>
      </c>
      <c r="AC224" s="110">
        <v>1</v>
      </c>
      <c r="AD224" s="110">
        <v>3</v>
      </c>
      <c r="AE224" s="110">
        <v>0</v>
      </c>
      <c r="AF224" s="110">
        <v>1</v>
      </c>
      <c r="AG224" s="110">
        <v>2</v>
      </c>
      <c r="AH224" s="110">
        <v>0</v>
      </c>
      <c r="AI224" s="110">
        <v>0</v>
      </c>
      <c r="AJ224" s="110">
        <v>0</v>
      </c>
      <c r="AK224" s="110">
        <v>126</v>
      </c>
      <c r="AL224" s="108">
        <v>0.14285714285714285</v>
      </c>
      <c r="AM224" s="111">
        <f t="shared" si="65"/>
        <v>2.5999999999999999E-2</v>
      </c>
      <c r="AN224" s="111">
        <f t="shared" si="64"/>
        <v>0.749</v>
      </c>
      <c r="AO224" s="111">
        <f t="shared" si="66"/>
        <v>0.17100000000000001</v>
      </c>
      <c r="AP224" s="111">
        <f t="shared" si="67"/>
        <v>0.54800000000000004</v>
      </c>
      <c r="AQ224" s="111">
        <f t="shared" si="68"/>
        <v>0.94</v>
      </c>
      <c r="AR224" s="111">
        <f t="shared" si="69"/>
        <v>0.84699999999999998</v>
      </c>
      <c r="AS224" s="111">
        <f t="shared" si="70"/>
        <v>0.33400000000000002</v>
      </c>
      <c r="AT224" s="111">
        <f t="shared" si="71"/>
        <v>0.33400000000000002</v>
      </c>
      <c r="AU224" s="111">
        <f t="shared" si="72"/>
        <v>0.90400000000000003</v>
      </c>
      <c r="AV224" s="111">
        <f t="shared" si="73"/>
        <v>0.314</v>
      </c>
      <c r="AW224" s="101">
        <f t="shared" si="74"/>
        <v>2</v>
      </c>
      <c r="AX224" s="101">
        <f t="shared" si="75"/>
        <v>2</v>
      </c>
      <c r="AY224" s="101">
        <f t="shared" si="76"/>
        <v>0</v>
      </c>
      <c r="AZ224" s="101">
        <f t="shared" si="77"/>
        <v>1</v>
      </c>
      <c r="BA224" s="101">
        <f t="shared" si="78"/>
        <v>2</v>
      </c>
      <c r="BB224" s="101">
        <f t="shared" si="79"/>
        <v>2</v>
      </c>
      <c r="BC224" s="101">
        <f t="shared" si="80"/>
        <v>1</v>
      </c>
      <c r="BD224" s="101">
        <f t="shared" si="81"/>
        <v>1</v>
      </c>
      <c r="BE224" s="101">
        <f t="shared" si="82"/>
        <v>2</v>
      </c>
      <c r="BF224" s="101">
        <f t="shared" si="83"/>
        <v>0</v>
      </c>
      <c r="BG224" s="101">
        <f t="shared" si="84"/>
        <v>13</v>
      </c>
    </row>
    <row r="225" spans="1:59" x14ac:dyDescent="0.2">
      <c r="A225" s="98">
        <v>1919855</v>
      </c>
      <c r="B225" s="98" t="s">
        <v>1076</v>
      </c>
      <c r="C225" s="98" t="s">
        <v>2368</v>
      </c>
      <c r="D225" s="98" t="s">
        <v>224</v>
      </c>
      <c r="E225" s="106">
        <v>264</v>
      </c>
      <c r="F225" s="107" t="s">
        <v>428</v>
      </c>
      <c r="G225" s="108" t="s">
        <v>1047</v>
      </c>
      <c r="H225" s="109">
        <v>54750</v>
      </c>
      <c r="I225" s="108">
        <v>0.11699999999999999</v>
      </c>
      <c r="J225" s="110">
        <v>28</v>
      </c>
      <c r="K225" s="110">
        <v>117</v>
      </c>
      <c r="L225" s="108">
        <v>0.23931623931623933</v>
      </c>
      <c r="M225" s="110">
        <v>4</v>
      </c>
      <c r="N225" s="110">
        <v>117</v>
      </c>
      <c r="O225" s="108">
        <v>3.4188034188034191E-2</v>
      </c>
      <c r="P225" s="108">
        <v>3.1E-2</v>
      </c>
      <c r="Q225" s="108">
        <v>0.45100000000000001</v>
      </c>
      <c r="R225" s="108">
        <v>-0.1951219512195122</v>
      </c>
      <c r="S225" s="110">
        <v>16</v>
      </c>
      <c r="T225" s="110">
        <v>107</v>
      </c>
      <c r="U225" s="110">
        <v>198</v>
      </c>
      <c r="V225" s="108">
        <v>0.62121212121212122</v>
      </c>
      <c r="W225" s="110">
        <v>37</v>
      </c>
      <c r="X225" s="110">
        <v>0</v>
      </c>
      <c r="Y225" s="110">
        <v>154</v>
      </c>
      <c r="Z225" s="108">
        <v>0.24025974025974026</v>
      </c>
      <c r="AA225" s="110">
        <v>14</v>
      </c>
      <c r="AB225" s="110">
        <v>0</v>
      </c>
      <c r="AC225" s="110">
        <v>0</v>
      </c>
      <c r="AD225" s="110">
        <v>1</v>
      </c>
      <c r="AE225" s="110">
        <v>0</v>
      </c>
      <c r="AF225" s="110">
        <v>1</v>
      </c>
      <c r="AG225" s="110">
        <v>0</v>
      </c>
      <c r="AH225" s="110">
        <v>2</v>
      </c>
      <c r="AI225" s="110">
        <v>0</v>
      </c>
      <c r="AJ225" s="110">
        <v>0</v>
      </c>
      <c r="AK225" s="110">
        <v>117</v>
      </c>
      <c r="AL225" s="108">
        <v>0.15384615384615385</v>
      </c>
      <c r="AM225" s="111">
        <f t="shared" si="65"/>
        <v>0.251</v>
      </c>
      <c r="AN225" s="111">
        <f t="shared" si="64"/>
        <v>0.625</v>
      </c>
      <c r="AO225" s="111">
        <f t="shared" si="66"/>
        <v>0.94799999999999995</v>
      </c>
      <c r="AP225" s="111">
        <f t="shared" si="67"/>
        <v>0.48199999999999998</v>
      </c>
      <c r="AQ225" s="111">
        <f t="shared" si="68"/>
        <v>0.56699999999999995</v>
      </c>
      <c r="AR225" s="111">
        <f t="shared" si="69"/>
        <v>0.84199999999999997</v>
      </c>
      <c r="AS225" s="111">
        <f t="shared" si="70"/>
        <v>0.90500000000000003</v>
      </c>
      <c r="AT225" s="111">
        <f t="shared" si="71"/>
        <v>0.90500000000000003</v>
      </c>
      <c r="AU225" s="111">
        <f t="shared" si="72"/>
        <v>0.93600000000000005</v>
      </c>
      <c r="AV225" s="111">
        <f t="shared" si="73"/>
        <v>0.36899999999999999</v>
      </c>
      <c r="AW225" s="101">
        <f t="shared" si="74"/>
        <v>2</v>
      </c>
      <c r="AX225" s="101">
        <f t="shared" si="75"/>
        <v>1</v>
      </c>
      <c r="AY225" s="101">
        <f t="shared" si="76"/>
        <v>2</v>
      </c>
      <c r="AZ225" s="101">
        <f t="shared" si="77"/>
        <v>1</v>
      </c>
      <c r="BA225" s="101">
        <f t="shared" si="78"/>
        <v>1</v>
      </c>
      <c r="BB225" s="101">
        <f t="shared" si="79"/>
        <v>2</v>
      </c>
      <c r="BC225" s="101">
        <f t="shared" si="80"/>
        <v>2</v>
      </c>
      <c r="BD225" s="101">
        <f t="shared" si="81"/>
        <v>2</v>
      </c>
      <c r="BE225" s="101">
        <f t="shared" si="82"/>
        <v>2</v>
      </c>
      <c r="BF225" s="101">
        <f t="shared" si="83"/>
        <v>1</v>
      </c>
      <c r="BG225" s="101">
        <f t="shared" si="84"/>
        <v>16</v>
      </c>
    </row>
    <row r="226" spans="1:59" x14ac:dyDescent="0.2">
      <c r="A226" s="98">
        <v>1919945</v>
      </c>
      <c r="B226" s="98" t="s">
        <v>1558</v>
      </c>
      <c r="C226" s="98" t="s">
        <v>2369</v>
      </c>
      <c r="D226" s="98" t="s">
        <v>225</v>
      </c>
      <c r="E226" s="106">
        <v>8373</v>
      </c>
      <c r="F226" s="107" t="s">
        <v>1100</v>
      </c>
      <c r="G226" s="108" t="s">
        <v>1101</v>
      </c>
      <c r="H226" s="109">
        <v>63850</v>
      </c>
      <c r="I226" s="108">
        <v>0.20100000000000001</v>
      </c>
      <c r="J226" s="110">
        <v>257</v>
      </c>
      <c r="K226" s="110">
        <v>2995</v>
      </c>
      <c r="L226" s="108">
        <v>8.5809682804674464E-2</v>
      </c>
      <c r="M226" s="110">
        <v>184</v>
      </c>
      <c r="N226" s="110">
        <v>2995</v>
      </c>
      <c r="O226" s="108">
        <v>6.1435726210350587E-2</v>
      </c>
      <c r="P226" s="108">
        <v>1.9E-2</v>
      </c>
      <c r="Q226" s="108">
        <v>0.34299999999999997</v>
      </c>
      <c r="R226" s="108">
        <v>9.0383224873463487E-3</v>
      </c>
      <c r="S226" s="110">
        <v>1252</v>
      </c>
      <c r="T226" s="110">
        <v>1647</v>
      </c>
      <c r="U226" s="110">
        <v>5046</v>
      </c>
      <c r="V226" s="108">
        <v>0.57451446690447883</v>
      </c>
      <c r="W226" s="110">
        <v>192</v>
      </c>
      <c r="X226" s="110">
        <v>26</v>
      </c>
      <c r="Y226" s="110">
        <v>3187</v>
      </c>
      <c r="Z226" s="108">
        <v>5.2086601819893316E-2</v>
      </c>
      <c r="AA226" s="110">
        <v>23</v>
      </c>
      <c r="AB226" s="110">
        <v>58</v>
      </c>
      <c r="AC226" s="110">
        <v>32</v>
      </c>
      <c r="AD226" s="110">
        <v>23</v>
      </c>
      <c r="AE226" s="110">
        <v>11</v>
      </c>
      <c r="AF226" s="110">
        <v>166</v>
      </c>
      <c r="AG226" s="110">
        <v>123</v>
      </c>
      <c r="AH226" s="110">
        <v>55</v>
      </c>
      <c r="AI226" s="110">
        <v>0</v>
      </c>
      <c r="AJ226" s="110">
        <v>0</v>
      </c>
      <c r="AK226" s="110">
        <v>2995</v>
      </c>
      <c r="AL226" s="108">
        <v>0.1639398998330551</v>
      </c>
      <c r="AM226" s="111">
        <f t="shared" si="65"/>
        <v>0.49</v>
      </c>
      <c r="AN226" s="111">
        <f t="shared" si="64"/>
        <v>0.88100000000000001</v>
      </c>
      <c r="AO226" s="111">
        <f t="shared" si="66"/>
        <v>0.44500000000000001</v>
      </c>
      <c r="AP226" s="111">
        <f t="shared" si="67"/>
        <v>0.74199999999999999</v>
      </c>
      <c r="AQ226" s="111">
        <f t="shared" si="68"/>
        <v>0.41</v>
      </c>
      <c r="AR226" s="111">
        <f t="shared" si="69"/>
        <v>0.45400000000000001</v>
      </c>
      <c r="AS226" s="111">
        <f t="shared" si="70"/>
        <v>0.83099999999999996</v>
      </c>
      <c r="AT226" s="111">
        <f t="shared" si="71"/>
        <v>0.83099999999999996</v>
      </c>
      <c r="AU226" s="111">
        <f t="shared" si="72"/>
        <v>0.32200000000000001</v>
      </c>
      <c r="AV226" s="111">
        <f t="shared" si="73"/>
        <v>0.41499999999999998</v>
      </c>
      <c r="AW226" s="101">
        <f t="shared" si="74"/>
        <v>1</v>
      </c>
      <c r="AX226" s="101">
        <f t="shared" si="75"/>
        <v>2</v>
      </c>
      <c r="AY226" s="101">
        <f t="shared" si="76"/>
        <v>1</v>
      </c>
      <c r="AZ226" s="101">
        <f t="shared" si="77"/>
        <v>2</v>
      </c>
      <c r="BA226" s="101">
        <f t="shared" si="78"/>
        <v>1</v>
      </c>
      <c r="BB226" s="101">
        <f t="shared" si="79"/>
        <v>1</v>
      </c>
      <c r="BC226" s="101">
        <f t="shared" si="80"/>
        <v>0</v>
      </c>
      <c r="BD226" s="101">
        <f t="shared" si="81"/>
        <v>2</v>
      </c>
      <c r="BE226" s="101">
        <f t="shared" si="82"/>
        <v>0</v>
      </c>
      <c r="BF226" s="101">
        <f t="shared" si="83"/>
        <v>1</v>
      </c>
      <c r="BG226" s="101">
        <f t="shared" si="84"/>
        <v>11</v>
      </c>
    </row>
    <row r="227" spans="1:59" x14ac:dyDescent="0.2">
      <c r="A227" s="98">
        <v>1920035</v>
      </c>
      <c r="B227" s="98" t="s">
        <v>2140</v>
      </c>
      <c r="C227" s="98" t="s">
        <v>2370</v>
      </c>
      <c r="D227" s="98" t="s">
        <v>226</v>
      </c>
      <c r="E227" s="106">
        <v>1919</v>
      </c>
      <c r="F227" s="107" t="s">
        <v>1607</v>
      </c>
      <c r="G227" s="108" t="s">
        <v>1608</v>
      </c>
      <c r="H227" s="109">
        <v>90156</v>
      </c>
      <c r="I227" s="108">
        <v>4.9000000000000002E-2</v>
      </c>
      <c r="J227" s="110">
        <v>29</v>
      </c>
      <c r="K227" s="110">
        <v>796</v>
      </c>
      <c r="L227" s="108">
        <v>3.6432160804020099E-2</v>
      </c>
      <c r="M227" s="110">
        <v>23</v>
      </c>
      <c r="N227" s="110">
        <v>796</v>
      </c>
      <c r="O227" s="108">
        <v>2.8894472361809045E-2</v>
      </c>
      <c r="P227" s="108">
        <v>2.4E-2</v>
      </c>
      <c r="Q227" s="108">
        <v>0.26400000000000001</v>
      </c>
      <c r="R227" s="108">
        <v>7.808988764044944E-2</v>
      </c>
      <c r="S227" s="110">
        <v>26</v>
      </c>
      <c r="T227" s="110">
        <v>320</v>
      </c>
      <c r="U227" s="110">
        <v>1395</v>
      </c>
      <c r="V227" s="108">
        <v>0.24802867383512545</v>
      </c>
      <c r="W227" s="110">
        <v>73</v>
      </c>
      <c r="X227" s="110">
        <v>9</v>
      </c>
      <c r="Y227" s="110">
        <v>869</v>
      </c>
      <c r="Z227" s="108">
        <v>7.3647871116225547E-2</v>
      </c>
      <c r="AA227" s="110">
        <v>14</v>
      </c>
      <c r="AB227" s="110">
        <v>3</v>
      </c>
      <c r="AC227" s="110">
        <v>24</v>
      </c>
      <c r="AD227" s="110">
        <v>24</v>
      </c>
      <c r="AE227" s="110">
        <v>0</v>
      </c>
      <c r="AF227" s="110">
        <v>14</v>
      </c>
      <c r="AG227" s="110">
        <v>8</v>
      </c>
      <c r="AH227" s="110">
        <v>13</v>
      </c>
      <c r="AI227" s="110">
        <v>0</v>
      </c>
      <c r="AJ227" s="110">
        <v>0</v>
      </c>
      <c r="AK227" s="110">
        <v>796</v>
      </c>
      <c r="AL227" s="108">
        <v>0.12562814070351758</v>
      </c>
      <c r="AM227" s="111">
        <f t="shared" si="65"/>
        <v>0.90400000000000003</v>
      </c>
      <c r="AN227" s="111">
        <f t="shared" si="64"/>
        <v>0.20899999999999999</v>
      </c>
      <c r="AO227" s="111">
        <f t="shared" si="66"/>
        <v>0.151</v>
      </c>
      <c r="AP227" s="111">
        <f t="shared" si="67"/>
        <v>0.42</v>
      </c>
      <c r="AQ227" s="111">
        <f t="shared" si="68"/>
        <v>0.47399999999999998</v>
      </c>
      <c r="AR227" s="111">
        <f t="shared" si="69"/>
        <v>0.16700000000000001</v>
      </c>
      <c r="AS227" s="111">
        <f t="shared" si="70"/>
        <v>4.7E-2</v>
      </c>
      <c r="AT227" s="111">
        <f t="shared" si="71"/>
        <v>4.7E-2</v>
      </c>
      <c r="AU227" s="111">
        <f t="shared" si="72"/>
        <v>0.45600000000000002</v>
      </c>
      <c r="AV227" s="111">
        <f t="shared" si="73"/>
        <v>0.23200000000000001</v>
      </c>
      <c r="AW227" s="101">
        <f t="shared" si="74"/>
        <v>0</v>
      </c>
      <c r="AX227" s="101">
        <f t="shared" si="75"/>
        <v>0</v>
      </c>
      <c r="AY227" s="101">
        <f t="shared" si="76"/>
        <v>0</v>
      </c>
      <c r="AZ227" s="101">
        <f t="shared" si="77"/>
        <v>1</v>
      </c>
      <c r="BA227" s="101">
        <f t="shared" si="78"/>
        <v>1</v>
      </c>
      <c r="BB227" s="101">
        <f t="shared" si="79"/>
        <v>0</v>
      </c>
      <c r="BC227" s="101">
        <f t="shared" si="80"/>
        <v>0</v>
      </c>
      <c r="BD227" s="101">
        <f t="shared" si="81"/>
        <v>0</v>
      </c>
      <c r="BE227" s="101">
        <f t="shared" si="82"/>
        <v>1</v>
      </c>
      <c r="BF227" s="101">
        <f t="shared" si="83"/>
        <v>0</v>
      </c>
      <c r="BG227" s="101">
        <f t="shared" si="84"/>
        <v>3</v>
      </c>
    </row>
    <row r="228" spans="1:59" x14ac:dyDescent="0.2">
      <c r="A228" s="98">
        <v>1920125</v>
      </c>
      <c r="B228" s="98" t="s">
        <v>1319</v>
      </c>
      <c r="C228" s="98" t="s">
        <v>2371</v>
      </c>
      <c r="D228" s="98" t="s">
        <v>227</v>
      </c>
      <c r="E228" s="106">
        <v>90</v>
      </c>
      <c r="F228" s="107" t="s">
        <v>503</v>
      </c>
      <c r="G228" s="108" t="s">
        <v>1189</v>
      </c>
      <c r="H228" s="109">
        <v>58750</v>
      </c>
      <c r="I228" s="108">
        <v>0.34</v>
      </c>
      <c r="J228" s="110">
        <v>4</v>
      </c>
      <c r="K228" s="110">
        <v>35</v>
      </c>
      <c r="L228" s="108">
        <v>0.11428571428571428</v>
      </c>
      <c r="M228" s="110">
        <v>2</v>
      </c>
      <c r="N228" s="110">
        <v>35</v>
      </c>
      <c r="O228" s="108">
        <v>5.7142857142857141E-2</v>
      </c>
      <c r="P228" s="108">
        <v>0</v>
      </c>
      <c r="Q228" s="108">
        <v>0.46700000000000003</v>
      </c>
      <c r="R228" s="108">
        <v>-0.21739130434782608</v>
      </c>
      <c r="S228" s="110">
        <v>20</v>
      </c>
      <c r="T228" s="110">
        <v>27</v>
      </c>
      <c r="U228" s="110">
        <v>69</v>
      </c>
      <c r="V228" s="108">
        <v>0.6811594202898551</v>
      </c>
      <c r="W228" s="110">
        <v>12</v>
      </c>
      <c r="X228" s="110">
        <v>3</v>
      </c>
      <c r="Y228" s="110">
        <v>47</v>
      </c>
      <c r="Z228" s="108">
        <v>0.19148936170212766</v>
      </c>
      <c r="AA228" s="110">
        <v>1</v>
      </c>
      <c r="AB228" s="110">
        <v>2</v>
      </c>
      <c r="AC228" s="110">
        <v>0</v>
      </c>
      <c r="AD228" s="110">
        <v>1</v>
      </c>
      <c r="AE228" s="110">
        <v>0</v>
      </c>
      <c r="AF228" s="110">
        <v>0</v>
      </c>
      <c r="AG228" s="110">
        <v>0</v>
      </c>
      <c r="AH228" s="110">
        <v>0</v>
      </c>
      <c r="AI228" s="110">
        <v>0</v>
      </c>
      <c r="AJ228" s="110">
        <v>0</v>
      </c>
      <c r="AK228" s="110">
        <v>35</v>
      </c>
      <c r="AL228" s="108">
        <v>0.11428571428571428</v>
      </c>
      <c r="AM228" s="111">
        <f t="shared" si="65"/>
        <v>0.35399999999999998</v>
      </c>
      <c r="AN228" s="111">
        <f t="shared" si="64"/>
        <v>0.98399999999999999</v>
      </c>
      <c r="AO228" s="111">
        <f t="shared" si="66"/>
        <v>0.60199999999999998</v>
      </c>
      <c r="AP228" s="111">
        <f t="shared" si="67"/>
        <v>0.71099999999999997</v>
      </c>
      <c r="AQ228" s="111">
        <f t="shared" si="68"/>
        <v>0</v>
      </c>
      <c r="AR228" s="111">
        <f t="shared" si="69"/>
        <v>0.875</v>
      </c>
      <c r="AS228" s="111">
        <f t="shared" si="70"/>
        <v>0.94499999999999995</v>
      </c>
      <c r="AT228" s="111">
        <f t="shared" si="71"/>
        <v>0.94499999999999995</v>
      </c>
      <c r="AU228" s="111">
        <f t="shared" si="72"/>
        <v>0.88700000000000001</v>
      </c>
      <c r="AV228" s="111">
        <f t="shared" si="73"/>
        <v>0.17499999999999999</v>
      </c>
      <c r="AW228" s="101">
        <f t="shared" si="74"/>
        <v>1</v>
      </c>
      <c r="AX228" s="101">
        <f t="shared" si="75"/>
        <v>2</v>
      </c>
      <c r="AY228" s="101">
        <f t="shared" si="76"/>
        <v>1</v>
      </c>
      <c r="AZ228" s="101">
        <f t="shared" si="77"/>
        <v>2</v>
      </c>
      <c r="BA228" s="101">
        <f t="shared" si="78"/>
        <v>0</v>
      </c>
      <c r="BB228" s="101">
        <f t="shared" si="79"/>
        <v>2</v>
      </c>
      <c r="BC228" s="101">
        <f t="shared" si="80"/>
        <v>2</v>
      </c>
      <c r="BD228" s="101">
        <f t="shared" si="81"/>
        <v>2</v>
      </c>
      <c r="BE228" s="101">
        <f t="shared" si="82"/>
        <v>2</v>
      </c>
      <c r="BF228" s="101">
        <f t="shared" si="83"/>
        <v>0</v>
      </c>
      <c r="BG228" s="101">
        <f t="shared" si="84"/>
        <v>14</v>
      </c>
    </row>
    <row r="229" spans="1:59" x14ac:dyDescent="0.2">
      <c r="A229" s="98">
        <v>1921000</v>
      </c>
      <c r="B229" s="98" t="s">
        <v>1587</v>
      </c>
      <c r="C229" s="98" t="s">
        <v>2372</v>
      </c>
      <c r="D229" s="98" t="s">
        <v>228</v>
      </c>
      <c r="E229" s="106">
        <v>214133</v>
      </c>
      <c r="F229" s="107" t="s">
        <v>1588</v>
      </c>
      <c r="G229" s="108" t="s">
        <v>1589</v>
      </c>
      <c r="H229" s="109">
        <v>63966</v>
      </c>
      <c r="I229" s="108">
        <v>0.14899999999999999</v>
      </c>
      <c r="J229" s="110">
        <v>15771</v>
      </c>
      <c r="K229" s="110">
        <v>90085</v>
      </c>
      <c r="L229" s="108">
        <v>0.1750679913415108</v>
      </c>
      <c r="M229" s="110">
        <v>4037</v>
      </c>
      <c r="N229" s="110">
        <v>90085</v>
      </c>
      <c r="O229" s="108">
        <v>4.4813231947605038E-2</v>
      </c>
      <c r="P229" s="108">
        <v>5.7000000000000002E-2</v>
      </c>
      <c r="Q229" s="108">
        <v>0.29299999999999998</v>
      </c>
      <c r="R229" s="108">
        <v>5.259716958408911E-2</v>
      </c>
      <c r="S229" s="110">
        <v>17956</v>
      </c>
      <c r="T229" s="110">
        <v>41017</v>
      </c>
      <c r="U229" s="110">
        <v>140840</v>
      </c>
      <c r="V229" s="108">
        <v>0.41872337404146548</v>
      </c>
      <c r="W229" s="110">
        <v>7372</v>
      </c>
      <c r="X229" s="110">
        <v>467</v>
      </c>
      <c r="Y229" s="110">
        <v>97457</v>
      </c>
      <c r="Z229" s="108">
        <v>7.0851760263500832E-2</v>
      </c>
      <c r="AA229" s="110">
        <v>2876</v>
      </c>
      <c r="AB229" s="110">
        <v>2763</v>
      </c>
      <c r="AC229" s="110">
        <v>3212</v>
      </c>
      <c r="AD229" s="110">
        <v>2388</v>
      </c>
      <c r="AE229" s="110">
        <v>930</v>
      </c>
      <c r="AF229" s="110">
        <v>6544</v>
      </c>
      <c r="AG229" s="110">
        <v>4639</v>
      </c>
      <c r="AH229" s="110">
        <v>3191</v>
      </c>
      <c r="AI229" s="110">
        <v>1364</v>
      </c>
      <c r="AJ229" s="110">
        <v>155</v>
      </c>
      <c r="AK229" s="110">
        <v>90085</v>
      </c>
      <c r="AL229" s="108">
        <v>0.3115058000777044</v>
      </c>
      <c r="AM229" s="111">
        <f t="shared" si="65"/>
        <v>0.49099999999999999</v>
      </c>
      <c r="AN229" s="111">
        <f t="shared" si="64"/>
        <v>0.749</v>
      </c>
      <c r="AO229" s="111">
        <f t="shared" si="66"/>
        <v>0.83899999999999997</v>
      </c>
      <c r="AP229" s="111">
        <f t="shared" si="67"/>
        <v>0.59699999999999998</v>
      </c>
      <c r="AQ229" s="111">
        <f t="shared" si="68"/>
        <v>0.80700000000000005</v>
      </c>
      <c r="AR229" s="111">
        <f t="shared" si="69"/>
        <v>0.25</v>
      </c>
      <c r="AS229" s="111">
        <f t="shared" si="70"/>
        <v>0.35299999999999998</v>
      </c>
      <c r="AT229" s="111">
        <f t="shared" si="71"/>
        <v>0.35299999999999998</v>
      </c>
      <c r="AU229" s="111">
        <f t="shared" si="72"/>
        <v>0.439</v>
      </c>
      <c r="AV229" s="111">
        <f t="shared" si="73"/>
        <v>0.93899999999999995</v>
      </c>
      <c r="AW229" s="101">
        <f t="shared" si="74"/>
        <v>1</v>
      </c>
      <c r="AX229" s="101">
        <f t="shared" si="75"/>
        <v>2</v>
      </c>
      <c r="AY229" s="101">
        <f t="shared" si="76"/>
        <v>2</v>
      </c>
      <c r="AZ229" s="101">
        <f t="shared" si="77"/>
        <v>1</v>
      </c>
      <c r="BA229" s="101">
        <f t="shared" si="78"/>
        <v>2</v>
      </c>
      <c r="BB229" s="101">
        <f t="shared" si="79"/>
        <v>0</v>
      </c>
      <c r="BC229" s="101">
        <f t="shared" si="80"/>
        <v>0</v>
      </c>
      <c r="BD229" s="101">
        <f t="shared" si="81"/>
        <v>1</v>
      </c>
      <c r="BE229" s="101">
        <f t="shared" si="82"/>
        <v>1</v>
      </c>
      <c r="BF229" s="101">
        <f t="shared" si="83"/>
        <v>2</v>
      </c>
      <c r="BG229" s="101">
        <f t="shared" si="84"/>
        <v>12</v>
      </c>
    </row>
    <row r="230" spans="1:59" x14ac:dyDescent="0.2">
      <c r="A230" s="98">
        <v>1921180</v>
      </c>
      <c r="B230" s="98" t="s">
        <v>1867</v>
      </c>
      <c r="C230" s="98" t="s">
        <v>2373</v>
      </c>
      <c r="D230" s="98" t="s">
        <v>229</v>
      </c>
      <c r="E230" s="106">
        <v>5514</v>
      </c>
      <c r="F230" s="107" t="s">
        <v>165</v>
      </c>
      <c r="G230" s="108" t="s">
        <v>1075</v>
      </c>
      <c r="H230" s="109">
        <v>84474</v>
      </c>
      <c r="I230" s="108">
        <v>8.199999999999999E-2</v>
      </c>
      <c r="J230" s="110">
        <v>174</v>
      </c>
      <c r="K230" s="110">
        <v>2142</v>
      </c>
      <c r="L230" s="108">
        <v>8.1232492997198882E-2</v>
      </c>
      <c r="M230" s="110">
        <v>107</v>
      </c>
      <c r="N230" s="110">
        <v>2142</v>
      </c>
      <c r="O230" s="108">
        <v>4.9953314659197015E-2</v>
      </c>
      <c r="P230" s="108">
        <v>4.5999999999999999E-2</v>
      </c>
      <c r="Q230" s="108">
        <v>0.35100000000000003</v>
      </c>
      <c r="R230" s="108">
        <v>3.6076662908680945E-2</v>
      </c>
      <c r="S230" s="110">
        <v>131</v>
      </c>
      <c r="T230" s="110">
        <v>1133</v>
      </c>
      <c r="U230" s="110">
        <v>3767</v>
      </c>
      <c r="V230" s="108">
        <v>0.33554552694451817</v>
      </c>
      <c r="W230" s="110">
        <v>112</v>
      </c>
      <c r="X230" s="110">
        <v>59</v>
      </c>
      <c r="Y230" s="110">
        <v>2254</v>
      </c>
      <c r="Z230" s="108">
        <v>2.3513753327417924E-2</v>
      </c>
      <c r="AA230" s="110">
        <v>16</v>
      </c>
      <c r="AB230" s="110">
        <v>154</v>
      </c>
      <c r="AC230" s="110">
        <v>11</v>
      </c>
      <c r="AD230" s="110">
        <v>19</v>
      </c>
      <c r="AE230" s="110">
        <v>37</v>
      </c>
      <c r="AF230" s="110">
        <v>47</v>
      </c>
      <c r="AG230" s="110">
        <v>148</v>
      </c>
      <c r="AH230" s="110">
        <v>0</v>
      </c>
      <c r="AI230" s="110">
        <v>0</v>
      </c>
      <c r="AJ230" s="110">
        <v>0</v>
      </c>
      <c r="AK230" s="110">
        <v>2142</v>
      </c>
      <c r="AL230" s="108">
        <v>0.20168067226890757</v>
      </c>
      <c r="AM230" s="111">
        <f t="shared" si="65"/>
        <v>0.86499999999999999</v>
      </c>
      <c r="AN230" s="111">
        <f t="shared" si="64"/>
        <v>0.42899999999999999</v>
      </c>
      <c r="AO230" s="111">
        <f t="shared" si="66"/>
        <v>0.42</v>
      </c>
      <c r="AP230" s="111">
        <f t="shared" si="67"/>
        <v>0.65</v>
      </c>
      <c r="AQ230" s="111">
        <f t="shared" si="68"/>
        <v>0.74</v>
      </c>
      <c r="AR230" s="111">
        <f t="shared" si="69"/>
        <v>0.48899999999999999</v>
      </c>
      <c r="AS230" s="111">
        <f t="shared" si="70"/>
        <v>0.13600000000000001</v>
      </c>
      <c r="AT230" s="111">
        <f t="shared" si="71"/>
        <v>0.13600000000000001</v>
      </c>
      <c r="AU230" s="111">
        <f t="shared" si="72"/>
        <v>0.17399999999999999</v>
      </c>
      <c r="AV230" s="111">
        <f t="shared" si="73"/>
        <v>0.61299999999999999</v>
      </c>
      <c r="AW230" s="101">
        <f t="shared" si="74"/>
        <v>0</v>
      </c>
      <c r="AX230" s="101">
        <f t="shared" si="75"/>
        <v>1</v>
      </c>
      <c r="AY230" s="101">
        <f t="shared" si="76"/>
        <v>1</v>
      </c>
      <c r="AZ230" s="101">
        <f t="shared" si="77"/>
        <v>1</v>
      </c>
      <c r="BA230" s="101">
        <f t="shared" si="78"/>
        <v>2</v>
      </c>
      <c r="BB230" s="101">
        <f t="shared" si="79"/>
        <v>1</v>
      </c>
      <c r="BC230" s="101">
        <f t="shared" si="80"/>
        <v>0</v>
      </c>
      <c r="BD230" s="101">
        <f t="shared" si="81"/>
        <v>0</v>
      </c>
      <c r="BE230" s="101">
        <f t="shared" si="82"/>
        <v>0</v>
      </c>
      <c r="BF230" s="101">
        <f t="shared" si="83"/>
        <v>1</v>
      </c>
      <c r="BG230" s="101">
        <f t="shared" si="84"/>
        <v>7</v>
      </c>
    </row>
    <row r="231" spans="1:59" x14ac:dyDescent="0.2">
      <c r="A231" s="98">
        <v>1921225</v>
      </c>
      <c r="B231" s="98" t="s">
        <v>2088</v>
      </c>
      <c r="C231" s="98" t="s">
        <v>2374</v>
      </c>
      <c r="D231" s="98" t="s">
        <v>230</v>
      </c>
      <c r="E231" s="106">
        <v>640</v>
      </c>
      <c r="F231" s="107" t="s">
        <v>1441</v>
      </c>
      <c r="G231" s="108" t="s">
        <v>1442</v>
      </c>
      <c r="H231" s="109">
        <v>83214</v>
      </c>
      <c r="I231" s="108">
        <v>2.7999999999999997E-2</v>
      </c>
      <c r="J231" s="110">
        <v>19</v>
      </c>
      <c r="K231" s="110">
        <v>292</v>
      </c>
      <c r="L231" s="108">
        <v>6.5068493150684928E-2</v>
      </c>
      <c r="M231" s="110">
        <v>3</v>
      </c>
      <c r="N231" s="110">
        <v>292</v>
      </c>
      <c r="O231" s="108">
        <v>1.0273972602739725E-2</v>
      </c>
      <c r="P231" s="108">
        <v>4.2999999999999997E-2</v>
      </c>
      <c r="Q231" s="108">
        <v>0.24299999999999999</v>
      </c>
      <c r="R231" s="108">
        <v>4.7463175122749592E-2</v>
      </c>
      <c r="S231" s="110">
        <v>7</v>
      </c>
      <c r="T231" s="110">
        <v>205</v>
      </c>
      <c r="U231" s="110">
        <v>530</v>
      </c>
      <c r="V231" s="108">
        <v>0.4</v>
      </c>
      <c r="W231" s="110">
        <v>24</v>
      </c>
      <c r="X231" s="110">
        <v>0</v>
      </c>
      <c r="Y231" s="110">
        <v>316</v>
      </c>
      <c r="Z231" s="108">
        <v>7.5949367088607597E-2</v>
      </c>
      <c r="AA231" s="110">
        <v>6</v>
      </c>
      <c r="AB231" s="110">
        <v>5</v>
      </c>
      <c r="AC231" s="110">
        <v>0</v>
      </c>
      <c r="AD231" s="110">
        <v>6</v>
      </c>
      <c r="AE231" s="110">
        <v>0</v>
      </c>
      <c r="AF231" s="110">
        <v>10</v>
      </c>
      <c r="AG231" s="110">
        <v>0</v>
      </c>
      <c r="AH231" s="110">
        <v>3</v>
      </c>
      <c r="AI231" s="110">
        <v>0</v>
      </c>
      <c r="AJ231" s="110">
        <v>0</v>
      </c>
      <c r="AK231" s="110">
        <v>292</v>
      </c>
      <c r="AL231" s="108">
        <v>0.10273972602739725</v>
      </c>
      <c r="AM231" s="111">
        <f t="shared" si="65"/>
        <v>0.85099999999999998</v>
      </c>
      <c r="AN231" s="111">
        <f t="shared" si="64"/>
        <v>0.09</v>
      </c>
      <c r="AO231" s="111">
        <f t="shared" si="66"/>
        <v>0.32300000000000001</v>
      </c>
      <c r="AP231" s="111">
        <f t="shared" si="67"/>
        <v>0.182</v>
      </c>
      <c r="AQ231" s="111">
        <f t="shared" si="68"/>
        <v>0.70899999999999996</v>
      </c>
      <c r="AR231" s="111">
        <f t="shared" si="69"/>
        <v>0.107</v>
      </c>
      <c r="AS231" s="111">
        <f t="shared" si="70"/>
        <v>0.28299999999999997</v>
      </c>
      <c r="AT231" s="111">
        <f t="shared" si="71"/>
        <v>0.28299999999999997</v>
      </c>
      <c r="AU231" s="111">
        <f t="shared" si="72"/>
        <v>0.47699999999999998</v>
      </c>
      <c r="AV231" s="111">
        <f t="shared" si="73"/>
        <v>0.14599999999999999</v>
      </c>
      <c r="AW231" s="101">
        <f t="shared" si="74"/>
        <v>0</v>
      </c>
      <c r="AX231" s="101">
        <f t="shared" si="75"/>
        <v>0</v>
      </c>
      <c r="AY231" s="101">
        <f t="shared" si="76"/>
        <v>0</v>
      </c>
      <c r="AZ231" s="101">
        <f t="shared" si="77"/>
        <v>0</v>
      </c>
      <c r="BA231" s="101">
        <f t="shared" si="78"/>
        <v>2</v>
      </c>
      <c r="BB231" s="101">
        <f t="shared" si="79"/>
        <v>0</v>
      </c>
      <c r="BC231" s="101">
        <f t="shared" si="80"/>
        <v>0</v>
      </c>
      <c r="BD231" s="101">
        <f t="shared" si="81"/>
        <v>0</v>
      </c>
      <c r="BE231" s="101">
        <f t="shared" si="82"/>
        <v>1</v>
      </c>
      <c r="BF231" s="101">
        <f t="shared" si="83"/>
        <v>0</v>
      </c>
      <c r="BG231" s="101">
        <f t="shared" si="84"/>
        <v>3</v>
      </c>
    </row>
    <row r="232" spans="1:59" x14ac:dyDescent="0.2">
      <c r="A232" s="98">
        <v>1921270</v>
      </c>
      <c r="B232" s="98" t="s">
        <v>1930</v>
      </c>
      <c r="C232" s="98" t="s">
        <v>2375</v>
      </c>
      <c r="D232" s="98" t="s">
        <v>231</v>
      </c>
      <c r="E232" s="106">
        <v>344</v>
      </c>
      <c r="F232" s="107" t="s">
        <v>1265</v>
      </c>
      <c r="G232" s="108" t="s">
        <v>1266</v>
      </c>
      <c r="H232" s="109">
        <v>80417</v>
      </c>
      <c r="I232" s="108">
        <v>6.4000000000000001E-2</v>
      </c>
      <c r="J232" s="110">
        <v>15</v>
      </c>
      <c r="K232" s="110">
        <v>151</v>
      </c>
      <c r="L232" s="108">
        <v>9.9337748344370855E-2</v>
      </c>
      <c r="M232" s="110">
        <v>2</v>
      </c>
      <c r="N232" s="110">
        <v>151</v>
      </c>
      <c r="O232" s="108">
        <v>1.3245033112582781E-2</v>
      </c>
      <c r="P232" s="108">
        <v>5.2000000000000005E-2</v>
      </c>
      <c r="Q232" s="108">
        <v>0.47499999999999998</v>
      </c>
      <c r="R232" s="108">
        <v>4.2424242424242427E-2</v>
      </c>
      <c r="S232" s="110">
        <v>35</v>
      </c>
      <c r="T232" s="110">
        <v>152</v>
      </c>
      <c r="U232" s="110">
        <v>345</v>
      </c>
      <c r="V232" s="108">
        <v>0.54202898550724643</v>
      </c>
      <c r="W232" s="110">
        <v>12</v>
      </c>
      <c r="X232" s="110">
        <v>0</v>
      </c>
      <c r="Y232" s="110">
        <v>163</v>
      </c>
      <c r="Z232" s="108">
        <v>7.3619631901840496E-2</v>
      </c>
      <c r="AA232" s="110">
        <v>7</v>
      </c>
      <c r="AB232" s="110">
        <v>1</v>
      </c>
      <c r="AC232" s="110">
        <v>1</v>
      </c>
      <c r="AD232" s="110">
        <v>1</v>
      </c>
      <c r="AE232" s="110">
        <v>0</v>
      </c>
      <c r="AF232" s="110">
        <v>1</v>
      </c>
      <c r="AG232" s="110">
        <v>2</v>
      </c>
      <c r="AH232" s="110">
        <v>0</v>
      </c>
      <c r="AI232" s="110">
        <v>0</v>
      </c>
      <c r="AJ232" s="110">
        <v>0</v>
      </c>
      <c r="AK232" s="110">
        <v>151</v>
      </c>
      <c r="AL232" s="108">
        <v>8.6092715231788075E-2</v>
      </c>
      <c r="AM232" s="111">
        <f t="shared" si="65"/>
        <v>0.79900000000000004</v>
      </c>
      <c r="AN232" s="111">
        <f t="shared" si="64"/>
        <v>0.29599999999999999</v>
      </c>
      <c r="AO232" s="111">
        <f t="shared" si="66"/>
        <v>0.52</v>
      </c>
      <c r="AP232" s="111">
        <f t="shared" si="67"/>
        <v>0.217</v>
      </c>
      <c r="AQ232" s="111">
        <f t="shared" si="68"/>
        <v>0.77800000000000002</v>
      </c>
      <c r="AR232" s="111">
        <f t="shared" si="69"/>
        <v>0.90200000000000002</v>
      </c>
      <c r="AS232" s="111">
        <f t="shared" si="70"/>
        <v>0.76300000000000001</v>
      </c>
      <c r="AT232" s="111">
        <f t="shared" si="71"/>
        <v>0.76300000000000001</v>
      </c>
      <c r="AU232" s="111">
        <f t="shared" si="72"/>
        <v>0.45500000000000002</v>
      </c>
      <c r="AV232" s="111">
        <f t="shared" si="73"/>
        <v>0.105</v>
      </c>
      <c r="AW232" s="101">
        <f t="shared" si="74"/>
        <v>0</v>
      </c>
      <c r="AX232" s="101">
        <f t="shared" si="75"/>
        <v>0</v>
      </c>
      <c r="AY232" s="101">
        <f t="shared" si="76"/>
        <v>1</v>
      </c>
      <c r="AZ232" s="101">
        <f t="shared" si="77"/>
        <v>0</v>
      </c>
      <c r="BA232" s="101">
        <f t="shared" si="78"/>
        <v>2</v>
      </c>
      <c r="BB232" s="101">
        <f t="shared" si="79"/>
        <v>2</v>
      </c>
      <c r="BC232" s="101">
        <f t="shared" si="80"/>
        <v>0</v>
      </c>
      <c r="BD232" s="101">
        <f t="shared" si="81"/>
        <v>2</v>
      </c>
      <c r="BE232" s="101">
        <f t="shared" si="82"/>
        <v>1</v>
      </c>
      <c r="BF232" s="101">
        <f t="shared" si="83"/>
        <v>0</v>
      </c>
      <c r="BG232" s="101">
        <f t="shared" si="84"/>
        <v>8</v>
      </c>
    </row>
    <row r="233" spans="1:59" x14ac:dyDescent="0.2">
      <c r="A233" s="98">
        <v>1921360</v>
      </c>
      <c r="B233" s="98" t="s">
        <v>1700</v>
      </c>
      <c r="C233" s="98" t="s">
        <v>2376</v>
      </c>
      <c r="D233" s="98" t="s">
        <v>232</v>
      </c>
      <c r="E233" s="106">
        <v>146</v>
      </c>
      <c r="F233" s="107" t="s">
        <v>1356</v>
      </c>
      <c r="G233" s="108" t="s">
        <v>1357</v>
      </c>
      <c r="H233" s="109">
        <v>92778</v>
      </c>
      <c r="I233" s="108">
        <v>7.5999999999999998E-2</v>
      </c>
      <c r="J233" s="110">
        <v>4</v>
      </c>
      <c r="K233" s="110">
        <v>52</v>
      </c>
      <c r="L233" s="108">
        <v>7.6923076923076927E-2</v>
      </c>
      <c r="M233" s="110">
        <v>2</v>
      </c>
      <c r="N233" s="110">
        <v>52</v>
      </c>
      <c r="O233" s="108">
        <v>3.8461538461538464E-2</v>
      </c>
      <c r="P233" s="108">
        <v>1.3000000000000001E-2</v>
      </c>
      <c r="Q233" s="108">
        <v>0.31</v>
      </c>
      <c r="R233" s="108">
        <v>-0.21081081081081082</v>
      </c>
      <c r="S233" s="110">
        <v>8</v>
      </c>
      <c r="T233" s="110">
        <v>47</v>
      </c>
      <c r="U233" s="110">
        <v>96</v>
      </c>
      <c r="V233" s="108">
        <v>0.57291666666666663</v>
      </c>
      <c r="W233" s="110">
        <v>16</v>
      </c>
      <c r="X233" s="110">
        <v>0</v>
      </c>
      <c r="Y233" s="110">
        <v>68</v>
      </c>
      <c r="Z233" s="108">
        <v>0.23529411764705882</v>
      </c>
      <c r="AA233" s="110">
        <v>6</v>
      </c>
      <c r="AB233" s="110">
        <v>2</v>
      </c>
      <c r="AC233" s="110">
        <v>2</v>
      </c>
      <c r="AD233" s="110">
        <v>0</v>
      </c>
      <c r="AE233" s="110">
        <v>2</v>
      </c>
      <c r="AF233" s="110">
        <v>0</v>
      </c>
      <c r="AG233" s="110">
        <v>0</v>
      </c>
      <c r="AH233" s="110">
        <v>0</v>
      </c>
      <c r="AI233" s="110">
        <v>0</v>
      </c>
      <c r="AJ233" s="110">
        <v>0</v>
      </c>
      <c r="AK233" s="110">
        <v>52</v>
      </c>
      <c r="AL233" s="108">
        <v>0.23076923076923078</v>
      </c>
      <c r="AM233" s="111">
        <f t="shared" si="65"/>
        <v>0.91700000000000004</v>
      </c>
      <c r="AN233" s="111">
        <f t="shared" si="64"/>
        <v>0.38800000000000001</v>
      </c>
      <c r="AO233" s="111">
        <f t="shared" si="66"/>
        <v>0.39900000000000002</v>
      </c>
      <c r="AP233" s="111">
        <f t="shared" si="67"/>
        <v>0.53</v>
      </c>
      <c r="AQ233" s="111">
        <f t="shared" si="68"/>
        <v>0.316</v>
      </c>
      <c r="AR233" s="111">
        <f t="shared" si="69"/>
        <v>0.33</v>
      </c>
      <c r="AS233" s="111">
        <f t="shared" si="70"/>
        <v>0.82799999999999996</v>
      </c>
      <c r="AT233" s="111">
        <f t="shared" si="71"/>
        <v>0.82799999999999996</v>
      </c>
      <c r="AU233" s="111">
        <f t="shared" si="72"/>
        <v>0.92800000000000005</v>
      </c>
      <c r="AV233" s="111">
        <f t="shared" si="73"/>
        <v>0.73</v>
      </c>
      <c r="AW233" s="101">
        <f t="shared" si="74"/>
        <v>0</v>
      </c>
      <c r="AX233" s="101">
        <f t="shared" si="75"/>
        <v>1</v>
      </c>
      <c r="AY233" s="101">
        <f t="shared" si="76"/>
        <v>1</v>
      </c>
      <c r="AZ233" s="101">
        <f t="shared" si="77"/>
        <v>1</v>
      </c>
      <c r="BA233" s="101">
        <f t="shared" si="78"/>
        <v>0</v>
      </c>
      <c r="BB233" s="101">
        <f t="shared" si="79"/>
        <v>0</v>
      </c>
      <c r="BC233" s="101">
        <f t="shared" si="80"/>
        <v>2</v>
      </c>
      <c r="BD233" s="101">
        <f t="shared" si="81"/>
        <v>2</v>
      </c>
      <c r="BE233" s="101">
        <f t="shared" si="82"/>
        <v>2</v>
      </c>
      <c r="BF233" s="101">
        <f t="shared" si="83"/>
        <v>2</v>
      </c>
      <c r="BG233" s="101">
        <f t="shared" si="84"/>
        <v>11</v>
      </c>
    </row>
    <row r="234" spans="1:59" x14ac:dyDescent="0.2">
      <c r="A234" s="98">
        <v>1921405</v>
      </c>
      <c r="B234" s="98" t="s">
        <v>2083</v>
      </c>
      <c r="C234" s="98" t="s">
        <v>2377</v>
      </c>
      <c r="D234" s="98" t="s">
        <v>233</v>
      </c>
      <c r="E234" s="106">
        <v>1304</v>
      </c>
      <c r="F234" s="107" t="s">
        <v>1732</v>
      </c>
      <c r="G234" s="108" t="s">
        <v>1733</v>
      </c>
      <c r="H234" s="109">
        <v>88523</v>
      </c>
      <c r="I234" s="108">
        <v>4.0999999999999995E-2</v>
      </c>
      <c r="J234" s="110">
        <v>22</v>
      </c>
      <c r="K234" s="110">
        <v>504</v>
      </c>
      <c r="L234" s="108">
        <v>4.3650793650793648E-2</v>
      </c>
      <c r="M234" s="110">
        <v>11</v>
      </c>
      <c r="N234" s="110">
        <v>504</v>
      </c>
      <c r="O234" s="108">
        <v>2.1825396825396824E-2</v>
      </c>
      <c r="P234" s="108">
        <v>2.7999999999999997E-2</v>
      </c>
      <c r="Q234" s="108">
        <v>0.34499999999999997</v>
      </c>
      <c r="R234" s="108">
        <v>7.8577336641852777E-2</v>
      </c>
      <c r="S234" s="110">
        <v>35</v>
      </c>
      <c r="T234" s="110">
        <v>196</v>
      </c>
      <c r="U234" s="110">
        <v>851</v>
      </c>
      <c r="V234" s="108">
        <v>0.27144535840188017</v>
      </c>
      <c r="W234" s="110">
        <v>30</v>
      </c>
      <c r="X234" s="110">
        <v>0</v>
      </c>
      <c r="Y234" s="110">
        <v>534</v>
      </c>
      <c r="Z234" s="108">
        <v>5.6179775280898875E-2</v>
      </c>
      <c r="AA234" s="110">
        <v>12</v>
      </c>
      <c r="AB234" s="110">
        <v>16</v>
      </c>
      <c r="AC234" s="110">
        <v>13</v>
      </c>
      <c r="AD234" s="110">
        <v>0</v>
      </c>
      <c r="AE234" s="110">
        <v>16</v>
      </c>
      <c r="AF234" s="110">
        <v>12</v>
      </c>
      <c r="AG234" s="110">
        <v>0</v>
      </c>
      <c r="AH234" s="110">
        <v>0</v>
      </c>
      <c r="AI234" s="110">
        <v>0</v>
      </c>
      <c r="AJ234" s="110">
        <v>0</v>
      </c>
      <c r="AK234" s="110">
        <v>504</v>
      </c>
      <c r="AL234" s="108">
        <v>0.13690476190476192</v>
      </c>
      <c r="AM234" s="111">
        <f t="shared" si="65"/>
        <v>0.89600000000000002</v>
      </c>
      <c r="AN234" s="111">
        <f t="shared" si="64"/>
        <v>0.155</v>
      </c>
      <c r="AO234" s="111">
        <f t="shared" si="66"/>
        <v>0.2</v>
      </c>
      <c r="AP234" s="111">
        <f t="shared" si="67"/>
        <v>0.32300000000000001</v>
      </c>
      <c r="AQ234" s="111">
        <f t="shared" si="68"/>
        <v>0.52800000000000002</v>
      </c>
      <c r="AR234" s="111">
        <f t="shared" si="69"/>
        <v>0.46500000000000002</v>
      </c>
      <c r="AS234" s="111">
        <f t="shared" si="70"/>
        <v>6.4000000000000001E-2</v>
      </c>
      <c r="AT234" s="111">
        <f t="shared" si="71"/>
        <v>6.4000000000000001E-2</v>
      </c>
      <c r="AU234" s="111">
        <f t="shared" si="72"/>
        <v>0.35</v>
      </c>
      <c r="AV234" s="111">
        <f t="shared" si="73"/>
        <v>0.28799999999999998</v>
      </c>
      <c r="AW234" s="101">
        <f t="shared" si="74"/>
        <v>0</v>
      </c>
      <c r="AX234" s="101">
        <f t="shared" si="75"/>
        <v>0</v>
      </c>
      <c r="AY234" s="101">
        <f t="shared" si="76"/>
        <v>0</v>
      </c>
      <c r="AZ234" s="101">
        <f t="shared" si="77"/>
        <v>0</v>
      </c>
      <c r="BA234" s="101">
        <f t="shared" si="78"/>
        <v>1</v>
      </c>
      <c r="BB234" s="101">
        <f t="shared" si="79"/>
        <v>1</v>
      </c>
      <c r="BC234" s="101">
        <f t="shared" si="80"/>
        <v>0</v>
      </c>
      <c r="BD234" s="101">
        <f t="shared" si="81"/>
        <v>0</v>
      </c>
      <c r="BE234" s="101">
        <f t="shared" si="82"/>
        <v>1</v>
      </c>
      <c r="BF234" s="101">
        <f t="shared" si="83"/>
        <v>0</v>
      </c>
      <c r="BG234" s="101">
        <f t="shared" si="84"/>
        <v>3</v>
      </c>
    </row>
    <row r="235" spans="1:59" x14ac:dyDescent="0.2">
      <c r="A235" s="98">
        <v>1921540</v>
      </c>
      <c r="B235" s="98" t="s">
        <v>1863</v>
      </c>
      <c r="C235" s="98" t="s">
        <v>2378</v>
      </c>
      <c r="D235" s="98" t="s">
        <v>234</v>
      </c>
      <c r="E235" s="106">
        <v>202</v>
      </c>
      <c r="F235" s="107" t="s">
        <v>1376</v>
      </c>
      <c r="G235" s="108" t="s">
        <v>1377</v>
      </c>
      <c r="H235" s="109">
        <v>70000</v>
      </c>
      <c r="I235" s="108">
        <v>5.0000000000000001E-3</v>
      </c>
      <c r="J235" s="110">
        <v>10</v>
      </c>
      <c r="K235" s="110">
        <v>84</v>
      </c>
      <c r="L235" s="108">
        <v>0.11904761904761904</v>
      </c>
      <c r="M235" s="110">
        <v>1</v>
      </c>
      <c r="N235" s="110">
        <v>84</v>
      </c>
      <c r="O235" s="108">
        <v>1.1904761904761904E-2</v>
      </c>
      <c r="P235" s="108">
        <v>2.4E-2</v>
      </c>
      <c r="Q235" s="108">
        <v>0.20499999999999999</v>
      </c>
      <c r="R235" s="108">
        <v>-0.18218623481781376</v>
      </c>
      <c r="S235" s="110">
        <v>4</v>
      </c>
      <c r="T235" s="110">
        <v>64</v>
      </c>
      <c r="U235" s="110">
        <v>126</v>
      </c>
      <c r="V235" s="108">
        <v>0.53968253968253965</v>
      </c>
      <c r="W235" s="110">
        <v>2</v>
      </c>
      <c r="X235" s="110">
        <v>0</v>
      </c>
      <c r="Y235" s="110">
        <v>86</v>
      </c>
      <c r="Z235" s="108">
        <v>2.3255813953488372E-2</v>
      </c>
      <c r="AA235" s="110">
        <v>0</v>
      </c>
      <c r="AB235" s="110">
        <v>3</v>
      </c>
      <c r="AC235" s="110">
        <v>10</v>
      </c>
      <c r="AD235" s="110">
        <v>2</v>
      </c>
      <c r="AE235" s="110">
        <v>0</v>
      </c>
      <c r="AF235" s="110">
        <v>0</v>
      </c>
      <c r="AG235" s="110">
        <v>0</v>
      </c>
      <c r="AH235" s="110">
        <v>0</v>
      </c>
      <c r="AI235" s="110">
        <v>5</v>
      </c>
      <c r="AJ235" s="110">
        <v>0</v>
      </c>
      <c r="AK235" s="110">
        <v>84</v>
      </c>
      <c r="AL235" s="108">
        <v>0.23809523809523808</v>
      </c>
      <c r="AM235" s="111">
        <f t="shared" si="65"/>
        <v>0.63200000000000001</v>
      </c>
      <c r="AN235" s="111">
        <f t="shared" si="64"/>
        <v>3.3000000000000002E-2</v>
      </c>
      <c r="AO235" s="111">
        <f t="shared" si="66"/>
        <v>0.629</v>
      </c>
      <c r="AP235" s="111">
        <f t="shared" si="67"/>
        <v>0.191</v>
      </c>
      <c r="AQ235" s="111">
        <f t="shared" si="68"/>
        <v>0.47399999999999998</v>
      </c>
      <c r="AR235" s="111">
        <f t="shared" si="69"/>
        <v>3.5999999999999997E-2</v>
      </c>
      <c r="AS235" s="111">
        <f t="shared" si="70"/>
        <v>0.753</v>
      </c>
      <c r="AT235" s="111">
        <f t="shared" si="71"/>
        <v>0.753</v>
      </c>
      <c r="AU235" s="111">
        <f t="shared" si="72"/>
        <v>0.17100000000000001</v>
      </c>
      <c r="AV235" s="111">
        <f t="shared" si="73"/>
        <v>0.747</v>
      </c>
      <c r="AW235" s="101">
        <f t="shared" si="74"/>
        <v>1</v>
      </c>
      <c r="AX235" s="101">
        <f t="shared" si="75"/>
        <v>0</v>
      </c>
      <c r="AY235" s="101">
        <f t="shared" si="76"/>
        <v>1</v>
      </c>
      <c r="AZ235" s="101">
        <f t="shared" si="77"/>
        <v>0</v>
      </c>
      <c r="BA235" s="101">
        <f t="shared" si="78"/>
        <v>1</v>
      </c>
      <c r="BB235" s="101">
        <f t="shared" si="79"/>
        <v>0</v>
      </c>
      <c r="BC235" s="101">
        <f t="shared" si="80"/>
        <v>2</v>
      </c>
      <c r="BD235" s="101">
        <f t="shared" si="81"/>
        <v>2</v>
      </c>
      <c r="BE235" s="101">
        <f t="shared" si="82"/>
        <v>0</v>
      </c>
      <c r="BF235" s="101">
        <f t="shared" si="83"/>
        <v>2</v>
      </c>
      <c r="BG235" s="101">
        <f t="shared" si="84"/>
        <v>9</v>
      </c>
    </row>
    <row r="236" spans="1:59" x14ac:dyDescent="0.2">
      <c r="A236" s="98">
        <v>1921675</v>
      </c>
      <c r="B236" s="98" t="s">
        <v>1736</v>
      </c>
      <c r="C236" s="98" t="s">
        <v>2379</v>
      </c>
      <c r="D236" s="98" t="s">
        <v>235</v>
      </c>
      <c r="E236" s="106">
        <v>65</v>
      </c>
      <c r="F236" s="107" t="s">
        <v>1172</v>
      </c>
      <c r="G236" s="108" t="s">
        <v>1173</v>
      </c>
      <c r="H236" s="109">
        <v>85625</v>
      </c>
      <c r="I236" s="108">
        <v>0</v>
      </c>
      <c r="J236" s="110">
        <v>0</v>
      </c>
      <c r="K236" s="110">
        <v>38</v>
      </c>
      <c r="L236" s="108">
        <v>0</v>
      </c>
      <c r="M236" s="110">
        <v>0</v>
      </c>
      <c r="N236" s="110">
        <v>38</v>
      </c>
      <c r="O236" s="108">
        <v>0</v>
      </c>
      <c r="P236" s="108">
        <v>0</v>
      </c>
      <c r="Q236" s="108">
        <v>0.32899999999999996</v>
      </c>
      <c r="R236" s="108">
        <v>-1.5151515151515152E-2</v>
      </c>
      <c r="S236" s="110">
        <v>4</v>
      </c>
      <c r="T236" s="110">
        <v>29</v>
      </c>
      <c r="U236" s="110">
        <v>75</v>
      </c>
      <c r="V236" s="108">
        <v>0.44</v>
      </c>
      <c r="W236" s="110">
        <v>11</v>
      </c>
      <c r="X236" s="110">
        <v>0</v>
      </c>
      <c r="Y236" s="110">
        <v>49</v>
      </c>
      <c r="Z236" s="108">
        <v>0.22448979591836735</v>
      </c>
      <c r="AA236" s="110">
        <v>0</v>
      </c>
      <c r="AB236" s="110">
        <v>2</v>
      </c>
      <c r="AC236" s="110">
        <v>3</v>
      </c>
      <c r="AD236" s="110">
        <v>0</v>
      </c>
      <c r="AE236" s="110">
        <v>0</v>
      </c>
      <c r="AF236" s="110">
        <v>0</v>
      </c>
      <c r="AG236" s="110">
        <v>0</v>
      </c>
      <c r="AH236" s="110">
        <v>0</v>
      </c>
      <c r="AI236" s="110">
        <v>0</v>
      </c>
      <c r="AJ236" s="110">
        <v>0</v>
      </c>
      <c r="AK236" s="110">
        <v>38</v>
      </c>
      <c r="AL236" s="108">
        <v>0.13157894736842105</v>
      </c>
      <c r="AM236" s="111">
        <f t="shared" si="65"/>
        <v>0.872</v>
      </c>
      <c r="AN236" s="111">
        <f t="shared" si="64"/>
        <v>0</v>
      </c>
      <c r="AO236" s="111">
        <f t="shared" si="66"/>
        <v>0</v>
      </c>
      <c r="AP236" s="111">
        <f t="shared" si="67"/>
        <v>0</v>
      </c>
      <c r="AQ236" s="111">
        <f t="shared" si="68"/>
        <v>0</v>
      </c>
      <c r="AR236" s="111">
        <f t="shared" si="69"/>
        <v>0.39600000000000002</v>
      </c>
      <c r="AS236" s="111">
        <f t="shared" si="70"/>
        <v>0.433</v>
      </c>
      <c r="AT236" s="111">
        <f t="shared" si="71"/>
        <v>0.433</v>
      </c>
      <c r="AU236" s="111">
        <f t="shared" si="72"/>
        <v>0.91900000000000004</v>
      </c>
      <c r="AV236" s="111">
        <f t="shared" si="73"/>
        <v>0.26300000000000001</v>
      </c>
      <c r="AW236" s="101">
        <f t="shared" si="74"/>
        <v>0</v>
      </c>
      <c r="AX236" s="101">
        <f t="shared" si="75"/>
        <v>0</v>
      </c>
      <c r="AY236" s="101">
        <f t="shared" si="76"/>
        <v>0</v>
      </c>
      <c r="AZ236" s="101">
        <f t="shared" si="77"/>
        <v>0</v>
      </c>
      <c r="BA236" s="101">
        <f t="shared" si="78"/>
        <v>0</v>
      </c>
      <c r="BB236" s="101">
        <f t="shared" si="79"/>
        <v>1</v>
      </c>
      <c r="BC236" s="101">
        <f t="shared" si="80"/>
        <v>1</v>
      </c>
      <c r="BD236" s="101">
        <f t="shared" si="81"/>
        <v>1</v>
      </c>
      <c r="BE236" s="101">
        <f t="shared" si="82"/>
        <v>2</v>
      </c>
      <c r="BF236" s="101">
        <f t="shared" si="83"/>
        <v>0</v>
      </c>
      <c r="BG236" s="101">
        <f t="shared" si="84"/>
        <v>5</v>
      </c>
    </row>
    <row r="237" spans="1:59" x14ac:dyDescent="0.2">
      <c r="A237" s="98">
        <v>1921720</v>
      </c>
      <c r="B237" s="98" t="s">
        <v>2111</v>
      </c>
      <c r="C237" s="98" t="s">
        <v>2380</v>
      </c>
      <c r="D237" s="98" t="s">
        <v>236</v>
      </c>
      <c r="E237" s="106">
        <v>335</v>
      </c>
      <c r="F237" s="107" t="s">
        <v>1376</v>
      </c>
      <c r="G237" s="108" t="s">
        <v>1377</v>
      </c>
      <c r="H237" s="109">
        <v>103750</v>
      </c>
      <c r="I237" s="108">
        <v>4.7E-2</v>
      </c>
      <c r="J237" s="110">
        <v>2</v>
      </c>
      <c r="K237" s="110">
        <v>141</v>
      </c>
      <c r="L237" s="108">
        <v>1.4184397163120567E-2</v>
      </c>
      <c r="M237" s="110">
        <v>1</v>
      </c>
      <c r="N237" s="110">
        <v>141</v>
      </c>
      <c r="O237" s="108">
        <v>7.0921985815602835E-3</v>
      </c>
      <c r="P237" s="108">
        <v>0.03</v>
      </c>
      <c r="Q237" s="108">
        <v>0.28199999999999997</v>
      </c>
      <c r="R237" s="108">
        <v>-3.1791907514450865E-2</v>
      </c>
      <c r="S237" s="110">
        <v>16</v>
      </c>
      <c r="T237" s="110">
        <v>70</v>
      </c>
      <c r="U237" s="110">
        <v>265</v>
      </c>
      <c r="V237" s="108">
        <v>0.32452830188679244</v>
      </c>
      <c r="W237" s="110">
        <v>2</v>
      </c>
      <c r="X237" s="110">
        <v>0</v>
      </c>
      <c r="Y237" s="110">
        <v>143</v>
      </c>
      <c r="Z237" s="108">
        <v>1.3986013986013986E-2</v>
      </c>
      <c r="AA237" s="110">
        <v>2</v>
      </c>
      <c r="AB237" s="110">
        <v>1</v>
      </c>
      <c r="AC237" s="110">
        <v>4</v>
      </c>
      <c r="AD237" s="110">
        <v>10</v>
      </c>
      <c r="AE237" s="110">
        <v>3</v>
      </c>
      <c r="AF237" s="110">
        <v>0</v>
      </c>
      <c r="AG237" s="110">
        <v>0</v>
      </c>
      <c r="AH237" s="110">
        <v>0</v>
      </c>
      <c r="AI237" s="110">
        <v>6</v>
      </c>
      <c r="AJ237" s="110">
        <v>0</v>
      </c>
      <c r="AK237" s="110">
        <v>141</v>
      </c>
      <c r="AL237" s="108">
        <v>0.18439716312056736</v>
      </c>
      <c r="AM237" s="111">
        <f t="shared" si="65"/>
        <v>0.95399999999999996</v>
      </c>
      <c r="AN237" s="111">
        <f t="shared" si="64"/>
        <v>0.193</v>
      </c>
      <c r="AO237" s="111">
        <f t="shared" si="66"/>
        <v>6.0999999999999999E-2</v>
      </c>
      <c r="AP237" s="111">
        <f t="shared" si="67"/>
        <v>0.152</v>
      </c>
      <c r="AQ237" s="111">
        <f t="shared" si="68"/>
        <v>0.55900000000000005</v>
      </c>
      <c r="AR237" s="111">
        <f t="shared" si="69"/>
        <v>0.222</v>
      </c>
      <c r="AS237" s="111">
        <f t="shared" si="70"/>
        <v>0.11899999999999999</v>
      </c>
      <c r="AT237" s="111">
        <f t="shared" si="71"/>
        <v>0.11899999999999999</v>
      </c>
      <c r="AU237" s="111">
        <f t="shared" si="72"/>
        <v>0.13200000000000001</v>
      </c>
      <c r="AV237" s="111">
        <f t="shared" si="73"/>
        <v>0.52500000000000002</v>
      </c>
      <c r="AW237" s="101">
        <f t="shared" si="74"/>
        <v>0</v>
      </c>
      <c r="AX237" s="101">
        <f t="shared" si="75"/>
        <v>0</v>
      </c>
      <c r="AY237" s="101">
        <f t="shared" si="76"/>
        <v>0</v>
      </c>
      <c r="AZ237" s="101">
        <f t="shared" si="77"/>
        <v>0</v>
      </c>
      <c r="BA237" s="101">
        <f t="shared" si="78"/>
        <v>1</v>
      </c>
      <c r="BB237" s="101">
        <f t="shared" si="79"/>
        <v>0</v>
      </c>
      <c r="BC237" s="101">
        <f t="shared" si="80"/>
        <v>1</v>
      </c>
      <c r="BD237" s="101">
        <f t="shared" si="81"/>
        <v>0</v>
      </c>
      <c r="BE237" s="101">
        <f t="shared" si="82"/>
        <v>0</v>
      </c>
      <c r="BF237" s="101">
        <f t="shared" si="83"/>
        <v>1</v>
      </c>
      <c r="BG237" s="101">
        <f t="shared" si="84"/>
        <v>3</v>
      </c>
    </row>
    <row r="238" spans="1:59" x14ac:dyDescent="0.2">
      <c r="A238" s="98">
        <v>1921810</v>
      </c>
      <c r="B238" s="98" t="s">
        <v>1251</v>
      </c>
      <c r="C238" s="98" t="s">
        <v>2381</v>
      </c>
      <c r="D238" s="98" t="s">
        <v>237</v>
      </c>
      <c r="E238" s="106">
        <v>885</v>
      </c>
      <c r="F238" s="107" t="s">
        <v>1104</v>
      </c>
      <c r="G238" s="108" t="s">
        <v>1105</v>
      </c>
      <c r="H238" s="109">
        <v>55313</v>
      </c>
      <c r="I238" s="108">
        <v>0.13900000000000001</v>
      </c>
      <c r="J238" s="110">
        <v>45</v>
      </c>
      <c r="K238" s="110">
        <v>312</v>
      </c>
      <c r="L238" s="108">
        <v>0.14423076923076922</v>
      </c>
      <c r="M238" s="110">
        <v>7</v>
      </c>
      <c r="N238" s="110">
        <v>312</v>
      </c>
      <c r="O238" s="108">
        <v>2.2435897435897436E-2</v>
      </c>
      <c r="P238" s="108">
        <v>1.6E-2</v>
      </c>
      <c r="Q238" s="108">
        <v>0.39500000000000002</v>
      </c>
      <c r="R238" s="108">
        <v>-2.9605263157894735E-2</v>
      </c>
      <c r="S238" s="110">
        <v>21</v>
      </c>
      <c r="T238" s="110">
        <v>213</v>
      </c>
      <c r="U238" s="110">
        <v>553</v>
      </c>
      <c r="V238" s="108">
        <v>0.42314647377938519</v>
      </c>
      <c r="W238" s="110">
        <v>40</v>
      </c>
      <c r="X238" s="110">
        <v>8</v>
      </c>
      <c r="Y238" s="110">
        <v>352</v>
      </c>
      <c r="Z238" s="108">
        <v>9.0909090909090912E-2</v>
      </c>
      <c r="AA238" s="110">
        <v>7</v>
      </c>
      <c r="AB238" s="110">
        <v>23</v>
      </c>
      <c r="AC238" s="110">
        <v>3</v>
      </c>
      <c r="AD238" s="110">
        <v>8</v>
      </c>
      <c r="AE238" s="110">
        <v>0</v>
      </c>
      <c r="AF238" s="110">
        <v>28</v>
      </c>
      <c r="AG238" s="110">
        <v>7</v>
      </c>
      <c r="AH238" s="110">
        <v>0</v>
      </c>
      <c r="AI238" s="110">
        <v>0</v>
      </c>
      <c r="AJ238" s="110">
        <v>0</v>
      </c>
      <c r="AK238" s="110">
        <v>312</v>
      </c>
      <c r="AL238" s="108">
        <v>0.24358974358974358</v>
      </c>
      <c r="AM238" s="111">
        <f t="shared" si="65"/>
        <v>0.26600000000000001</v>
      </c>
      <c r="AN238" s="111">
        <f t="shared" si="64"/>
        <v>0.71499999999999997</v>
      </c>
      <c r="AO238" s="111">
        <f t="shared" si="66"/>
        <v>0.74199999999999999</v>
      </c>
      <c r="AP238" s="111">
        <f t="shared" si="67"/>
        <v>0.33</v>
      </c>
      <c r="AQ238" s="111">
        <f t="shared" si="68"/>
        <v>0.36099999999999999</v>
      </c>
      <c r="AR238" s="111">
        <f t="shared" si="69"/>
        <v>0.68</v>
      </c>
      <c r="AS238" s="111">
        <f t="shared" si="70"/>
        <v>0.36599999999999999</v>
      </c>
      <c r="AT238" s="111">
        <f t="shared" si="71"/>
        <v>0.36599999999999999</v>
      </c>
      <c r="AU238" s="111">
        <f t="shared" si="72"/>
        <v>0.55500000000000005</v>
      </c>
      <c r="AV238" s="111">
        <f t="shared" si="73"/>
        <v>0.76600000000000001</v>
      </c>
      <c r="AW238" s="101">
        <f t="shared" si="74"/>
        <v>2</v>
      </c>
      <c r="AX238" s="101">
        <f t="shared" si="75"/>
        <v>2</v>
      </c>
      <c r="AY238" s="101">
        <f t="shared" si="76"/>
        <v>2</v>
      </c>
      <c r="AZ238" s="101">
        <f t="shared" si="77"/>
        <v>0</v>
      </c>
      <c r="BA238" s="101">
        <f t="shared" si="78"/>
        <v>1</v>
      </c>
      <c r="BB238" s="101">
        <f t="shared" si="79"/>
        <v>2</v>
      </c>
      <c r="BC238" s="101">
        <f t="shared" si="80"/>
        <v>1</v>
      </c>
      <c r="BD238" s="101">
        <f t="shared" si="81"/>
        <v>1</v>
      </c>
      <c r="BE238" s="101">
        <f t="shared" si="82"/>
        <v>1</v>
      </c>
      <c r="BF238" s="101">
        <f t="shared" si="83"/>
        <v>2</v>
      </c>
      <c r="BG238" s="101">
        <f t="shared" si="84"/>
        <v>14</v>
      </c>
    </row>
    <row r="239" spans="1:59" x14ac:dyDescent="0.2">
      <c r="A239" s="98">
        <v>1921900</v>
      </c>
      <c r="B239" s="98" t="s">
        <v>1883</v>
      </c>
      <c r="C239" s="98" t="s">
        <v>2382</v>
      </c>
      <c r="D239" s="98" t="s">
        <v>238</v>
      </c>
      <c r="E239" s="106">
        <v>619</v>
      </c>
      <c r="F239" s="107" t="s">
        <v>1846</v>
      </c>
      <c r="G239" s="108" t="s">
        <v>1847</v>
      </c>
      <c r="H239" s="109">
        <v>59688</v>
      </c>
      <c r="I239" s="108">
        <v>9.1999999999999998E-2</v>
      </c>
      <c r="J239" s="110">
        <v>6</v>
      </c>
      <c r="K239" s="110">
        <v>203</v>
      </c>
      <c r="L239" s="108">
        <v>2.9556650246305417E-2</v>
      </c>
      <c r="M239" s="110">
        <v>3</v>
      </c>
      <c r="N239" s="110">
        <v>203</v>
      </c>
      <c r="O239" s="108">
        <v>1.4778325123152709E-2</v>
      </c>
      <c r="P239" s="108">
        <v>5.0999999999999997E-2</v>
      </c>
      <c r="Q239" s="108">
        <v>0.34399999999999997</v>
      </c>
      <c r="R239" s="108">
        <v>7.2790294627383012E-2</v>
      </c>
      <c r="S239" s="110">
        <v>24</v>
      </c>
      <c r="T239" s="110">
        <v>176</v>
      </c>
      <c r="U239" s="110">
        <v>328</v>
      </c>
      <c r="V239" s="108">
        <v>0.6097560975609756</v>
      </c>
      <c r="W239" s="110">
        <v>0</v>
      </c>
      <c r="X239" s="110">
        <v>0</v>
      </c>
      <c r="Y239" s="110">
        <v>203</v>
      </c>
      <c r="Z239" s="108">
        <v>0</v>
      </c>
      <c r="AA239" s="110">
        <v>12</v>
      </c>
      <c r="AB239" s="110">
        <v>8</v>
      </c>
      <c r="AC239" s="110">
        <v>4</v>
      </c>
      <c r="AD239" s="110">
        <v>7</v>
      </c>
      <c r="AE239" s="110">
        <v>0</v>
      </c>
      <c r="AF239" s="110">
        <v>7</v>
      </c>
      <c r="AG239" s="110">
        <v>2</v>
      </c>
      <c r="AH239" s="110">
        <v>0</v>
      </c>
      <c r="AI239" s="110">
        <v>0</v>
      </c>
      <c r="AJ239" s="110">
        <v>0</v>
      </c>
      <c r="AK239" s="110">
        <v>203</v>
      </c>
      <c r="AL239" s="108">
        <v>0.19704433497536947</v>
      </c>
      <c r="AM239" s="111">
        <f t="shared" si="65"/>
        <v>0.39</v>
      </c>
      <c r="AN239" s="111">
        <f t="shared" si="64"/>
        <v>0.48499999999999999</v>
      </c>
      <c r="AO239" s="111">
        <f t="shared" si="66"/>
        <v>0.123</v>
      </c>
      <c r="AP239" s="111">
        <f t="shared" si="67"/>
        <v>0.23300000000000001</v>
      </c>
      <c r="AQ239" s="111">
        <f t="shared" si="68"/>
        <v>0.77200000000000002</v>
      </c>
      <c r="AR239" s="111">
        <f t="shared" si="69"/>
        <v>0.46</v>
      </c>
      <c r="AS239" s="111">
        <f t="shared" si="70"/>
        <v>0.88900000000000001</v>
      </c>
      <c r="AT239" s="111">
        <f t="shared" si="71"/>
        <v>0.88900000000000001</v>
      </c>
      <c r="AU239" s="111">
        <f t="shared" si="72"/>
        <v>0</v>
      </c>
      <c r="AV239" s="111">
        <f t="shared" si="73"/>
        <v>0.59099999999999997</v>
      </c>
      <c r="AW239" s="101">
        <f t="shared" si="74"/>
        <v>1</v>
      </c>
      <c r="AX239" s="101">
        <f t="shared" si="75"/>
        <v>1</v>
      </c>
      <c r="AY239" s="101">
        <f t="shared" si="76"/>
        <v>0</v>
      </c>
      <c r="AZ239" s="101">
        <f t="shared" si="77"/>
        <v>0</v>
      </c>
      <c r="BA239" s="101">
        <f t="shared" si="78"/>
        <v>2</v>
      </c>
      <c r="BB239" s="101">
        <f t="shared" si="79"/>
        <v>1</v>
      </c>
      <c r="BC239" s="101">
        <f t="shared" si="80"/>
        <v>0</v>
      </c>
      <c r="BD239" s="101">
        <f t="shared" si="81"/>
        <v>2</v>
      </c>
      <c r="BE239" s="101">
        <f t="shared" si="82"/>
        <v>0</v>
      </c>
      <c r="BF239" s="101">
        <f t="shared" si="83"/>
        <v>1</v>
      </c>
      <c r="BG239" s="101">
        <f t="shared" si="84"/>
        <v>8</v>
      </c>
    </row>
    <row r="240" spans="1:59" x14ac:dyDescent="0.2">
      <c r="A240" s="98">
        <v>1922080</v>
      </c>
      <c r="B240" s="98" t="s">
        <v>1473</v>
      </c>
      <c r="C240" s="98" t="s">
        <v>2383</v>
      </c>
      <c r="D240" s="98" t="s">
        <v>239</v>
      </c>
      <c r="E240" s="106">
        <v>62</v>
      </c>
      <c r="F240" s="107" t="s">
        <v>1137</v>
      </c>
      <c r="G240" s="108" t="s">
        <v>1138</v>
      </c>
      <c r="H240" s="109">
        <v>46250</v>
      </c>
      <c r="I240" s="108">
        <v>5.2999999999999999E-2</v>
      </c>
      <c r="J240" s="110">
        <v>5</v>
      </c>
      <c r="K240" s="110">
        <v>30</v>
      </c>
      <c r="L240" s="108">
        <v>0.16666666666666666</v>
      </c>
      <c r="M240" s="110">
        <v>0</v>
      </c>
      <c r="N240" s="110">
        <v>30</v>
      </c>
      <c r="O240" s="108">
        <v>0</v>
      </c>
      <c r="P240" s="108">
        <v>0</v>
      </c>
      <c r="Q240" s="108">
        <v>0.42100000000000004</v>
      </c>
      <c r="R240" s="108">
        <v>6.8965517241379309E-2</v>
      </c>
      <c r="S240" s="110">
        <v>1</v>
      </c>
      <c r="T240" s="110">
        <v>13</v>
      </c>
      <c r="U240" s="110">
        <v>50</v>
      </c>
      <c r="V240" s="108">
        <v>0.28000000000000003</v>
      </c>
      <c r="W240" s="110">
        <v>12</v>
      </c>
      <c r="X240" s="110">
        <v>9</v>
      </c>
      <c r="Y240" s="110">
        <v>42</v>
      </c>
      <c r="Z240" s="108">
        <v>7.1428571428571425E-2</v>
      </c>
      <c r="AA240" s="110">
        <v>1</v>
      </c>
      <c r="AB240" s="110">
        <v>0</v>
      </c>
      <c r="AC240" s="110">
        <v>0</v>
      </c>
      <c r="AD240" s="110">
        <v>0</v>
      </c>
      <c r="AE240" s="110">
        <v>0</v>
      </c>
      <c r="AF240" s="110">
        <v>0</v>
      </c>
      <c r="AG240" s="110">
        <v>0</v>
      </c>
      <c r="AH240" s="110">
        <v>0</v>
      </c>
      <c r="AI240" s="110">
        <v>0</v>
      </c>
      <c r="AJ240" s="110">
        <v>0</v>
      </c>
      <c r="AK240" s="110">
        <v>30</v>
      </c>
      <c r="AL240" s="108">
        <v>3.3333333333333333E-2</v>
      </c>
      <c r="AM240" s="111">
        <f t="shared" si="65"/>
        <v>8.4000000000000005E-2</v>
      </c>
      <c r="AN240" s="111">
        <f t="shared" si="64"/>
        <v>0.22800000000000001</v>
      </c>
      <c r="AO240" s="111">
        <f t="shared" si="66"/>
        <v>0.81399999999999995</v>
      </c>
      <c r="AP240" s="111">
        <f t="shared" si="67"/>
        <v>0</v>
      </c>
      <c r="AQ240" s="111">
        <f t="shared" si="68"/>
        <v>0</v>
      </c>
      <c r="AR240" s="111">
        <f t="shared" si="69"/>
        <v>0.77600000000000002</v>
      </c>
      <c r="AS240" s="111">
        <f t="shared" si="70"/>
        <v>7.5999999999999998E-2</v>
      </c>
      <c r="AT240" s="111">
        <f t="shared" si="71"/>
        <v>7.5999999999999998E-2</v>
      </c>
      <c r="AU240" s="111">
        <f t="shared" si="72"/>
        <v>0.44500000000000001</v>
      </c>
      <c r="AV240" s="111">
        <f t="shared" si="73"/>
        <v>3.1E-2</v>
      </c>
      <c r="AW240" s="101">
        <f t="shared" si="74"/>
        <v>2</v>
      </c>
      <c r="AX240" s="101">
        <f t="shared" si="75"/>
        <v>0</v>
      </c>
      <c r="AY240" s="101">
        <f t="shared" si="76"/>
        <v>2</v>
      </c>
      <c r="AZ240" s="101">
        <f t="shared" si="77"/>
        <v>0</v>
      </c>
      <c r="BA240" s="101">
        <f t="shared" si="78"/>
        <v>0</v>
      </c>
      <c r="BB240" s="101">
        <f t="shared" si="79"/>
        <v>2</v>
      </c>
      <c r="BC240" s="101">
        <f t="shared" si="80"/>
        <v>0</v>
      </c>
      <c r="BD240" s="101">
        <f t="shared" si="81"/>
        <v>0</v>
      </c>
      <c r="BE240" s="101">
        <f t="shared" si="82"/>
        <v>1</v>
      </c>
      <c r="BF240" s="101">
        <f t="shared" si="83"/>
        <v>0</v>
      </c>
      <c r="BG240" s="101">
        <f t="shared" si="84"/>
        <v>7</v>
      </c>
    </row>
    <row r="241" spans="1:59" x14ac:dyDescent="0.2">
      <c r="A241" s="98">
        <v>1922215</v>
      </c>
      <c r="B241" s="98" t="s">
        <v>1655</v>
      </c>
      <c r="C241" s="98" t="s">
        <v>2384</v>
      </c>
      <c r="D241" s="98" t="s">
        <v>240</v>
      </c>
      <c r="E241" s="106">
        <v>485</v>
      </c>
      <c r="F241" s="107" t="s">
        <v>1100</v>
      </c>
      <c r="G241" s="108" t="s">
        <v>1101</v>
      </c>
      <c r="H241" s="109">
        <v>46932</v>
      </c>
      <c r="I241" s="108">
        <v>0.151</v>
      </c>
      <c r="J241" s="110">
        <v>10</v>
      </c>
      <c r="K241" s="110">
        <v>169</v>
      </c>
      <c r="L241" s="108">
        <v>5.9171597633136092E-2</v>
      </c>
      <c r="M241" s="110">
        <v>11</v>
      </c>
      <c r="N241" s="110">
        <v>169</v>
      </c>
      <c r="O241" s="108">
        <v>6.5088757396449703E-2</v>
      </c>
      <c r="P241" s="108">
        <v>9.0000000000000011E-3</v>
      </c>
      <c r="Q241" s="108">
        <v>0.27600000000000002</v>
      </c>
      <c r="R241" s="108">
        <v>-4.9019607843137254E-2</v>
      </c>
      <c r="S241" s="110">
        <v>19</v>
      </c>
      <c r="T241" s="110">
        <v>119</v>
      </c>
      <c r="U241" s="110">
        <v>260</v>
      </c>
      <c r="V241" s="108">
        <v>0.53076923076923077</v>
      </c>
      <c r="W241" s="110">
        <v>10</v>
      </c>
      <c r="X241" s="110">
        <v>0</v>
      </c>
      <c r="Y241" s="110">
        <v>179</v>
      </c>
      <c r="Z241" s="108">
        <v>5.5865921787709494E-2</v>
      </c>
      <c r="AA241" s="110">
        <v>8</v>
      </c>
      <c r="AB241" s="110">
        <v>9</v>
      </c>
      <c r="AC241" s="110">
        <v>0</v>
      </c>
      <c r="AD241" s="110">
        <v>2</v>
      </c>
      <c r="AE241" s="110">
        <v>0</v>
      </c>
      <c r="AF241" s="110">
        <v>4</v>
      </c>
      <c r="AG241" s="110">
        <v>0</v>
      </c>
      <c r="AH241" s="110">
        <v>0</v>
      </c>
      <c r="AI241" s="110">
        <v>0</v>
      </c>
      <c r="AJ241" s="110">
        <v>0</v>
      </c>
      <c r="AK241" s="110">
        <v>169</v>
      </c>
      <c r="AL241" s="108">
        <v>0.13609467455621302</v>
      </c>
      <c r="AM241" s="111">
        <f t="shared" si="65"/>
        <v>9.5000000000000001E-2</v>
      </c>
      <c r="AN241" s="111">
        <f t="shared" si="64"/>
        <v>0.76100000000000001</v>
      </c>
      <c r="AO241" s="111">
        <f t="shared" si="66"/>
        <v>0.28799999999999998</v>
      </c>
      <c r="AP241" s="111">
        <f t="shared" si="67"/>
        <v>0.76600000000000001</v>
      </c>
      <c r="AQ241" s="111">
        <f t="shared" si="68"/>
        <v>0.253</v>
      </c>
      <c r="AR241" s="111">
        <f t="shared" si="69"/>
        <v>0.20100000000000001</v>
      </c>
      <c r="AS241" s="111">
        <f t="shared" si="70"/>
        <v>0.72</v>
      </c>
      <c r="AT241" s="111">
        <f t="shared" si="71"/>
        <v>0.72</v>
      </c>
      <c r="AU241" s="111">
        <f t="shared" si="72"/>
        <v>0.34699999999999998</v>
      </c>
      <c r="AV241" s="111">
        <f t="shared" si="73"/>
        <v>0.28299999999999997</v>
      </c>
      <c r="AW241" s="101">
        <f t="shared" si="74"/>
        <v>2</v>
      </c>
      <c r="AX241" s="101">
        <f t="shared" si="75"/>
        <v>2</v>
      </c>
      <c r="AY241" s="101">
        <f t="shared" si="76"/>
        <v>0</v>
      </c>
      <c r="AZ241" s="101">
        <f t="shared" si="77"/>
        <v>2</v>
      </c>
      <c r="BA241" s="101">
        <f t="shared" si="78"/>
        <v>0</v>
      </c>
      <c r="BB241" s="101">
        <f t="shared" si="79"/>
        <v>0</v>
      </c>
      <c r="BC241" s="101">
        <f t="shared" si="80"/>
        <v>1</v>
      </c>
      <c r="BD241" s="101">
        <f t="shared" si="81"/>
        <v>2</v>
      </c>
      <c r="BE241" s="101">
        <f t="shared" si="82"/>
        <v>1</v>
      </c>
      <c r="BF241" s="101">
        <f t="shared" si="83"/>
        <v>0</v>
      </c>
      <c r="BG241" s="101">
        <f t="shared" si="84"/>
        <v>10</v>
      </c>
    </row>
    <row r="242" spans="1:59" x14ac:dyDescent="0.2">
      <c r="A242" s="98">
        <v>1922305</v>
      </c>
      <c r="B242" s="98" t="s">
        <v>1803</v>
      </c>
      <c r="C242" s="98" t="s">
        <v>2385</v>
      </c>
      <c r="D242" s="98" t="s">
        <v>241</v>
      </c>
      <c r="E242" s="106">
        <v>521</v>
      </c>
      <c r="F242" s="107" t="s">
        <v>1262</v>
      </c>
      <c r="G242" s="108" t="s">
        <v>1263</v>
      </c>
      <c r="H242" s="109">
        <v>58750</v>
      </c>
      <c r="I242" s="108">
        <v>7.2000000000000008E-2</v>
      </c>
      <c r="J242" s="110">
        <v>31</v>
      </c>
      <c r="K242" s="110">
        <v>206</v>
      </c>
      <c r="L242" s="108">
        <v>0.15048543689320387</v>
      </c>
      <c r="M242" s="110">
        <v>6</v>
      </c>
      <c r="N242" s="110">
        <v>206</v>
      </c>
      <c r="O242" s="108">
        <v>2.9126213592233011E-2</v>
      </c>
      <c r="P242" s="108">
        <v>1.1000000000000001E-2</v>
      </c>
      <c r="Q242" s="108">
        <v>0.32899999999999996</v>
      </c>
      <c r="R242" s="108">
        <v>-3.1598513011152414E-2</v>
      </c>
      <c r="S242" s="110">
        <v>20</v>
      </c>
      <c r="T242" s="110">
        <v>93</v>
      </c>
      <c r="U242" s="110">
        <v>313</v>
      </c>
      <c r="V242" s="108">
        <v>0.36102236421725242</v>
      </c>
      <c r="W242" s="110">
        <v>29</v>
      </c>
      <c r="X242" s="110">
        <v>6</v>
      </c>
      <c r="Y242" s="110">
        <v>235</v>
      </c>
      <c r="Z242" s="108">
        <v>9.7872340425531917E-2</v>
      </c>
      <c r="AA242" s="110">
        <v>3</v>
      </c>
      <c r="AB242" s="110">
        <v>0</v>
      </c>
      <c r="AC242" s="110">
        <v>1</v>
      </c>
      <c r="AD242" s="110">
        <v>0</v>
      </c>
      <c r="AE242" s="110">
        <v>0</v>
      </c>
      <c r="AF242" s="110">
        <v>11</v>
      </c>
      <c r="AG242" s="110">
        <v>2</v>
      </c>
      <c r="AH242" s="110">
        <v>0</v>
      </c>
      <c r="AI242" s="110">
        <v>0</v>
      </c>
      <c r="AJ242" s="110">
        <v>0</v>
      </c>
      <c r="AK242" s="110">
        <v>206</v>
      </c>
      <c r="AL242" s="108">
        <v>8.2524271844660199E-2</v>
      </c>
      <c r="AM242" s="111">
        <f t="shared" si="65"/>
        <v>0.35399999999999998</v>
      </c>
      <c r="AN242" s="111">
        <f t="shared" si="64"/>
        <v>0.35799999999999998</v>
      </c>
      <c r="AO242" s="111">
        <f t="shared" si="66"/>
        <v>0.76500000000000001</v>
      </c>
      <c r="AP242" s="111">
        <f t="shared" si="67"/>
        <v>0.42299999999999999</v>
      </c>
      <c r="AQ242" s="111">
        <f t="shared" si="68"/>
        <v>0.28899999999999998</v>
      </c>
      <c r="AR242" s="111">
        <f t="shared" si="69"/>
        <v>0.39600000000000002</v>
      </c>
      <c r="AS242" s="111">
        <f t="shared" si="70"/>
        <v>0.17</v>
      </c>
      <c r="AT242" s="111">
        <f t="shared" si="71"/>
        <v>0.17</v>
      </c>
      <c r="AU242" s="111">
        <f t="shared" si="72"/>
        <v>0.59099999999999997</v>
      </c>
      <c r="AV242" s="111">
        <f t="shared" si="73"/>
        <v>9.5000000000000001E-2</v>
      </c>
      <c r="AW242" s="101">
        <f t="shared" si="74"/>
        <v>1</v>
      </c>
      <c r="AX242" s="101">
        <f t="shared" si="75"/>
        <v>1</v>
      </c>
      <c r="AY242" s="101">
        <f t="shared" si="76"/>
        <v>2</v>
      </c>
      <c r="AZ242" s="101">
        <f t="shared" si="77"/>
        <v>1</v>
      </c>
      <c r="BA242" s="101">
        <f t="shared" si="78"/>
        <v>0</v>
      </c>
      <c r="BB242" s="101">
        <f t="shared" si="79"/>
        <v>1</v>
      </c>
      <c r="BC242" s="101">
        <f t="shared" si="80"/>
        <v>1</v>
      </c>
      <c r="BD242" s="101">
        <f t="shared" si="81"/>
        <v>0</v>
      </c>
      <c r="BE242" s="101">
        <f t="shared" si="82"/>
        <v>1</v>
      </c>
      <c r="BF242" s="101">
        <f t="shared" si="83"/>
        <v>0</v>
      </c>
      <c r="BG242" s="101">
        <f t="shared" si="84"/>
        <v>8</v>
      </c>
    </row>
    <row r="243" spans="1:59" x14ac:dyDescent="0.2">
      <c r="A243" s="98">
        <v>1922350</v>
      </c>
      <c r="B243" s="98" t="s">
        <v>1704</v>
      </c>
      <c r="C243" s="98" t="s">
        <v>2386</v>
      </c>
      <c r="D243" s="98" t="s">
        <v>242</v>
      </c>
      <c r="E243" s="106">
        <v>164</v>
      </c>
      <c r="F243" s="107" t="s">
        <v>1583</v>
      </c>
      <c r="G243" s="108" t="s">
        <v>1584</v>
      </c>
      <c r="H243" s="109">
        <v>76250</v>
      </c>
      <c r="I243" s="108">
        <v>5.9000000000000004E-2</v>
      </c>
      <c r="J243" s="110">
        <v>3</v>
      </c>
      <c r="K243" s="110">
        <v>57</v>
      </c>
      <c r="L243" s="108">
        <v>5.2631578947368418E-2</v>
      </c>
      <c r="M243" s="110">
        <v>3</v>
      </c>
      <c r="N243" s="110">
        <v>57</v>
      </c>
      <c r="O243" s="108">
        <v>5.2631578947368418E-2</v>
      </c>
      <c r="P243" s="108">
        <v>0.16200000000000001</v>
      </c>
      <c r="Q243" s="108">
        <v>0.41700000000000004</v>
      </c>
      <c r="R243" s="108">
        <v>-0.10869565217391304</v>
      </c>
      <c r="S243" s="110">
        <v>10</v>
      </c>
      <c r="T243" s="110">
        <v>46</v>
      </c>
      <c r="U243" s="110">
        <v>118</v>
      </c>
      <c r="V243" s="108">
        <v>0.47457627118644069</v>
      </c>
      <c r="W243" s="110">
        <v>4</v>
      </c>
      <c r="X243" s="110">
        <v>0</v>
      </c>
      <c r="Y243" s="110">
        <v>61</v>
      </c>
      <c r="Z243" s="108">
        <v>6.5573770491803282E-2</v>
      </c>
      <c r="AA243" s="110">
        <v>7</v>
      </c>
      <c r="AB243" s="110">
        <v>2</v>
      </c>
      <c r="AC243" s="110">
        <v>0</v>
      </c>
      <c r="AD243" s="110">
        <v>0</v>
      </c>
      <c r="AE243" s="110">
        <v>0</v>
      </c>
      <c r="AF243" s="110">
        <v>0</v>
      </c>
      <c r="AG243" s="110">
        <v>0</v>
      </c>
      <c r="AH243" s="110">
        <v>1</v>
      </c>
      <c r="AI243" s="110">
        <v>0</v>
      </c>
      <c r="AJ243" s="110">
        <v>0</v>
      </c>
      <c r="AK243" s="110">
        <v>57</v>
      </c>
      <c r="AL243" s="108">
        <v>0.17543859649122806</v>
      </c>
      <c r="AM243" s="111">
        <f t="shared" si="65"/>
        <v>0.75700000000000001</v>
      </c>
      <c r="AN243" s="111">
        <f t="shared" si="64"/>
        <v>0.25800000000000001</v>
      </c>
      <c r="AO243" s="111">
        <f t="shared" si="66"/>
        <v>0.249</v>
      </c>
      <c r="AP243" s="111">
        <f t="shared" si="67"/>
        <v>0.66900000000000004</v>
      </c>
      <c r="AQ243" s="111">
        <f t="shared" si="68"/>
        <v>0.97499999999999998</v>
      </c>
      <c r="AR243" s="111">
        <f t="shared" si="69"/>
        <v>0.76500000000000001</v>
      </c>
      <c r="AS243" s="111">
        <f t="shared" si="70"/>
        <v>0.56200000000000006</v>
      </c>
      <c r="AT243" s="111">
        <f t="shared" si="71"/>
        <v>0.56200000000000006</v>
      </c>
      <c r="AU243" s="111">
        <f t="shared" si="72"/>
        <v>0.40699999999999997</v>
      </c>
      <c r="AV243" s="111">
        <f t="shared" si="73"/>
        <v>0.47799999999999998</v>
      </c>
      <c r="AW243" s="101">
        <f t="shared" si="74"/>
        <v>0</v>
      </c>
      <c r="AX243" s="101">
        <f t="shared" si="75"/>
        <v>0</v>
      </c>
      <c r="AY243" s="101">
        <f t="shared" si="76"/>
        <v>0</v>
      </c>
      <c r="AZ243" s="101">
        <f t="shared" si="77"/>
        <v>2</v>
      </c>
      <c r="BA243" s="101">
        <f t="shared" si="78"/>
        <v>2</v>
      </c>
      <c r="BB243" s="101">
        <f t="shared" si="79"/>
        <v>2</v>
      </c>
      <c r="BC243" s="101">
        <f t="shared" si="80"/>
        <v>2</v>
      </c>
      <c r="BD243" s="101">
        <f t="shared" si="81"/>
        <v>1</v>
      </c>
      <c r="BE243" s="101">
        <f t="shared" si="82"/>
        <v>1</v>
      </c>
      <c r="BF243" s="101">
        <f t="shared" si="83"/>
        <v>1</v>
      </c>
      <c r="BG243" s="101">
        <f t="shared" si="84"/>
        <v>11</v>
      </c>
    </row>
    <row r="244" spans="1:59" x14ac:dyDescent="0.2">
      <c r="A244" s="98">
        <v>1922395</v>
      </c>
      <c r="B244" s="98" t="s">
        <v>1678</v>
      </c>
      <c r="C244" s="98" t="s">
        <v>2387</v>
      </c>
      <c r="D244" s="98" t="s">
        <v>243</v>
      </c>
      <c r="E244" s="106">
        <v>59667</v>
      </c>
      <c r="F244" s="107" t="s">
        <v>243</v>
      </c>
      <c r="G244" s="108" t="s">
        <v>1454</v>
      </c>
      <c r="H244" s="109">
        <v>64985</v>
      </c>
      <c r="I244" s="108">
        <v>0.122</v>
      </c>
      <c r="J244" s="110">
        <v>2776</v>
      </c>
      <c r="K244" s="110">
        <v>25818</v>
      </c>
      <c r="L244" s="108">
        <v>0.10752188395692927</v>
      </c>
      <c r="M244" s="110">
        <v>1025</v>
      </c>
      <c r="N244" s="110">
        <v>25818</v>
      </c>
      <c r="O244" s="108">
        <v>3.9700983809745141E-2</v>
      </c>
      <c r="P244" s="108">
        <v>4.4000000000000004E-2</v>
      </c>
      <c r="Q244" s="108">
        <v>0.35100000000000003</v>
      </c>
      <c r="R244" s="108">
        <v>3.5220431320158924E-2</v>
      </c>
      <c r="S244" s="110">
        <v>2584</v>
      </c>
      <c r="T244" s="110">
        <v>12622</v>
      </c>
      <c r="U244" s="110">
        <v>40147</v>
      </c>
      <c r="V244" s="108">
        <v>0.37875806411437968</v>
      </c>
      <c r="W244" s="110">
        <v>1811</v>
      </c>
      <c r="X244" s="110">
        <v>60</v>
      </c>
      <c r="Y244" s="110">
        <v>27629</v>
      </c>
      <c r="Z244" s="108">
        <v>6.337543885048319E-2</v>
      </c>
      <c r="AA244" s="110">
        <v>865</v>
      </c>
      <c r="AB244" s="110">
        <v>780</v>
      </c>
      <c r="AC244" s="110">
        <v>767</v>
      </c>
      <c r="AD244" s="110">
        <v>571</v>
      </c>
      <c r="AE244" s="110">
        <v>174</v>
      </c>
      <c r="AF244" s="110">
        <v>1891</v>
      </c>
      <c r="AG244" s="110">
        <v>1218</v>
      </c>
      <c r="AH244" s="110">
        <v>658</v>
      </c>
      <c r="AI244" s="110">
        <v>196</v>
      </c>
      <c r="AJ244" s="110">
        <v>71</v>
      </c>
      <c r="AK244" s="110">
        <v>25818</v>
      </c>
      <c r="AL244" s="108">
        <v>0.27852660934231932</v>
      </c>
      <c r="AM244" s="111">
        <f t="shared" si="65"/>
        <v>0.51400000000000001</v>
      </c>
      <c r="AN244" s="111">
        <f t="shared" si="64"/>
        <v>0.64100000000000001</v>
      </c>
      <c r="AO244" s="111">
        <f t="shared" si="66"/>
        <v>0.56799999999999995</v>
      </c>
      <c r="AP244" s="111">
        <f t="shared" si="67"/>
        <v>0.54900000000000004</v>
      </c>
      <c r="AQ244" s="111">
        <f t="shared" si="68"/>
        <v>0.71699999999999997</v>
      </c>
      <c r="AR244" s="111">
        <f t="shared" si="69"/>
        <v>0.48899999999999999</v>
      </c>
      <c r="AS244" s="111">
        <f t="shared" si="70"/>
        <v>0.217</v>
      </c>
      <c r="AT244" s="111">
        <f t="shared" si="71"/>
        <v>0.217</v>
      </c>
      <c r="AU244" s="111">
        <f t="shared" si="72"/>
        <v>0.39100000000000001</v>
      </c>
      <c r="AV244" s="111">
        <f t="shared" si="73"/>
        <v>0.88300000000000001</v>
      </c>
      <c r="AW244" s="101">
        <f t="shared" si="74"/>
        <v>1</v>
      </c>
      <c r="AX244" s="101">
        <f t="shared" si="75"/>
        <v>1</v>
      </c>
      <c r="AY244" s="101">
        <f t="shared" si="76"/>
        <v>1</v>
      </c>
      <c r="AZ244" s="101">
        <f t="shared" si="77"/>
        <v>1</v>
      </c>
      <c r="BA244" s="101">
        <f t="shared" si="78"/>
        <v>2</v>
      </c>
      <c r="BB244" s="101">
        <f t="shared" si="79"/>
        <v>1</v>
      </c>
      <c r="BC244" s="101">
        <f t="shared" si="80"/>
        <v>0</v>
      </c>
      <c r="BD244" s="101">
        <f t="shared" si="81"/>
        <v>0</v>
      </c>
      <c r="BE244" s="101">
        <f t="shared" si="82"/>
        <v>1</v>
      </c>
      <c r="BF244" s="101">
        <f t="shared" si="83"/>
        <v>2</v>
      </c>
      <c r="BG244" s="101">
        <f t="shared" si="84"/>
        <v>10</v>
      </c>
    </row>
    <row r="245" spans="1:59" x14ac:dyDescent="0.2">
      <c r="A245" s="98">
        <v>1922620</v>
      </c>
      <c r="B245" s="98" t="s">
        <v>1424</v>
      </c>
      <c r="C245" s="98" t="s">
        <v>2388</v>
      </c>
      <c r="D245" s="98" t="s">
        <v>244</v>
      </c>
      <c r="E245" s="106">
        <v>634</v>
      </c>
      <c r="F245" s="107" t="s">
        <v>1081</v>
      </c>
      <c r="G245" s="108" t="s">
        <v>1082</v>
      </c>
      <c r="H245" s="109">
        <v>57604</v>
      </c>
      <c r="I245" s="108">
        <v>0.13100000000000001</v>
      </c>
      <c r="J245" s="110">
        <v>36</v>
      </c>
      <c r="K245" s="110">
        <v>306</v>
      </c>
      <c r="L245" s="108">
        <v>0.11764705882352941</v>
      </c>
      <c r="M245" s="110">
        <v>14</v>
      </c>
      <c r="N245" s="110">
        <v>306</v>
      </c>
      <c r="O245" s="108">
        <v>4.5751633986928102E-2</v>
      </c>
      <c r="P245" s="108">
        <v>0.06</v>
      </c>
      <c r="Q245" s="108">
        <v>0.40100000000000002</v>
      </c>
      <c r="R245" s="108">
        <v>-4.7095761381475663E-3</v>
      </c>
      <c r="S245" s="110">
        <v>64</v>
      </c>
      <c r="T245" s="110">
        <v>230</v>
      </c>
      <c r="U245" s="110">
        <v>488</v>
      </c>
      <c r="V245" s="108">
        <v>0.60245901639344257</v>
      </c>
      <c r="W245" s="110">
        <v>19</v>
      </c>
      <c r="X245" s="110">
        <v>9</v>
      </c>
      <c r="Y245" s="110">
        <v>325</v>
      </c>
      <c r="Z245" s="108">
        <v>3.0769230769230771E-2</v>
      </c>
      <c r="AA245" s="110">
        <v>7</v>
      </c>
      <c r="AB245" s="110">
        <v>8</v>
      </c>
      <c r="AC245" s="110">
        <v>0</v>
      </c>
      <c r="AD245" s="110">
        <v>0</v>
      </c>
      <c r="AE245" s="110">
        <v>0</v>
      </c>
      <c r="AF245" s="110">
        <v>14</v>
      </c>
      <c r="AG245" s="110">
        <v>3</v>
      </c>
      <c r="AH245" s="110">
        <v>6</v>
      </c>
      <c r="AI245" s="110">
        <v>0</v>
      </c>
      <c r="AJ245" s="110">
        <v>0</v>
      </c>
      <c r="AK245" s="110">
        <v>306</v>
      </c>
      <c r="AL245" s="108">
        <v>0.12418300653594772</v>
      </c>
      <c r="AM245" s="111">
        <f t="shared" si="65"/>
        <v>0.33900000000000002</v>
      </c>
      <c r="AN245" s="111">
        <f t="shared" si="64"/>
        <v>0.68600000000000005</v>
      </c>
      <c r="AO245" s="111">
        <f t="shared" si="66"/>
        <v>0.623</v>
      </c>
      <c r="AP245" s="111">
        <f t="shared" si="67"/>
        <v>0.60699999999999998</v>
      </c>
      <c r="AQ245" s="111">
        <f t="shared" si="68"/>
        <v>0.82599999999999996</v>
      </c>
      <c r="AR245" s="111">
        <f t="shared" si="69"/>
        <v>0.70499999999999996</v>
      </c>
      <c r="AS245" s="111">
        <f t="shared" si="70"/>
        <v>0.879</v>
      </c>
      <c r="AT245" s="111">
        <f t="shared" si="71"/>
        <v>0.879</v>
      </c>
      <c r="AU245" s="111">
        <f t="shared" si="72"/>
        <v>0.20399999999999999</v>
      </c>
      <c r="AV245" s="111">
        <f t="shared" si="73"/>
        <v>0.218</v>
      </c>
      <c r="AW245" s="101">
        <f t="shared" si="74"/>
        <v>1</v>
      </c>
      <c r="AX245" s="101">
        <f t="shared" si="75"/>
        <v>2</v>
      </c>
      <c r="AY245" s="101">
        <f t="shared" si="76"/>
        <v>1</v>
      </c>
      <c r="AZ245" s="101">
        <f t="shared" si="77"/>
        <v>1</v>
      </c>
      <c r="BA245" s="101">
        <f t="shared" si="78"/>
        <v>2</v>
      </c>
      <c r="BB245" s="101">
        <f t="shared" si="79"/>
        <v>2</v>
      </c>
      <c r="BC245" s="101">
        <f t="shared" si="80"/>
        <v>1</v>
      </c>
      <c r="BD245" s="101">
        <f t="shared" si="81"/>
        <v>2</v>
      </c>
      <c r="BE245" s="101">
        <f t="shared" si="82"/>
        <v>0</v>
      </c>
      <c r="BF245" s="101">
        <f t="shared" si="83"/>
        <v>0</v>
      </c>
      <c r="BG245" s="101">
        <f t="shared" si="84"/>
        <v>12</v>
      </c>
    </row>
    <row r="246" spans="1:59" x14ac:dyDescent="0.2">
      <c r="A246" s="98">
        <v>1922755</v>
      </c>
      <c r="B246" s="98" t="s">
        <v>1800</v>
      </c>
      <c r="C246" s="98" t="s">
        <v>2389</v>
      </c>
      <c r="D246" s="98" t="s">
        <v>245</v>
      </c>
      <c r="E246" s="106">
        <v>381</v>
      </c>
      <c r="F246" s="107" t="s">
        <v>896</v>
      </c>
      <c r="G246" s="108" t="s">
        <v>1178</v>
      </c>
      <c r="H246" s="109">
        <v>63125</v>
      </c>
      <c r="I246" s="108">
        <v>6.8000000000000005E-2</v>
      </c>
      <c r="J246" s="110">
        <v>11</v>
      </c>
      <c r="K246" s="110">
        <v>177</v>
      </c>
      <c r="L246" s="108">
        <v>6.2146892655367235E-2</v>
      </c>
      <c r="M246" s="110">
        <v>7</v>
      </c>
      <c r="N246" s="110">
        <v>177</v>
      </c>
      <c r="O246" s="108">
        <v>3.954802259887006E-2</v>
      </c>
      <c r="P246" s="108">
        <v>6.9000000000000006E-2</v>
      </c>
      <c r="Q246" s="108">
        <v>0.30199999999999999</v>
      </c>
      <c r="R246" s="108">
        <v>-7.0731707317073164E-2</v>
      </c>
      <c r="S246" s="110">
        <v>23</v>
      </c>
      <c r="T246" s="110">
        <v>84</v>
      </c>
      <c r="U246" s="110">
        <v>233</v>
      </c>
      <c r="V246" s="108">
        <v>0.45922746781115881</v>
      </c>
      <c r="W246" s="110">
        <v>10</v>
      </c>
      <c r="X246" s="110">
        <v>0</v>
      </c>
      <c r="Y246" s="110">
        <v>187</v>
      </c>
      <c r="Z246" s="108">
        <v>5.3475935828877004E-2</v>
      </c>
      <c r="AA246" s="110">
        <v>13</v>
      </c>
      <c r="AB246" s="110">
        <v>1</v>
      </c>
      <c r="AC246" s="110">
        <v>0</v>
      </c>
      <c r="AD246" s="110">
        <v>1</v>
      </c>
      <c r="AE246" s="110">
        <v>0</v>
      </c>
      <c r="AF246" s="110">
        <v>2</v>
      </c>
      <c r="AG246" s="110">
        <v>7</v>
      </c>
      <c r="AH246" s="110">
        <v>0</v>
      </c>
      <c r="AI246" s="110">
        <v>0</v>
      </c>
      <c r="AJ246" s="110">
        <v>0</v>
      </c>
      <c r="AK246" s="110">
        <v>177</v>
      </c>
      <c r="AL246" s="108">
        <v>0.13559322033898305</v>
      </c>
      <c r="AM246" s="111">
        <f t="shared" si="65"/>
        <v>0.46899999999999997</v>
      </c>
      <c r="AN246" s="111">
        <f t="shared" si="64"/>
        <v>0.33</v>
      </c>
      <c r="AO246" s="111">
        <f t="shared" si="66"/>
        <v>0.30399999999999999</v>
      </c>
      <c r="AP246" s="111">
        <f t="shared" si="67"/>
        <v>0.54600000000000004</v>
      </c>
      <c r="AQ246" s="111">
        <f t="shared" si="68"/>
        <v>0.873</v>
      </c>
      <c r="AR246" s="111">
        <f t="shared" si="69"/>
        <v>0.29599999999999999</v>
      </c>
      <c r="AS246" s="111">
        <f t="shared" si="70"/>
        <v>0.51</v>
      </c>
      <c r="AT246" s="111">
        <f t="shared" si="71"/>
        <v>0.51</v>
      </c>
      <c r="AU246" s="111">
        <f t="shared" si="72"/>
        <v>0.33100000000000002</v>
      </c>
      <c r="AV246" s="111">
        <f t="shared" si="73"/>
        <v>0.27900000000000003</v>
      </c>
      <c r="AW246" s="101">
        <f t="shared" si="74"/>
        <v>1</v>
      </c>
      <c r="AX246" s="101">
        <f t="shared" si="75"/>
        <v>0</v>
      </c>
      <c r="AY246" s="101">
        <f t="shared" si="76"/>
        <v>0</v>
      </c>
      <c r="AZ246" s="101">
        <f t="shared" si="77"/>
        <v>1</v>
      </c>
      <c r="BA246" s="101">
        <f t="shared" si="78"/>
        <v>2</v>
      </c>
      <c r="BB246" s="101">
        <f t="shared" si="79"/>
        <v>0</v>
      </c>
      <c r="BC246" s="101">
        <f t="shared" si="80"/>
        <v>1</v>
      </c>
      <c r="BD246" s="101">
        <f t="shared" si="81"/>
        <v>1</v>
      </c>
      <c r="BE246" s="101">
        <f t="shared" si="82"/>
        <v>0</v>
      </c>
      <c r="BF246" s="101">
        <f t="shared" si="83"/>
        <v>0</v>
      </c>
      <c r="BG246" s="101">
        <f t="shared" si="84"/>
        <v>6</v>
      </c>
    </row>
    <row r="247" spans="1:59" x14ac:dyDescent="0.2">
      <c r="A247" s="98">
        <v>1922800</v>
      </c>
      <c r="B247" s="98" t="s">
        <v>1638</v>
      </c>
      <c r="C247" s="98" t="s">
        <v>2390</v>
      </c>
      <c r="D247" s="98" t="s">
        <v>246</v>
      </c>
      <c r="E247" s="106">
        <v>198</v>
      </c>
      <c r="F247" s="107" t="s">
        <v>220</v>
      </c>
      <c r="G247" s="108" t="s">
        <v>1532</v>
      </c>
      <c r="H247" s="109">
        <v>57143</v>
      </c>
      <c r="I247" s="108">
        <v>4.7E-2</v>
      </c>
      <c r="J247" s="110">
        <v>7</v>
      </c>
      <c r="K247" s="110">
        <v>72</v>
      </c>
      <c r="L247" s="108">
        <v>9.7222222222222224E-2</v>
      </c>
      <c r="M247" s="110">
        <v>3</v>
      </c>
      <c r="N247" s="110">
        <v>72</v>
      </c>
      <c r="O247" s="108">
        <v>4.1666666666666664E-2</v>
      </c>
      <c r="P247" s="108">
        <v>3.9E-2</v>
      </c>
      <c r="Q247" s="108">
        <v>0.34600000000000003</v>
      </c>
      <c r="R247" s="108">
        <v>0.13793103448275862</v>
      </c>
      <c r="S247" s="110">
        <v>18</v>
      </c>
      <c r="T247" s="110">
        <v>77</v>
      </c>
      <c r="U247" s="110">
        <v>137</v>
      </c>
      <c r="V247" s="108">
        <v>0.69343065693430661</v>
      </c>
      <c r="W247" s="110">
        <v>16</v>
      </c>
      <c r="X247" s="110">
        <v>0</v>
      </c>
      <c r="Y247" s="110">
        <v>88</v>
      </c>
      <c r="Z247" s="108">
        <v>0.18181818181818182</v>
      </c>
      <c r="AA247" s="110">
        <v>1</v>
      </c>
      <c r="AB247" s="110">
        <v>2</v>
      </c>
      <c r="AC247" s="110">
        <v>0</v>
      </c>
      <c r="AD247" s="110">
        <v>4</v>
      </c>
      <c r="AE247" s="110">
        <v>1</v>
      </c>
      <c r="AF247" s="110">
        <v>0</v>
      </c>
      <c r="AG247" s="110">
        <v>1</v>
      </c>
      <c r="AH247" s="110">
        <v>0</v>
      </c>
      <c r="AI247" s="110">
        <v>0</v>
      </c>
      <c r="AJ247" s="110">
        <v>0</v>
      </c>
      <c r="AK247" s="110">
        <v>72</v>
      </c>
      <c r="AL247" s="108">
        <v>0.125</v>
      </c>
      <c r="AM247" s="111">
        <f t="shared" si="65"/>
        <v>0.31900000000000001</v>
      </c>
      <c r="AN247" s="111">
        <f t="shared" si="64"/>
        <v>0.193</v>
      </c>
      <c r="AO247" s="111">
        <f t="shared" si="66"/>
        <v>0.505</v>
      </c>
      <c r="AP247" s="111">
        <f t="shared" si="67"/>
        <v>0.56299999999999994</v>
      </c>
      <c r="AQ247" s="111">
        <f t="shared" si="68"/>
        <v>0.66400000000000003</v>
      </c>
      <c r="AR247" s="111">
        <f t="shared" si="69"/>
        <v>0.46800000000000003</v>
      </c>
      <c r="AS247" s="111">
        <f t="shared" si="70"/>
        <v>0.95499999999999996</v>
      </c>
      <c r="AT247" s="111">
        <f t="shared" si="71"/>
        <v>0.95499999999999996</v>
      </c>
      <c r="AU247" s="111">
        <f t="shared" si="72"/>
        <v>0.86399999999999999</v>
      </c>
      <c r="AV247" s="111">
        <f t="shared" si="73"/>
        <v>0.223</v>
      </c>
      <c r="AW247" s="101">
        <f t="shared" si="74"/>
        <v>2</v>
      </c>
      <c r="AX247" s="101">
        <f t="shared" si="75"/>
        <v>0</v>
      </c>
      <c r="AY247" s="101">
        <f t="shared" si="76"/>
        <v>1</v>
      </c>
      <c r="AZ247" s="101">
        <f t="shared" si="77"/>
        <v>1</v>
      </c>
      <c r="BA247" s="101">
        <f t="shared" si="78"/>
        <v>1</v>
      </c>
      <c r="BB247" s="101">
        <f t="shared" si="79"/>
        <v>1</v>
      </c>
      <c r="BC247" s="101">
        <f t="shared" si="80"/>
        <v>0</v>
      </c>
      <c r="BD247" s="101">
        <f t="shared" si="81"/>
        <v>2</v>
      </c>
      <c r="BE247" s="101">
        <f t="shared" si="82"/>
        <v>2</v>
      </c>
      <c r="BF247" s="101">
        <f t="shared" si="83"/>
        <v>0</v>
      </c>
      <c r="BG247" s="101">
        <f t="shared" si="84"/>
        <v>10</v>
      </c>
    </row>
    <row r="248" spans="1:59" x14ac:dyDescent="0.2">
      <c r="A248" s="98">
        <v>1922845</v>
      </c>
      <c r="B248" s="98" t="s">
        <v>2112</v>
      </c>
      <c r="C248" s="98" t="s">
        <v>2391</v>
      </c>
      <c r="D248" s="98" t="s">
        <v>247</v>
      </c>
      <c r="E248" s="106">
        <v>842</v>
      </c>
      <c r="F248" s="107" t="s">
        <v>1222</v>
      </c>
      <c r="G248" s="108" t="s">
        <v>1223</v>
      </c>
      <c r="H248" s="109">
        <v>82969</v>
      </c>
      <c r="I248" s="108">
        <v>0.06</v>
      </c>
      <c r="J248" s="110">
        <v>13</v>
      </c>
      <c r="K248" s="110">
        <v>307</v>
      </c>
      <c r="L248" s="108">
        <v>4.2345276872964167E-2</v>
      </c>
      <c r="M248" s="110">
        <v>8</v>
      </c>
      <c r="N248" s="110">
        <v>307</v>
      </c>
      <c r="O248" s="108">
        <v>2.6058631921824105E-2</v>
      </c>
      <c r="P248" s="108">
        <v>0</v>
      </c>
      <c r="Q248" s="108">
        <v>0.318</v>
      </c>
      <c r="R248" s="108">
        <v>-1.1737089201877934E-2</v>
      </c>
      <c r="S248" s="110">
        <v>10</v>
      </c>
      <c r="T248" s="110">
        <v>162</v>
      </c>
      <c r="U248" s="110">
        <v>490</v>
      </c>
      <c r="V248" s="108">
        <v>0.3510204081632653</v>
      </c>
      <c r="W248" s="110">
        <v>30</v>
      </c>
      <c r="X248" s="110">
        <v>8</v>
      </c>
      <c r="Y248" s="110">
        <v>337</v>
      </c>
      <c r="Z248" s="108">
        <v>6.5281899109792291E-2</v>
      </c>
      <c r="AA248" s="110">
        <v>6</v>
      </c>
      <c r="AB248" s="110">
        <v>3</v>
      </c>
      <c r="AC248" s="110">
        <v>15</v>
      </c>
      <c r="AD248" s="110">
        <v>2</v>
      </c>
      <c r="AE248" s="110">
        <v>0</v>
      </c>
      <c r="AF248" s="110">
        <v>10</v>
      </c>
      <c r="AG248" s="110">
        <v>3</v>
      </c>
      <c r="AH248" s="110">
        <v>0</v>
      </c>
      <c r="AI248" s="110">
        <v>0</v>
      </c>
      <c r="AJ248" s="110">
        <v>0</v>
      </c>
      <c r="AK248" s="110">
        <v>307</v>
      </c>
      <c r="AL248" s="108">
        <v>0.12703583061889251</v>
      </c>
      <c r="AM248" s="111">
        <f t="shared" si="65"/>
        <v>0.84199999999999997</v>
      </c>
      <c r="AN248" s="111">
        <f t="shared" si="64"/>
        <v>0.26900000000000002</v>
      </c>
      <c r="AO248" s="111">
        <f t="shared" si="66"/>
        <v>0.191</v>
      </c>
      <c r="AP248" s="111">
        <f t="shared" si="67"/>
        <v>0.379</v>
      </c>
      <c r="AQ248" s="111">
        <f t="shared" si="68"/>
        <v>0</v>
      </c>
      <c r="AR248" s="111">
        <f t="shared" si="69"/>
        <v>0.35199999999999998</v>
      </c>
      <c r="AS248" s="111">
        <f t="shared" si="70"/>
        <v>0.152</v>
      </c>
      <c r="AT248" s="111">
        <f t="shared" si="71"/>
        <v>0.152</v>
      </c>
      <c r="AU248" s="111">
        <f t="shared" si="72"/>
        <v>0.40400000000000003</v>
      </c>
      <c r="AV248" s="111">
        <f t="shared" si="73"/>
        <v>0.23599999999999999</v>
      </c>
      <c r="AW248" s="101">
        <f t="shared" si="74"/>
        <v>0</v>
      </c>
      <c r="AX248" s="101">
        <f t="shared" si="75"/>
        <v>0</v>
      </c>
      <c r="AY248" s="101">
        <f t="shared" si="76"/>
        <v>0</v>
      </c>
      <c r="AZ248" s="101">
        <f t="shared" si="77"/>
        <v>1</v>
      </c>
      <c r="BA248" s="101">
        <f t="shared" si="78"/>
        <v>0</v>
      </c>
      <c r="BB248" s="101">
        <f t="shared" si="79"/>
        <v>1</v>
      </c>
      <c r="BC248" s="101">
        <f t="shared" si="80"/>
        <v>1</v>
      </c>
      <c r="BD248" s="101">
        <f t="shared" si="81"/>
        <v>0</v>
      </c>
      <c r="BE248" s="101">
        <f t="shared" si="82"/>
        <v>1</v>
      </c>
      <c r="BF248" s="101">
        <f t="shared" si="83"/>
        <v>0</v>
      </c>
      <c r="BG248" s="101">
        <f t="shared" si="84"/>
        <v>4</v>
      </c>
    </row>
    <row r="249" spans="1:59" x14ac:dyDescent="0.2">
      <c r="A249" s="98">
        <v>1922890</v>
      </c>
      <c r="B249" s="98" t="s">
        <v>1566</v>
      </c>
      <c r="C249" s="98" t="s">
        <v>2392</v>
      </c>
      <c r="D249" s="98" t="s">
        <v>248</v>
      </c>
      <c r="E249" s="106">
        <v>1038</v>
      </c>
      <c r="F249" s="107" t="s">
        <v>1122</v>
      </c>
      <c r="G249" s="108" t="s">
        <v>1123</v>
      </c>
      <c r="H249" s="109">
        <v>54609</v>
      </c>
      <c r="I249" s="108">
        <v>5.2000000000000005E-2</v>
      </c>
      <c r="J249" s="110">
        <v>43</v>
      </c>
      <c r="K249" s="110">
        <v>576</v>
      </c>
      <c r="L249" s="108">
        <v>7.4652777777777776E-2</v>
      </c>
      <c r="M249" s="110">
        <v>11</v>
      </c>
      <c r="N249" s="110">
        <v>576</v>
      </c>
      <c r="O249" s="108">
        <v>1.9097222222222224E-2</v>
      </c>
      <c r="P249" s="108">
        <v>5.9000000000000004E-2</v>
      </c>
      <c r="Q249" s="108">
        <v>0.32899999999999996</v>
      </c>
      <c r="R249" s="108">
        <v>-3.838771593090211E-3</v>
      </c>
      <c r="S249" s="110">
        <v>85</v>
      </c>
      <c r="T249" s="110">
        <v>424</v>
      </c>
      <c r="U249" s="110">
        <v>958</v>
      </c>
      <c r="V249" s="108">
        <v>0.53131524008350728</v>
      </c>
      <c r="W249" s="110">
        <v>62</v>
      </c>
      <c r="X249" s="110">
        <v>0</v>
      </c>
      <c r="Y249" s="110">
        <v>638</v>
      </c>
      <c r="Z249" s="108">
        <v>9.7178683385579931E-2</v>
      </c>
      <c r="AA249" s="110">
        <v>9</v>
      </c>
      <c r="AB249" s="110">
        <v>7</v>
      </c>
      <c r="AC249" s="110">
        <v>30</v>
      </c>
      <c r="AD249" s="110">
        <v>23</v>
      </c>
      <c r="AE249" s="110">
        <v>3</v>
      </c>
      <c r="AF249" s="110">
        <v>26</v>
      </c>
      <c r="AG249" s="110">
        <v>66</v>
      </c>
      <c r="AH249" s="110">
        <v>7</v>
      </c>
      <c r="AI249" s="110">
        <v>0</v>
      </c>
      <c r="AJ249" s="110">
        <v>0</v>
      </c>
      <c r="AK249" s="110">
        <v>576</v>
      </c>
      <c r="AL249" s="108">
        <v>0.296875</v>
      </c>
      <c r="AM249" s="111">
        <f t="shared" si="65"/>
        <v>0.246</v>
      </c>
      <c r="AN249" s="111">
        <f t="shared" si="64"/>
        <v>0.223</v>
      </c>
      <c r="AO249" s="111">
        <f t="shared" si="66"/>
        <v>0.38400000000000001</v>
      </c>
      <c r="AP249" s="111">
        <f t="shared" si="67"/>
        <v>0.28299999999999997</v>
      </c>
      <c r="AQ249" s="111">
        <f t="shared" si="68"/>
        <v>0.81799999999999995</v>
      </c>
      <c r="AR249" s="111">
        <f t="shared" si="69"/>
        <v>0.39600000000000002</v>
      </c>
      <c r="AS249" s="111">
        <f t="shared" si="70"/>
        <v>0.72699999999999998</v>
      </c>
      <c r="AT249" s="111">
        <f t="shared" si="71"/>
        <v>0.72699999999999998</v>
      </c>
      <c r="AU249" s="111">
        <f t="shared" si="72"/>
        <v>0.58499999999999996</v>
      </c>
      <c r="AV249" s="111">
        <f t="shared" si="73"/>
        <v>0.91900000000000004</v>
      </c>
      <c r="AW249" s="101">
        <f t="shared" si="74"/>
        <v>2</v>
      </c>
      <c r="AX249" s="101">
        <f t="shared" si="75"/>
        <v>0</v>
      </c>
      <c r="AY249" s="101">
        <f t="shared" si="76"/>
        <v>1</v>
      </c>
      <c r="AZ249" s="101">
        <f t="shared" si="77"/>
        <v>0</v>
      </c>
      <c r="BA249" s="101">
        <f t="shared" si="78"/>
        <v>2</v>
      </c>
      <c r="BB249" s="101">
        <f t="shared" si="79"/>
        <v>1</v>
      </c>
      <c r="BC249" s="101">
        <f t="shared" si="80"/>
        <v>1</v>
      </c>
      <c r="BD249" s="101">
        <f t="shared" si="81"/>
        <v>2</v>
      </c>
      <c r="BE249" s="101">
        <f t="shared" si="82"/>
        <v>1</v>
      </c>
      <c r="BF249" s="101">
        <f t="shared" si="83"/>
        <v>2</v>
      </c>
      <c r="BG249" s="101">
        <f t="shared" si="84"/>
        <v>12</v>
      </c>
    </row>
    <row r="250" spans="1:59" x14ac:dyDescent="0.2">
      <c r="A250" s="98">
        <v>1922935</v>
      </c>
      <c r="B250" s="98" t="s">
        <v>1788</v>
      </c>
      <c r="C250" s="98" t="s">
        <v>2393</v>
      </c>
      <c r="D250" s="98" t="s">
        <v>249</v>
      </c>
      <c r="E250" s="106">
        <v>20</v>
      </c>
      <c r="F250" s="107" t="s">
        <v>243</v>
      </c>
      <c r="G250" s="108" t="s">
        <v>1454</v>
      </c>
      <c r="H250" s="109"/>
      <c r="I250" s="108">
        <v>0</v>
      </c>
      <c r="J250" s="110">
        <v>0</v>
      </c>
      <c r="K250" s="110">
        <v>8</v>
      </c>
      <c r="L250" s="108">
        <v>0</v>
      </c>
      <c r="M250" s="110">
        <v>0</v>
      </c>
      <c r="N250" s="110">
        <v>8</v>
      </c>
      <c r="O250" s="108">
        <v>0</v>
      </c>
      <c r="P250" s="108">
        <v>0</v>
      </c>
      <c r="Q250" s="108">
        <v>0.3</v>
      </c>
      <c r="R250" s="108">
        <v>-9.0909090909090912E-2</v>
      </c>
      <c r="S250" s="110">
        <v>4</v>
      </c>
      <c r="T250" s="110">
        <v>4</v>
      </c>
      <c r="U250" s="110">
        <v>10</v>
      </c>
      <c r="V250" s="108">
        <v>0.8</v>
      </c>
      <c r="W250" s="110">
        <v>0</v>
      </c>
      <c r="X250" s="110">
        <v>0</v>
      </c>
      <c r="Y250" s="110">
        <v>8</v>
      </c>
      <c r="Z250" s="108">
        <v>0</v>
      </c>
      <c r="AA250" s="110">
        <v>0</v>
      </c>
      <c r="AB250" s="110">
        <v>1</v>
      </c>
      <c r="AC250" s="110">
        <v>0</v>
      </c>
      <c r="AD250" s="110">
        <v>0</v>
      </c>
      <c r="AE250" s="110">
        <v>0</v>
      </c>
      <c r="AF250" s="110">
        <v>0</v>
      </c>
      <c r="AG250" s="110">
        <v>0</v>
      </c>
      <c r="AH250" s="110">
        <v>0</v>
      </c>
      <c r="AI250" s="110">
        <v>0</v>
      </c>
      <c r="AJ250" s="110">
        <v>0</v>
      </c>
      <c r="AK250" s="110">
        <v>8</v>
      </c>
      <c r="AL250" s="108">
        <v>0.125</v>
      </c>
      <c r="AM250" s="111">
        <f t="shared" si="65"/>
        <v>0</v>
      </c>
      <c r="AN250" s="111">
        <f t="shared" si="64"/>
        <v>0</v>
      </c>
      <c r="AO250" s="111">
        <f t="shared" si="66"/>
        <v>0</v>
      </c>
      <c r="AP250" s="111">
        <f t="shared" si="67"/>
        <v>0</v>
      </c>
      <c r="AQ250" s="111">
        <f t="shared" si="68"/>
        <v>0</v>
      </c>
      <c r="AR250" s="111">
        <f t="shared" si="69"/>
        <v>0.28199999999999997</v>
      </c>
      <c r="AS250" s="111">
        <f t="shared" si="70"/>
        <v>0.99</v>
      </c>
      <c r="AT250" s="111">
        <f t="shared" si="71"/>
        <v>0.99</v>
      </c>
      <c r="AU250" s="111">
        <f t="shared" si="72"/>
        <v>0</v>
      </c>
      <c r="AV250" s="111">
        <f t="shared" si="73"/>
        <v>0.223</v>
      </c>
      <c r="AW250" s="101">
        <f t="shared" si="74"/>
        <v>2</v>
      </c>
      <c r="AX250" s="101">
        <f t="shared" si="75"/>
        <v>0</v>
      </c>
      <c r="AY250" s="101">
        <f t="shared" si="76"/>
        <v>0</v>
      </c>
      <c r="AZ250" s="101">
        <f t="shared" si="77"/>
        <v>0</v>
      </c>
      <c r="BA250" s="101">
        <f t="shared" si="78"/>
        <v>0</v>
      </c>
      <c r="BB250" s="101">
        <f t="shared" si="79"/>
        <v>0</v>
      </c>
      <c r="BC250" s="101">
        <f t="shared" si="80"/>
        <v>2</v>
      </c>
      <c r="BD250" s="101">
        <f t="shared" si="81"/>
        <v>2</v>
      </c>
      <c r="BE250" s="101">
        <f t="shared" si="82"/>
        <v>0</v>
      </c>
      <c r="BF250" s="101">
        <f t="shared" si="83"/>
        <v>0</v>
      </c>
      <c r="BG250" s="101">
        <f t="shared" si="84"/>
        <v>6</v>
      </c>
    </row>
    <row r="251" spans="1:59" x14ac:dyDescent="0.2">
      <c r="A251" s="98">
        <v>1922980</v>
      </c>
      <c r="B251" s="98" t="s">
        <v>2063</v>
      </c>
      <c r="C251" s="98" t="s">
        <v>2394</v>
      </c>
      <c r="D251" s="98" t="s">
        <v>250</v>
      </c>
      <c r="E251" s="106">
        <v>1871</v>
      </c>
      <c r="F251" s="107" t="s">
        <v>1504</v>
      </c>
      <c r="G251" s="108" t="s">
        <v>1505</v>
      </c>
      <c r="H251" s="109">
        <v>82563</v>
      </c>
      <c r="I251" s="108">
        <v>7.0000000000000007E-2</v>
      </c>
      <c r="J251" s="110">
        <v>53</v>
      </c>
      <c r="K251" s="110">
        <v>773</v>
      </c>
      <c r="L251" s="108">
        <v>6.85640362225097E-2</v>
      </c>
      <c r="M251" s="110">
        <v>37</v>
      </c>
      <c r="N251" s="110">
        <v>773</v>
      </c>
      <c r="O251" s="108">
        <v>4.7865459249676584E-2</v>
      </c>
      <c r="P251" s="108">
        <v>5.0000000000000001E-3</v>
      </c>
      <c r="Q251" s="108">
        <v>0.31</v>
      </c>
      <c r="R251" s="108">
        <v>2.1288209606986901E-2</v>
      </c>
      <c r="S251" s="110">
        <v>25</v>
      </c>
      <c r="T251" s="110">
        <v>496</v>
      </c>
      <c r="U251" s="110">
        <v>1344</v>
      </c>
      <c r="V251" s="108">
        <v>0.38764880952380953</v>
      </c>
      <c r="W251" s="110">
        <v>40</v>
      </c>
      <c r="X251" s="110">
        <v>10</v>
      </c>
      <c r="Y251" s="110">
        <v>813</v>
      </c>
      <c r="Z251" s="108">
        <v>3.6900369003690037E-2</v>
      </c>
      <c r="AA251" s="110">
        <v>10</v>
      </c>
      <c r="AB251" s="110">
        <v>18</v>
      </c>
      <c r="AC251" s="110">
        <v>20</v>
      </c>
      <c r="AD251" s="110">
        <v>3</v>
      </c>
      <c r="AE251" s="110">
        <v>10</v>
      </c>
      <c r="AF251" s="110">
        <v>40</v>
      </c>
      <c r="AG251" s="110">
        <v>10</v>
      </c>
      <c r="AH251" s="110">
        <v>0</v>
      </c>
      <c r="AI251" s="110">
        <v>0</v>
      </c>
      <c r="AJ251" s="110">
        <v>0</v>
      </c>
      <c r="AK251" s="110">
        <v>773</v>
      </c>
      <c r="AL251" s="108">
        <v>0.14359637774902975</v>
      </c>
      <c r="AM251" s="111">
        <f t="shared" si="65"/>
        <v>0.83399999999999996</v>
      </c>
      <c r="AN251" s="111">
        <f t="shared" si="64"/>
        <v>0.34499999999999997</v>
      </c>
      <c r="AO251" s="111">
        <f t="shared" si="66"/>
        <v>0.33500000000000002</v>
      </c>
      <c r="AP251" s="111">
        <f t="shared" si="67"/>
        <v>0.628</v>
      </c>
      <c r="AQ251" s="111">
        <f t="shared" si="68"/>
        <v>0.20899999999999999</v>
      </c>
      <c r="AR251" s="111">
        <f t="shared" si="69"/>
        <v>0.33</v>
      </c>
      <c r="AS251" s="111">
        <f t="shared" si="70"/>
        <v>0.24199999999999999</v>
      </c>
      <c r="AT251" s="111">
        <f t="shared" si="71"/>
        <v>0.24199999999999999</v>
      </c>
      <c r="AU251" s="111">
        <f t="shared" si="72"/>
        <v>0.24399999999999999</v>
      </c>
      <c r="AV251" s="111">
        <f t="shared" si="73"/>
        <v>0.32500000000000001</v>
      </c>
      <c r="AW251" s="101">
        <f t="shared" si="74"/>
        <v>0</v>
      </c>
      <c r="AX251" s="101">
        <f t="shared" si="75"/>
        <v>1</v>
      </c>
      <c r="AY251" s="101">
        <f t="shared" si="76"/>
        <v>1</v>
      </c>
      <c r="AZ251" s="101">
        <f t="shared" si="77"/>
        <v>1</v>
      </c>
      <c r="BA251" s="101">
        <f t="shared" si="78"/>
        <v>0</v>
      </c>
      <c r="BB251" s="101">
        <f t="shared" si="79"/>
        <v>0</v>
      </c>
      <c r="BC251" s="101">
        <f t="shared" si="80"/>
        <v>0</v>
      </c>
      <c r="BD251" s="101">
        <f t="shared" si="81"/>
        <v>0</v>
      </c>
      <c r="BE251" s="101">
        <f t="shared" si="82"/>
        <v>0</v>
      </c>
      <c r="BF251" s="101">
        <f t="shared" si="83"/>
        <v>0</v>
      </c>
      <c r="BG251" s="101">
        <f t="shared" si="84"/>
        <v>3</v>
      </c>
    </row>
    <row r="252" spans="1:59" x14ac:dyDescent="0.2">
      <c r="A252" s="98">
        <v>1923115</v>
      </c>
      <c r="B252" s="98" t="s">
        <v>1897</v>
      </c>
      <c r="C252" s="98" t="s">
        <v>2395</v>
      </c>
      <c r="D252" s="98" t="s">
        <v>251</v>
      </c>
      <c r="E252" s="106">
        <v>4477</v>
      </c>
      <c r="F252" s="107" t="s">
        <v>243</v>
      </c>
      <c r="G252" s="108" t="s">
        <v>1454</v>
      </c>
      <c r="H252" s="109">
        <v>72768</v>
      </c>
      <c r="I252" s="108">
        <v>4.4999999999999998E-2</v>
      </c>
      <c r="J252" s="110">
        <v>138</v>
      </c>
      <c r="K252" s="110">
        <v>1812</v>
      </c>
      <c r="L252" s="108">
        <v>7.6158940397350994E-2</v>
      </c>
      <c r="M252" s="110">
        <v>65</v>
      </c>
      <c r="N252" s="110">
        <v>1812</v>
      </c>
      <c r="O252" s="108">
        <v>3.5871964679911703E-2</v>
      </c>
      <c r="P252" s="108">
        <v>3.4000000000000002E-2</v>
      </c>
      <c r="Q252" s="108">
        <v>0.27800000000000002</v>
      </c>
      <c r="R252" s="108">
        <v>0.10325283390832922</v>
      </c>
      <c r="S252" s="110">
        <v>173</v>
      </c>
      <c r="T252" s="110">
        <v>1344</v>
      </c>
      <c r="U252" s="110">
        <v>3042</v>
      </c>
      <c r="V252" s="108">
        <v>0.49868507560815251</v>
      </c>
      <c r="W252" s="110">
        <v>60</v>
      </c>
      <c r="X252" s="110">
        <v>15</v>
      </c>
      <c r="Y252" s="110">
        <v>1872</v>
      </c>
      <c r="Z252" s="108">
        <v>2.403846153846154E-2</v>
      </c>
      <c r="AA252" s="110">
        <v>51</v>
      </c>
      <c r="AB252" s="110">
        <v>96</v>
      </c>
      <c r="AC252" s="110">
        <v>63</v>
      </c>
      <c r="AD252" s="110">
        <v>72</v>
      </c>
      <c r="AE252" s="110">
        <v>14</v>
      </c>
      <c r="AF252" s="110">
        <v>38</v>
      </c>
      <c r="AG252" s="110">
        <v>0</v>
      </c>
      <c r="AH252" s="110">
        <v>50</v>
      </c>
      <c r="AI252" s="110">
        <v>0</v>
      </c>
      <c r="AJ252" s="110">
        <v>29</v>
      </c>
      <c r="AK252" s="110">
        <v>1812</v>
      </c>
      <c r="AL252" s="108">
        <v>0.22792494481236203</v>
      </c>
      <c r="AM252" s="111">
        <f t="shared" si="65"/>
        <v>0.69199999999999995</v>
      </c>
      <c r="AN252" s="111">
        <f t="shared" si="64"/>
        <v>0.18099999999999999</v>
      </c>
      <c r="AO252" s="111">
        <f t="shared" si="66"/>
        <v>0.39500000000000002</v>
      </c>
      <c r="AP252" s="111">
        <f t="shared" si="67"/>
        <v>0.503</v>
      </c>
      <c r="AQ252" s="111">
        <f t="shared" si="68"/>
        <v>0.60499999999999998</v>
      </c>
      <c r="AR252" s="111">
        <f t="shared" si="69"/>
        <v>0.20699999999999999</v>
      </c>
      <c r="AS252" s="111">
        <f t="shared" si="70"/>
        <v>0.63600000000000001</v>
      </c>
      <c r="AT252" s="111">
        <f t="shared" si="71"/>
        <v>0.63600000000000001</v>
      </c>
      <c r="AU252" s="111">
        <f t="shared" si="72"/>
        <v>0.17799999999999999</v>
      </c>
      <c r="AV252" s="111">
        <f t="shared" si="73"/>
        <v>0.72599999999999998</v>
      </c>
      <c r="AW252" s="101">
        <f t="shared" si="74"/>
        <v>0</v>
      </c>
      <c r="AX252" s="101">
        <f t="shared" si="75"/>
        <v>0</v>
      </c>
      <c r="AY252" s="101">
        <f t="shared" si="76"/>
        <v>1</v>
      </c>
      <c r="AZ252" s="101">
        <f t="shared" si="77"/>
        <v>1</v>
      </c>
      <c r="BA252" s="101">
        <f t="shared" si="78"/>
        <v>1</v>
      </c>
      <c r="BB252" s="101">
        <f t="shared" si="79"/>
        <v>0</v>
      </c>
      <c r="BC252" s="101">
        <f t="shared" si="80"/>
        <v>0</v>
      </c>
      <c r="BD252" s="101">
        <f t="shared" si="81"/>
        <v>1</v>
      </c>
      <c r="BE252" s="101">
        <f t="shared" si="82"/>
        <v>0</v>
      </c>
      <c r="BF252" s="101">
        <f t="shared" si="83"/>
        <v>2</v>
      </c>
      <c r="BG252" s="101">
        <f t="shared" si="84"/>
        <v>6</v>
      </c>
    </row>
    <row r="253" spans="1:59" x14ac:dyDescent="0.2">
      <c r="A253" s="98">
        <v>1923160</v>
      </c>
      <c r="B253" s="98" t="s">
        <v>1573</v>
      </c>
      <c r="C253" s="98" t="s">
        <v>2396</v>
      </c>
      <c r="D253" s="98" t="s">
        <v>252</v>
      </c>
      <c r="E253" s="106">
        <v>1281</v>
      </c>
      <c r="F253" s="107" t="s">
        <v>833</v>
      </c>
      <c r="G253" s="108" t="s">
        <v>1073</v>
      </c>
      <c r="H253" s="109">
        <v>62308</v>
      </c>
      <c r="I253" s="108">
        <v>0.111</v>
      </c>
      <c r="J253" s="110">
        <v>94</v>
      </c>
      <c r="K253" s="110">
        <v>648</v>
      </c>
      <c r="L253" s="108">
        <v>0.14506172839506173</v>
      </c>
      <c r="M253" s="110">
        <v>25</v>
      </c>
      <c r="N253" s="110">
        <v>648</v>
      </c>
      <c r="O253" s="108">
        <v>3.8580246913580245E-2</v>
      </c>
      <c r="P253" s="108">
        <v>5.2999999999999999E-2</v>
      </c>
      <c r="Q253" s="108">
        <v>0.35799999999999998</v>
      </c>
      <c r="R253" s="108">
        <v>-7.1065989847715741E-2</v>
      </c>
      <c r="S253" s="110">
        <v>33</v>
      </c>
      <c r="T253" s="110">
        <v>366</v>
      </c>
      <c r="U253" s="110">
        <v>1020</v>
      </c>
      <c r="V253" s="108">
        <v>0.39117647058823529</v>
      </c>
      <c r="W253" s="110">
        <v>38</v>
      </c>
      <c r="X253" s="110">
        <v>0</v>
      </c>
      <c r="Y253" s="110">
        <v>686</v>
      </c>
      <c r="Z253" s="108">
        <v>5.5393586005830907E-2</v>
      </c>
      <c r="AA253" s="110">
        <v>26</v>
      </c>
      <c r="AB253" s="110">
        <v>23</v>
      </c>
      <c r="AC253" s="110">
        <v>14</v>
      </c>
      <c r="AD253" s="110">
        <v>3</v>
      </c>
      <c r="AE253" s="110">
        <v>11</v>
      </c>
      <c r="AF253" s="110">
        <v>20</v>
      </c>
      <c r="AG253" s="110">
        <v>5</v>
      </c>
      <c r="AH253" s="110">
        <v>10</v>
      </c>
      <c r="AI253" s="110">
        <v>0</v>
      </c>
      <c r="AJ253" s="110">
        <v>0</v>
      </c>
      <c r="AK253" s="110">
        <v>648</v>
      </c>
      <c r="AL253" s="108">
        <v>0.1728395061728395</v>
      </c>
      <c r="AM253" s="111">
        <f t="shared" si="65"/>
        <v>0.45200000000000001</v>
      </c>
      <c r="AN253" s="111">
        <f t="shared" si="64"/>
        <v>0.58299999999999996</v>
      </c>
      <c r="AO253" s="111">
        <f t="shared" si="66"/>
        <v>0.747</v>
      </c>
      <c r="AP253" s="111">
        <f t="shared" si="67"/>
        <v>0.53300000000000003</v>
      </c>
      <c r="AQ253" s="111">
        <f t="shared" si="68"/>
        <v>0.78300000000000003</v>
      </c>
      <c r="AR253" s="111">
        <f t="shared" si="69"/>
        <v>0.52100000000000002</v>
      </c>
      <c r="AS253" s="111">
        <f t="shared" si="70"/>
        <v>0.248</v>
      </c>
      <c r="AT253" s="111">
        <f t="shared" si="71"/>
        <v>0.248</v>
      </c>
      <c r="AU253" s="111">
        <f t="shared" si="72"/>
        <v>0.34200000000000003</v>
      </c>
      <c r="AV253" s="111">
        <f t="shared" si="73"/>
        <v>0.46</v>
      </c>
      <c r="AW253" s="101">
        <f t="shared" si="74"/>
        <v>1</v>
      </c>
      <c r="AX253" s="101">
        <f t="shared" si="75"/>
        <v>1</v>
      </c>
      <c r="AY253" s="101">
        <f t="shared" si="76"/>
        <v>2</v>
      </c>
      <c r="AZ253" s="101">
        <f t="shared" si="77"/>
        <v>1</v>
      </c>
      <c r="BA253" s="101">
        <f t="shared" si="78"/>
        <v>2</v>
      </c>
      <c r="BB253" s="101">
        <f t="shared" si="79"/>
        <v>1</v>
      </c>
      <c r="BC253" s="101">
        <f t="shared" si="80"/>
        <v>1</v>
      </c>
      <c r="BD253" s="101">
        <f t="shared" si="81"/>
        <v>0</v>
      </c>
      <c r="BE253" s="101">
        <f t="shared" si="82"/>
        <v>1</v>
      </c>
      <c r="BF253" s="101">
        <f t="shared" si="83"/>
        <v>1</v>
      </c>
      <c r="BG253" s="101">
        <f t="shared" si="84"/>
        <v>11</v>
      </c>
    </row>
    <row r="254" spans="1:59" x14ac:dyDescent="0.2">
      <c r="A254" s="98">
        <v>1923250</v>
      </c>
      <c r="B254" s="98" t="s">
        <v>1457</v>
      </c>
      <c r="C254" s="98" t="s">
        <v>2397</v>
      </c>
      <c r="D254" s="98" t="s">
        <v>253</v>
      </c>
      <c r="E254" s="106">
        <v>3601</v>
      </c>
      <c r="F254" s="107" t="s">
        <v>1262</v>
      </c>
      <c r="G254" s="108" t="s">
        <v>1263</v>
      </c>
      <c r="H254" s="109">
        <v>58458</v>
      </c>
      <c r="I254" s="108">
        <v>0.22500000000000001</v>
      </c>
      <c r="J254" s="110">
        <v>144</v>
      </c>
      <c r="K254" s="110">
        <v>1329</v>
      </c>
      <c r="L254" s="108">
        <v>0.10835214446952596</v>
      </c>
      <c r="M254" s="110">
        <v>46</v>
      </c>
      <c r="N254" s="110">
        <v>1329</v>
      </c>
      <c r="O254" s="108">
        <v>3.4612490594431902E-2</v>
      </c>
      <c r="P254" s="108">
        <v>1.1000000000000001E-2</v>
      </c>
      <c r="Q254" s="108">
        <v>0.40799999999999997</v>
      </c>
      <c r="R254" s="108">
        <v>5.0237231370360031E-3</v>
      </c>
      <c r="S254" s="110">
        <v>246</v>
      </c>
      <c r="T254" s="110">
        <v>1039</v>
      </c>
      <c r="U254" s="110">
        <v>2215</v>
      </c>
      <c r="V254" s="108">
        <v>0.58013544018058694</v>
      </c>
      <c r="W254" s="110">
        <v>159</v>
      </c>
      <c r="X254" s="110">
        <v>0</v>
      </c>
      <c r="Y254" s="110">
        <v>1488</v>
      </c>
      <c r="Z254" s="108">
        <v>0.10685483870967742</v>
      </c>
      <c r="AA254" s="110">
        <v>43</v>
      </c>
      <c r="AB254" s="110">
        <v>24</v>
      </c>
      <c r="AC254" s="110">
        <v>0</v>
      </c>
      <c r="AD254" s="110">
        <v>25</v>
      </c>
      <c r="AE254" s="110">
        <v>4</v>
      </c>
      <c r="AF254" s="110">
        <v>64</v>
      </c>
      <c r="AG254" s="110">
        <v>79</v>
      </c>
      <c r="AH254" s="110">
        <v>39</v>
      </c>
      <c r="AI254" s="110">
        <v>0</v>
      </c>
      <c r="AJ254" s="110">
        <v>0</v>
      </c>
      <c r="AK254" s="110">
        <v>1329</v>
      </c>
      <c r="AL254" s="108">
        <v>0.2091798344620015</v>
      </c>
      <c r="AM254" s="111">
        <f t="shared" si="65"/>
        <v>0.34799999999999998</v>
      </c>
      <c r="AN254" s="111">
        <f t="shared" si="64"/>
        <v>0.91100000000000003</v>
      </c>
      <c r="AO254" s="111">
        <f t="shared" si="66"/>
        <v>0.56899999999999995</v>
      </c>
      <c r="AP254" s="111">
        <f t="shared" si="67"/>
        <v>0.48799999999999999</v>
      </c>
      <c r="AQ254" s="111">
        <f t="shared" si="68"/>
        <v>0.28899999999999998</v>
      </c>
      <c r="AR254" s="111">
        <f t="shared" si="69"/>
        <v>0.73299999999999998</v>
      </c>
      <c r="AS254" s="111">
        <f t="shared" si="70"/>
        <v>0.84399999999999997</v>
      </c>
      <c r="AT254" s="111">
        <f t="shared" si="71"/>
        <v>0.84399999999999997</v>
      </c>
      <c r="AU254" s="111">
        <f t="shared" si="72"/>
        <v>0.63400000000000001</v>
      </c>
      <c r="AV254" s="111">
        <f t="shared" si="73"/>
        <v>0.64300000000000002</v>
      </c>
      <c r="AW254" s="101">
        <f t="shared" si="74"/>
        <v>1</v>
      </c>
      <c r="AX254" s="101">
        <f t="shared" si="75"/>
        <v>2</v>
      </c>
      <c r="AY254" s="101">
        <f t="shared" si="76"/>
        <v>1</v>
      </c>
      <c r="AZ254" s="101">
        <f t="shared" si="77"/>
        <v>1</v>
      </c>
      <c r="BA254" s="101">
        <f t="shared" si="78"/>
        <v>0</v>
      </c>
      <c r="BB254" s="101">
        <f t="shared" si="79"/>
        <v>2</v>
      </c>
      <c r="BC254" s="101">
        <f t="shared" si="80"/>
        <v>0</v>
      </c>
      <c r="BD254" s="101">
        <f t="shared" si="81"/>
        <v>2</v>
      </c>
      <c r="BE254" s="101">
        <f t="shared" si="82"/>
        <v>1</v>
      </c>
      <c r="BF254" s="101">
        <f t="shared" si="83"/>
        <v>1</v>
      </c>
      <c r="BG254" s="101">
        <f t="shared" si="84"/>
        <v>11</v>
      </c>
    </row>
    <row r="255" spans="1:59" x14ac:dyDescent="0.2">
      <c r="A255" s="98">
        <v>1923340</v>
      </c>
      <c r="B255" s="98" t="s">
        <v>2113</v>
      </c>
      <c r="C255" s="98" t="s">
        <v>2398</v>
      </c>
      <c r="D255" s="98" t="s">
        <v>254</v>
      </c>
      <c r="E255" s="106">
        <v>1410</v>
      </c>
      <c r="F255" s="107" t="s">
        <v>1373</v>
      </c>
      <c r="G255" s="108" t="s">
        <v>1374</v>
      </c>
      <c r="H255" s="109">
        <v>104464</v>
      </c>
      <c r="I255" s="108">
        <v>4.5999999999999999E-2</v>
      </c>
      <c r="J255" s="110">
        <v>41</v>
      </c>
      <c r="K255" s="110">
        <v>555</v>
      </c>
      <c r="L255" s="108">
        <v>7.3873873873873869E-2</v>
      </c>
      <c r="M255" s="110">
        <v>7</v>
      </c>
      <c r="N255" s="110">
        <v>555</v>
      </c>
      <c r="O255" s="108">
        <v>1.2612612612612612E-2</v>
      </c>
      <c r="P255" s="108">
        <v>9.0000000000000011E-3</v>
      </c>
      <c r="Q255" s="108">
        <v>0.26600000000000001</v>
      </c>
      <c r="R255" s="108">
        <v>-2.7586206896551724E-2</v>
      </c>
      <c r="S255" s="110">
        <v>64</v>
      </c>
      <c r="T255" s="110">
        <v>220</v>
      </c>
      <c r="U255" s="110">
        <v>925</v>
      </c>
      <c r="V255" s="108">
        <v>0.307027027027027</v>
      </c>
      <c r="W255" s="110">
        <v>34</v>
      </c>
      <c r="X255" s="110">
        <v>6</v>
      </c>
      <c r="Y255" s="110">
        <v>589</v>
      </c>
      <c r="Z255" s="108">
        <v>4.7538200339558571E-2</v>
      </c>
      <c r="AA255" s="110">
        <v>5</v>
      </c>
      <c r="AB255" s="110">
        <v>4</v>
      </c>
      <c r="AC255" s="110">
        <v>2</v>
      </c>
      <c r="AD255" s="110">
        <v>21</v>
      </c>
      <c r="AE255" s="110">
        <v>13</v>
      </c>
      <c r="AF255" s="110">
        <v>20</v>
      </c>
      <c r="AG255" s="110">
        <v>4</v>
      </c>
      <c r="AH255" s="110">
        <v>0</v>
      </c>
      <c r="AI255" s="110">
        <v>0</v>
      </c>
      <c r="AJ255" s="110">
        <v>0</v>
      </c>
      <c r="AK255" s="110">
        <v>555</v>
      </c>
      <c r="AL255" s="108">
        <v>0.12432432432432433</v>
      </c>
      <c r="AM255" s="111">
        <f t="shared" si="65"/>
        <v>0.95799999999999996</v>
      </c>
      <c r="AN255" s="111">
        <f t="shared" si="64"/>
        <v>0.19</v>
      </c>
      <c r="AO255" s="111">
        <f t="shared" si="66"/>
        <v>0.374</v>
      </c>
      <c r="AP255" s="111">
        <f t="shared" si="67"/>
        <v>0.20499999999999999</v>
      </c>
      <c r="AQ255" s="111">
        <f t="shared" si="68"/>
        <v>0.253</v>
      </c>
      <c r="AR255" s="111">
        <f t="shared" si="69"/>
        <v>0.17399999999999999</v>
      </c>
      <c r="AS255" s="111">
        <f t="shared" si="70"/>
        <v>0.10199999999999999</v>
      </c>
      <c r="AT255" s="111">
        <f t="shared" si="71"/>
        <v>0.10199999999999999</v>
      </c>
      <c r="AU255" s="111">
        <f t="shared" si="72"/>
        <v>0.29699999999999999</v>
      </c>
      <c r="AV255" s="111">
        <f t="shared" si="73"/>
        <v>0.221</v>
      </c>
      <c r="AW255" s="101">
        <f t="shared" si="74"/>
        <v>0</v>
      </c>
      <c r="AX255" s="101">
        <f t="shared" si="75"/>
        <v>0</v>
      </c>
      <c r="AY255" s="101">
        <f t="shared" si="76"/>
        <v>1</v>
      </c>
      <c r="AZ255" s="101">
        <f t="shared" si="77"/>
        <v>0</v>
      </c>
      <c r="BA255" s="101">
        <f t="shared" si="78"/>
        <v>0</v>
      </c>
      <c r="BB255" s="101">
        <f t="shared" si="79"/>
        <v>0</v>
      </c>
      <c r="BC255" s="101">
        <f t="shared" si="80"/>
        <v>1</v>
      </c>
      <c r="BD255" s="101">
        <f t="shared" si="81"/>
        <v>0</v>
      </c>
      <c r="BE255" s="101">
        <f t="shared" si="82"/>
        <v>0</v>
      </c>
      <c r="BF255" s="101">
        <f t="shared" si="83"/>
        <v>0</v>
      </c>
      <c r="BG255" s="101">
        <f t="shared" si="84"/>
        <v>2</v>
      </c>
    </row>
    <row r="256" spans="1:59" x14ac:dyDescent="0.2">
      <c r="A256" s="98">
        <v>1923385</v>
      </c>
      <c r="B256" s="98" t="s">
        <v>1320</v>
      </c>
      <c r="C256" s="98" t="s">
        <v>2399</v>
      </c>
      <c r="D256" s="98" t="s">
        <v>255</v>
      </c>
      <c r="E256" s="106">
        <v>397</v>
      </c>
      <c r="F256" s="107" t="s">
        <v>771</v>
      </c>
      <c r="G256" s="108" t="s">
        <v>1321</v>
      </c>
      <c r="H256" s="109">
        <v>44375</v>
      </c>
      <c r="I256" s="108">
        <v>8.900000000000001E-2</v>
      </c>
      <c r="J256" s="110">
        <v>41</v>
      </c>
      <c r="K256" s="110">
        <v>215</v>
      </c>
      <c r="L256" s="108">
        <v>0.19069767441860466</v>
      </c>
      <c r="M256" s="110">
        <v>11</v>
      </c>
      <c r="N256" s="110">
        <v>215</v>
      </c>
      <c r="O256" s="108">
        <v>5.1162790697674418E-2</v>
      </c>
      <c r="P256" s="108">
        <v>0.06</v>
      </c>
      <c r="Q256" s="108">
        <v>0.42100000000000004</v>
      </c>
      <c r="R256" s="108">
        <v>-9.1533180778032033E-2</v>
      </c>
      <c r="S256" s="110">
        <v>19</v>
      </c>
      <c r="T256" s="110">
        <v>113</v>
      </c>
      <c r="U256" s="110">
        <v>310</v>
      </c>
      <c r="V256" s="108">
        <v>0.4258064516129032</v>
      </c>
      <c r="W256" s="110">
        <v>6</v>
      </c>
      <c r="X256" s="110">
        <v>0</v>
      </c>
      <c r="Y256" s="110">
        <v>221</v>
      </c>
      <c r="Z256" s="108">
        <v>2.7149321266968326E-2</v>
      </c>
      <c r="AA256" s="110">
        <v>8</v>
      </c>
      <c r="AB256" s="110">
        <v>17</v>
      </c>
      <c r="AC256" s="110">
        <v>4</v>
      </c>
      <c r="AD256" s="110">
        <v>1</v>
      </c>
      <c r="AE256" s="110">
        <v>0</v>
      </c>
      <c r="AF256" s="110">
        <v>9</v>
      </c>
      <c r="AG256" s="110">
        <v>1</v>
      </c>
      <c r="AH256" s="110">
        <v>0</v>
      </c>
      <c r="AI256" s="110">
        <v>7</v>
      </c>
      <c r="AJ256" s="110">
        <v>0</v>
      </c>
      <c r="AK256" s="110">
        <v>215</v>
      </c>
      <c r="AL256" s="108">
        <v>0.21860465116279071</v>
      </c>
      <c r="AM256" s="111">
        <f t="shared" si="65"/>
        <v>7.0000000000000007E-2</v>
      </c>
      <c r="AN256" s="111">
        <f t="shared" si="64"/>
        <v>0.46899999999999997</v>
      </c>
      <c r="AO256" s="111">
        <f t="shared" si="66"/>
        <v>0.873</v>
      </c>
      <c r="AP256" s="111">
        <f t="shared" si="67"/>
        <v>0.66300000000000003</v>
      </c>
      <c r="AQ256" s="111">
        <f t="shared" si="68"/>
        <v>0.82599999999999996</v>
      </c>
      <c r="AR256" s="111">
        <f t="shared" si="69"/>
        <v>0.77600000000000002</v>
      </c>
      <c r="AS256" s="111">
        <f t="shared" si="70"/>
        <v>0.379</v>
      </c>
      <c r="AT256" s="111">
        <f t="shared" si="71"/>
        <v>0.379</v>
      </c>
      <c r="AU256" s="111">
        <f t="shared" si="72"/>
        <v>0.19</v>
      </c>
      <c r="AV256" s="111">
        <f t="shared" si="73"/>
        <v>0.68300000000000005</v>
      </c>
      <c r="AW256" s="101">
        <f t="shared" si="74"/>
        <v>2</v>
      </c>
      <c r="AX256" s="101">
        <f t="shared" si="75"/>
        <v>1</v>
      </c>
      <c r="AY256" s="101">
        <f t="shared" si="76"/>
        <v>2</v>
      </c>
      <c r="AZ256" s="101">
        <f t="shared" si="77"/>
        <v>1</v>
      </c>
      <c r="BA256" s="101">
        <f t="shared" si="78"/>
        <v>2</v>
      </c>
      <c r="BB256" s="101">
        <f t="shared" si="79"/>
        <v>2</v>
      </c>
      <c r="BC256" s="101">
        <f t="shared" si="80"/>
        <v>2</v>
      </c>
      <c r="BD256" s="101">
        <f t="shared" si="81"/>
        <v>1</v>
      </c>
      <c r="BE256" s="101">
        <f t="shared" si="82"/>
        <v>0</v>
      </c>
      <c r="BF256" s="101">
        <f t="shared" si="83"/>
        <v>2</v>
      </c>
      <c r="BG256" s="101">
        <f t="shared" si="84"/>
        <v>15</v>
      </c>
    </row>
    <row r="257" spans="1:59" x14ac:dyDescent="0.2">
      <c r="A257" s="98">
        <v>1923430</v>
      </c>
      <c r="B257" s="98" t="s">
        <v>1975</v>
      </c>
      <c r="C257" s="98" t="s">
        <v>2400</v>
      </c>
      <c r="D257" s="98" t="s">
        <v>256</v>
      </c>
      <c r="E257" s="106">
        <v>716</v>
      </c>
      <c r="F257" s="107" t="s">
        <v>220</v>
      </c>
      <c r="G257" s="108" t="s">
        <v>1532</v>
      </c>
      <c r="H257" s="109">
        <v>71125</v>
      </c>
      <c r="I257" s="108">
        <v>6.5000000000000002E-2</v>
      </c>
      <c r="J257" s="110">
        <v>32</v>
      </c>
      <c r="K257" s="110">
        <v>345</v>
      </c>
      <c r="L257" s="108">
        <v>9.2753623188405798E-2</v>
      </c>
      <c r="M257" s="110">
        <v>7</v>
      </c>
      <c r="N257" s="110">
        <v>345</v>
      </c>
      <c r="O257" s="108">
        <v>2.0289855072463767E-2</v>
      </c>
      <c r="P257" s="108">
        <v>1.4999999999999999E-2</v>
      </c>
      <c r="Q257" s="108">
        <v>0.28499999999999998</v>
      </c>
      <c r="R257" s="108">
        <v>-0.11822660098522167</v>
      </c>
      <c r="S257" s="110">
        <v>43</v>
      </c>
      <c r="T257" s="110">
        <v>272</v>
      </c>
      <c r="U257" s="110">
        <v>618</v>
      </c>
      <c r="V257" s="108">
        <v>0.50970873786407767</v>
      </c>
      <c r="W257" s="110">
        <v>21</v>
      </c>
      <c r="X257" s="110">
        <v>0</v>
      </c>
      <c r="Y257" s="110">
        <v>366</v>
      </c>
      <c r="Z257" s="108">
        <v>5.737704918032787E-2</v>
      </c>
      <c r="AA257" s="110">
        <v>14</v>
      </c>
      <c r="AB257" s="110">
        <v>4</v>
      </c>
      <c r="AC257" s="110">
        <v>5</v>
      </c>
      <c r="AD257" s="110">
        <v>12</v>
      </c>
      <c r="AE257" s="110">
        <v>0</v>
      </c>
      <c r="AF257" s="110">
        <v>4</v>
      </c>
      <c r="AG257" s="110">
        <v>23</v>
      </c>
      <c r="AH257" s="110">
        <v>0</v>
      </c>
      <c r="AI257" s="110">
        <v>0</v>
      </c>
      <c r="AJ257" s="110">
        <v>0</v>
      </c>
      <c r="AK257" s="110">
        <v>345</v>
      </c>
      <c r="AL257" s="108">
        <v>0.17971014492753623</v>
      </c>
      <c r="AM257" s="111">
        <f t="shared" si="65"/>
        <v>0.65900000000000003</v>
      </c>
      <c r="AN257" s="111">
        <f t="shared" si="64"/>
        <v>0.30399999999999999</v>
      </c>
      <c r="AO257" s="111">
        <f t="shared" si="66"/>
        <v>0.48099999999999998</v>
      </c>
      <c r="AP257" s="111">
        <f t="shared" si="67"/>
        <v>0.30099999999999999</v>
      </c>
      <c r="AQ257" s="111">
        <f t="shared" si="68"/>
        <v>0.35399999999999998</v>
      </c>
      <c r="AR257" s="111">
        <f t="shared" si="69"/>
        <v>0.23</v>
      </c>
      <c r="AS257" s="111">
        <f t="shared" si="70"/>
        <v>0.66700000000000004</v>
      </c>
      <c r="AT257" s="111">
        <f t="shared" si="71"/>
        <v>0.66700000000000004</v>
      </c>
      <c r="AU257" s="111">
        <f t="shared" si="72"/>
        <v>0.35699999999999998</v>
      </c>
      <c r="AV257" s="111">
        <f t="shared" si="73"/>
        <v>0.503</v>
      </c>
      <c r="AW257" s="101">
        <f t="shared" si="74"/>
        <v>1</v>
      </c>
      <c r="AX257" s="101">
        <f t="shared" si="75"/>
        <v>0</v>
      </c>
      <c r="AY257" s="101">
        <f t="shared" si="76"/>
        <v>1</v>
      </c>
      <c r="AZ257" s="101">
        <f t="shared" si="77"/>
        <v>0</v>
      </c>
      <c r="BA257" s="101">
        <f t="shared" si="78"/>
        <v>1</v>
      </c>
      <c r="BB257" s="101">
        <f t="shared" si="79"/>
        <v>0</v>
      </c>
      <c r="BC257" s="101">
        <f t="shared" si="80"/>
        <v>2</v>
      </c>
      <c r="BD257" s="101">
        <f t="shared" si="81"/>
        <v>2</v>
      </c>
      <c r="BE257" s="101">
        <f t="shared" si="82"/>
        <v>1</v>
      </c>
      <c r="BF257" s="101">
        <f t="shared" si="83"/>
        <v>1</v>
      </c>
      <c r="BG257" s="101">
        <f t="shared" si="84"/>
        <v>9</v>
      </c>
    </row>
    <row r="258" spans="1:59" x14ac:dyDescent="0.2">
      <c r="A258" s="98">
        <v>1923475</v>
      </c>
      <c r="B258" s="98" t="s">
        <v>1988</v>
      </c>
      <c r="C258" s="98" t="s">
        <v>2401</v>
      </c>
      <c r="D258" s="98" t="s">
        <v>257</v>
      </c>
      <c r="E258" s="106">
        <v>587</v>
      </c>
      <c r="F258" s="107" t="s">
        <v>1403</v>
      </c>
      <c r="G258" s="108" t="s">
        <v>1404</v>
      </c>
      <c r="H258" s="109">
        <v>76083</v>
      </c>
      <c r="I258" s="108">
        <v>0.11800000000000001</v>
      </c>
      <c r="J258" s="110">
        <v>37</v>
      </c>
      <c r="K258" s="110">
        <v>313</v>
      </c>
      <c r="L258" s="108">
        <v>0.1182108626198083</v>
      </c>
      <c r="M258" s="110">
        <v>8</v>
      </c>
      <c r="N258" s="110">
        <v>313</v>
      </c>
      <c r="O258" s="108">
        <v>2.5559105431309903E-2</v>
      </c>
      <c r="P258" s="108">
        <v>0.10300000000000001</v>
      </c>
      <c r="Q258" s="108">
        <v>0.20899999999999999</v>
      </c>
      <c r="R258" s="108">
        <v>5.385996409335727E-2</v>
      </c>
      <c r="S258" s="110">
        <v>62</v>
      </c>
      <c r="T258" s="110">
        <v>149</v>
      </c>
      <c r="U258" s="110">
        <v>491</v>
      </c>
      <c r="V258" s="108">
        <v>0.42973523421588594</v>
      </c>
      <c r="W258" s="110">
        <v>45</v>
      </c>
      <c r="X258" s="110">
        <v>0</v>
      </c>
      <c r="Y258" s="110">
        <v>358</v>
      </c>
      <c r="Z258" s="108">
        <v>0.12569832402234637</v>
      </c>
      <c r="AA258" s="110">
        <v>9</v>
      </c>
      <c r="AB258" s="110">
        <v>2</v>
      </c>
      <c r="AC258" s="110">
        <v>8</v>
      </c>
      <c r="AD258" s="110">
        <v>3</v>
      </c>
      <c r="AE258" s="110">
        <v>0</v>
      </c>
      <c r="AF258" s="110">
        <v>6</v>
      </c>
      <c r="AG258" s="110">
        <v>5</v>
      </c>
      <c r="AH258" s="110">
        <v>0</v>
      </c>
      <c r="AI258" s="110">
        <v>8</v>
      </c>
      <c r="AJ258" s="110">
        <v>0</v>
      </c>
      <c r="AK258" s="110">
        <v>313</v>
      </c>
      <c r="AL258" s="108">
        <v>0.13099041533546327</v>
      </c>
      <c r="AM258" s="111">
        <f t="shared" si="65"/>
        <v>0.753</v>
      </c>
      <c r="AN258" s="111">
        <f t="shared" si="64"/>
        <v>0.627</v>
      </c>
      <c r="AO258" s="111">
        <f t="shared" si="66"/>
        <v>0.626</v>
      </c>
      <c r="AP258" s="111">
        <f t="shared" si="67"/>
        <v>0.36399999999999999</v>
      </c>
      <c r="AQ258" s="111">
        <f t="shared" si="68"/>
        <v>0.94</v>
      </c>
      <c r="AR258" s="111">
        <f t="shared" si="69"/>
        <v>4.2000000000000003E-2</v>
      </c>
      <c r="AS258" s="111">
        <f t="shared" si="70"/>
        <v>0.39100000000000001</v>
      </c>
      <c r="AT258" s="111">
        <f t="shared" si="71"/>
        <v>0.39100000000000001</v>
      </c>
      <c r="AU258" s="111">
        <f t="shared" si="72"/>
        <v>0.73399999999999999</v>
      </c>
      <c r="AV258" s="111">
        <f t="shared" si="73"/>
        <v>0.25700000000000001</v>
      </c>
      <c r="AW258" s="101">
        <f t="shared" si="74"/>
        <v>0</v>
      </c>
      <c r="AX258" s="101">
        <f t="shared" si="75"/>
        <v>1</v>
      </c>
      <c r="AY258" s="101">
        <f t="shared" si="76"/>
        <v>1</v>
      </c>
      <c r="AZ258" s="101">
        <f t="shared" si="77"/>
        <v>1</v>
      </c>
      <c r="BA258" s="101">
        <f t="shared" si="78"/>
        <v>2</v>
      </c>
      <c r="BB258" s="101">
        <f t="shared" si="79"/>
        <v>0</v>
      </c>
      <c r="BC258" s="101">
        <f t="shared" si="80"/>
        <v>0</v>
      </c>
      <c r="BD258" s="101">
        <f t="shared" si="81"/>
        <v>1</v>
      </c>
      <c r="BE258" s="101">
        <f t="shared" si="82"/>
        <v>2</v>
      </c>
      <c r="BF258" s="101">
        <f t="shared" si="83"/>
        <v>0</v>
      </c>
      <c r="BG258" s="101">
        <f t="shared" si="84"/>
        <v>8</v>
      </c>
    </row>
    <row r="259" spans="1:59" x14ac:dyDescent="0.2">
      <c r="A259" s="98">
        <v>1923790</v>
      </c>
      <c r="B259" s="98" t="s">
        <v>1372</v>
      </c>
      <c r="C259" s="98" t="s">
        <v>2402</v>
      </c>
      <c r="D259" s="98" t="s">
        <v>258</v>
      </c>
      <c r="E259" s="106">
        <v>115</v>
      </c>
      <c r="F259" s="107" t="s">
        <v>1373</v>
      </c>
      <c r="G259" s="108" t="s">
        <v>1374</v>
      </c>
      <c r="H259" s="109">
        <v>67083</v>
      </c>
      <c r="I259" s="108">
        <v>0.17499999999999999</v>
      </c>
      <c r="J259" s="110">
        <v>11</v>
      </c>
      <c r="K259" s="110">
        <v>48</v>
      </c>
      <c r="L259" s="108">
        <v>0.22916666666666666</v>
      </c>
      <c r="M259" s="110">
        <v>2</v>
      </c>
      <c r="N259" s="110">
        <v>48</v>
      </c>
      <c r="O259" s="108">
        <v>4.1666666666666664E-2</v>
      </c>
      <c r="P259" s="108">
        <v>0</v>
      </c>
      <c r="Q259" s="108">
        <v>0.28600000000000003</v>
      </c>
      <c r="R259" s="108">
        <v>-0.08</v>
      </c>
      <c r="S259" s="110">
        <v>12</v>
      </c>
      <c r="T259" s="110">
        <v>41</v>
      </c>
      <c r="U259" s="110">
        <v>78</v>
      </c>
      <c r="V259" s="108">
        <v>0.67948717948717952</v>
      </c>
      <c r="W259" s="110">
        <v>11</v>
      </c>
      <c r="X259" s="110">
        <v>6</v>
      </c>
      <c r="Y259" s="110">
        <v>59</v>
      </c>
      <c r="Z259" s="108">
        <v>8.4745762711864403E-2</v>
      </c>
      <c r="AA259" s="110">
        <v>1</v>
      </c>
      <c r="AB259" s="110">
        <v>0</v>
      </c>
      <c r="AC259" s="110">
        <v>1</v>
      </c>
      <c r="AD259" s="110">
        <v>1</v>
      </c>
      <c r="AE259" s="110">
        <v>2</v>
      </c>
      <c r="AF259" s="110">
        <v>0</v>
      </c>
      <c r="AG259" s="110">
        <v>3</v>
      </c>
      <c r="AH259" s="110">
        <v>0</v>
      </c>
      <c r="AI259" s="110">
        <v>0</v>
      </c>
      <c r="AJ259" s="110">
        <v>0</v>
      </c>
      <c r="AK259" s="110">
        <v>48</v>
      </c>
      <c r="AL259" s="108">
        <v>0.16666666666666666</v>
      </c>
      <c r="AM259" s="111">
        <f t="shared" si="65"/>
        <v>0.57199999999999995</v>
      </c>
      <c r="AN259" s="111">
        <f t="shared" si="64"/>
        <v>0.84099999999999997</v>
      </c>
      <c r="AO259" s="111">
        <f t="shared" si="66"/>
        <v>0.93600000000000005</v>
      </c>
      <c r="AP259" s="111">
        <f t="shared" si="67"/>
        <v>0.56299999999999994</v>
      </c>
      <c r="AQ259" s="111">
        <f t="shared" si="68"/>
        <v>0</v>
      </c>
      <c r="AR259" s="111">
        <f t="shared" si="69"/>
        <v>0.23100000000000001</v>
      </c>
      <c r="AS259" s="111">
        <f t="shared" si="70"/>
        <v>0.94399999999999995</v>
      </c>
      <c r="AT259" s="111">
        <f t="shared" si="71"/>
        <v>0.94399999999999995</v>
      </c>
      <c r="AU259" s="111">
        <f t="shared" si="72"/>
        <v>0.52500000000000002</v>
      </c>
      <c r="AV259" s="111">
        <f t="shared" si="73"/>
        <v>0.42899999999999999</v>
      </c>
      <c r="AW259" s="101">
        <f t="shared" si="74"/>
        <v>1</v>
      </c>
      <c r="AX259" s="101">
        <f t="shared" si="75"/>
        <v>2</v>
      </c>
      <c r="AY259" s="101">
        <f t="shared" si="76"/>
        <v>2</v>
      </c>
      <c r="AZ259" s="101">
        <f t="shared" si="77"/>
        <v>1</v>
      </c>
      <c r="BA259" s="101">
        <f t="shared" si="78"/>
        <v>0</v>
      </c>
      <c r="BB259" s="101">
        <f t="shared" si="79"/>
        <v>0</v>
      </c>
      <c r="BC259" s="101">
        <f t="shared" si="80"/>
        <v>2</v>
      </c>
      <c r="BD259" s="101">
        <f t="shared" si="81"/>
        <v>2</v>
      </c>
      <c r="BE259" s="101">
        <f t="shared" si="82"/>
        <v>1</v>
      </c>
      <c r="BF259" s="101">
        <f t="shared" si="83"/>
        <v>1</v>
      </c>
      <c r="BG259" s="101">
        <f t="shared" si="84"/>
        <v>12</v>
      </c>
    </row>
    <row r="260" spans="1:59" x14ac:dyDescent="0.2">
      <c r="A260" s="98">
        <v>1923970</v>
      </c>
      <c r="B260" s="98" t="s">
        <v>1434</v>
      </c>
      <c r="C260" s="98" t="s">
        <v>2403</v>
      </c>
      <c r="D260" s="98" t="s">
        <v>259</v>
      </c>
      <c r="E260" s="106">
        <v>970</v>
      </c>
      <c r="F260" s="107" t="s">
        <v>885</v>
      </c>
      <c r="G260" s="108" t="s">
        <v>1052</v>
      </c>
      <c r="H260" s="109">
        <v>61205</v>
      </c>
      <c r="I260" s="108">
        <v>0.151</v>
      </c>
      <c r="J260" s="110">
        <v>98</v>
      </c>
      <c r="K260" s="110">
        <v>409</v>
      </c>
      <c r="L260" s="108">
        <v>0.23960880195599021</v>
      </c>
      <c r="M260" s="110">
        <v>31</v>
      </c>
      <c r="N260" s="110">
        <v>409</v>
      </c>
      <c r="O260" s="108">
        <v>7.5794621026894868E-2</v>
      </c>
      <c r="P260" s="108">
        <v>2.6000000000000002E-2</v>
      </c>
      <c r="Q260" s="108">
        <v>0.38299999999999995</v>
      </c>
      <c r="R260" s="108">
        <v>-5.2734375E-2</v>
      </c>
      <c r="S260" s="110">
        <v>13</v>
      </c>
      <c r="T260" s="110">
        <v>271</v>
      </c>
      <c r="U260" s="110">
        <v>695</v>
      </c>
      <c r="V260" s="108">
        <v>0.40863309352517985</v>
      </c>
      <c r="W260" s="110">
        <v>28</v>
      </c>
      <c r="X260" s="110">
        <v>21</v>
      </c>
      <c r="Y260" s="110">
        <v>437</v>
      </c>
      <c r="Z260" s="108">
        <v>1.6018306636155607E-2</v>
      </c>
      <c r="AA260" s="110">
        <v>15</v>
      </c>
      <c r="AB260" s="110">
        <v>31</v>
      </c>
      <c r="AC260" s="110">
        <v>9</v>
      </c>
      <c r="AD260" s="110">
        <v>0</v>
      </c>
      <c r="AE260" s="110">
        <v>0</v>
      </c>
      <c r="AF260" s="110">
        <v>7</v>
      </c>
      <c r="AG260" s="110">
        <v>8</v>
      </c>
      <c r="AH260" s="110">
        <v>24</v>
      </c>
      <c r="AI260" s="110">
        <v>8</v>
      </c>
      <c r="AJ260" s="110">
        <v>1</v>
      </c>
      <c r="AK260" s="110">
        <v>409</v>
      </c>
      <c r="AL260" s="108">
        <v>0.25183374083129584</v>
      </c>
      <c r="AM260" s="111">
        <f t="shared" si="65"/>
        <v>0.42</v>
      </c>
      <c r="AN260" s="111">
        <f t="shared" si="64"/>
        <v>0.76100000000000001</v>
      </c>
      <c r="AO260" s="111">
        <f t="shared" si="66"/>
        <v>0.94899999999999995</v>
      </c>
      <c r="AP260" s="111">
        <f t="shared" si="67"/>
        <v>0.83299999999999996</v>
      </c>
      <c r="AQ260" s="111">
        <f t="shared" si="68"/>
        <v>0.5</v>
      </c>
      <c r="AR260" s="111">
        <f t="shared" si="69"/>
        <v>0.63</v>
      </c>
      <c r="AS260" s="111">
        <f t="shared" si="70"/>
        <v>0.315</v>
      </c>
      <c r="AT260" s="111">
        <f t="shared" si="71"/>
        <v>0.315</v>
      </c>
      <c r="AU260" s="111">
        <f t="shared" si="72"/>
        <v>0.13700000000000001</v>
      </c>
      <c r="AV260" s="111">
        <f t="shared" si="73"/>
        <v>0.80400000000000005</v>
      </c>
      <c r="AW260" s="101">
        <f t="shared" si="74"/>
        <v>1</v>
      </c>
      <c r="AX260" s="101">
        <f t="shared" si="75"/>
        <v>2</v>
      </c>
      <c r="AY260" s="101">
        <f t="shared" si="76"/>
        <v>2</v>
      </c>
      <c r="AZ260" s="101">
        <f t="shared" si="77"/>
        <v>2</v>
      </c>
      <c r="BA260" s="101">
        <f t="shared" si="78"/>
        <v>1</v>
      </c>
      <c r="BB260" s="101">
        <f t="shared" si="79"/>
        <v>1</v>
      </c>
      <c r="BC260" s="101">
        <f t="shared" si="80"/>
        <v>1</v>
      </c>
      <c r="BD260" s="101">
        <f t="shared" si="81"/>
        <v>0</v>
      </c>
      <c r="BE260" s="101">
        <f t="shared" si="82"/>
        <v>0</v>
      </c>
      <c r="BF260" s="101">
        <f t="shared" si="83"/>
        <v>2</v>
      </c>
      <c r="BG260" s="101">
        <f t="shared" si="84"/>
        <v>12</v>
      </c>
    </row>
    <row r="261" spans="1:59" x14ac:dyDescent="0.2">
      <c r="A261" s="98">
        <v>1924060</v>
      </c>
      <c r="B261" s="98" t="s">
        <v>1804</v>
      </c>
      <c r="C261" s="98" t="s">
        <v>2404</v>
      </c>
      <c r="D261" s="98" t="s">
        <v>260</v>
      </c>
      <c r="E261" s="106">
        <v>909</v>
      </c>
      <c r="F261" s="107" t="s">
        <v>220</v>
      </c>
      <c r="G261" s="108" t="s">
        <v>1532</v>
      </c>
      <c r="H261" s="109">
        <v>56875</v>
      </c>
      <c r="I261" s="108">
        <v>7.400000000000001E-2</v>
      </c>
      <c r="J261" s="110">
        <v>11</v>
      </c>
      <c r="K261" s="110">
        <v>374</v>
      </c>
      <c r="L261" s="108">
        <v>2.9411764705882353E-2</v>
      </c>
      <c r="M261" s="110">
        <v>13</v>
      </c>
      <c r="N261" s="110">
        <v>374</v>
      </c>
      <c r="O261" s="108">
        <v>3.4759358288770054E-2</v>
      </c>
      <c r="P261" s="108">
        <v>3.2000000000000001E-2</v>
      </c>
      <c r="Q261" s="108">
        <v>0.42700000000000005</v>
      </c>
      <c r="R261" s="108">
        <v>5.2083333333333336E-2</v>
      </c>
      <c r="S261" s="110">
        <v>29</v>
      </c>
      <c r="T261" s="110">
        <v>331</v>
      </c>
      <c r="U261" s="110">
        <v>583</v>
      </c>
      <c r="V261" s="108">
        <v>0.61749571183533447</v>
      </c>
      <c r="W261" s="110">
        <v>44</v>
      </c>
      <c r="X261" s="110">
        <v>24</v>
      </c>
      <c r="Y261" s="110">
        <v>418</v>
      </c>
      <c r="Z261" s="108">
        <v>4.784688995215311E-2</v>
      </c>
      <c r="AA261" s="110">
        <v>3</v>
      </c>
      <c r="AB261" s="110">
        <v>9</v>
      </c>
      <c r="AC261" s="110">
        <v>29</v>
      </c>
      <c r="AD261" s="110">
        <v>9</v>
      </c>
      <c r="AE261" s="110">
        <v>0</v>
      </c>
      <c r="AF261" s="110">
        <v>28</v>
      </c>
      <c r="AG261" s="110">
        <v>19</v>
      </c>
      <c r="AH261" s="110">
        <v>0</v>
      </c>
      <c r="AI261" s="110">
        <v>0</v>
      </c>
      <c r="AJ261" s="110">
        <v>0</v>
      </c>
      <c r="AK261" s="110">
        <v>374</v>
      </c>
      <c r="AL261" s="108">
        <v>0.25935828877005346</v>
      </c>
      <c r="AM261" s="111">
        <f t="shared" si="65"/>
        <v>0.307</v>
      </c>
      <c r="AN261" s="111">
        <f t="shared" si="64"/>
        <v>0.375</v>
      </c>
      <c r="AO261" s="111">
        <f t="shared" si="66"/>
        <v>0.121</v>
      </c>
      <c r="AP261" s="111">
        <f t="shared" si="67"/>
        <v>0.48899999999999999</v>
      </c>
      <c r="AQ261" s="111">
        <f t="shared" si="68"/>
        <v>0.57899999999999996</v>
      </c>
      <c r="AR261" s="111">
        <f t="shared" si="69"/>
        <v>0.79900000000000004</v>
      </c>
      <c r="AS261" s="111">
        <f t="shared" si="70"/>
        <v>0.89800000000000002</v>
      </c>
      <c r="AT261" s="111">
        <f t="shared" si="71"/>
        <v>0.89800000000000002</v>
      </c>
      <c r="AU261" s="111">
        <f t="shared" si="72"/>
        <v>0.3</v>
      </c>
      <c r="AV261" s="111">
        <f t="shared" si="73"/>
        <v>0.82699999999999996</v>
      </c>
      <c r="AW261" s="101">
        <f t="shared" si="74"/>
        <v>2</v>
      </c>
      <c r="AX261" s="101">
        <f t="shared" si="75"/>
        <v>1</v>
      </c>
      <c r="AY261" s="101">
        <f t="shared" si="76"/>
        <v>0</v>
      </c>
      <c r="AZ261" s="101">
        <f t="shared" si="77"/>
        <v>1</v>
      </c>
      <c r="BA261" s="101">
        <f t="shared" si="78"/>
        <v>1</v>
      </c>
      <c r="BB261" s="101">
        <f t="shared" si="79"/>
        <v>2</v>
      </c>
      <c r="BC261" s="101">
        <f t="shared" si="80"/>
        <v>0</v>
      </c>
      <c r="BD261" s="101">
        <f t="shared" si="81"/>
        <v>2</v>
      </c>
      <c r="BE261" s="101">
        <f t="shared" si="82"/>
        <v>0</v>
      </c>
      <c r="BF261" s="101">
        <f t="shared" si="83"/>
        <v>2</v>
      </c>
      <c r="BG261" s="101">
        <f t="shared" si="84"/>
        <v>11</v>
      </c>
    </row>
    <row r="262" spans="1:59" x14ac:dyDescent="0.2">
      <c r="A262" s="98">
        <v>1924375</v>
      </c>
      <c r="B262" s="98" t="s">
        <v>1656</v>
      </c>
      <c r="C262" s="98" t="s">
        <v>2405</v>
      </c>
      <c r="D262" s="98" t="s">
        <v>261</v>
      </c>
      <c r="E262" s="106">
        <v>184</v>
      </c>
      <c r="F262" s="107" t="s">
        <v>833</v>
      </c>
      <c r="G262" s="108" t="s">
        <v>1073</v>
      </c>
      <c r="H262" s="109">
        <v>58750</v>
      </c>
      <c r="I262" s="108">
        <v>0.111</v>
      </c>
      <c r="J262" s="110">
        <v>10</v>
      </c>
      <c r="K262" s="110">
        <v>65</v>
      </c>
      <c r="L262" s="108">
        <v>0.15384615384615385</v>
      </c>
      <c r="M262" s="110">
        <v>5</v>
      </c>
      <c r="N262" s="110">
        <v>65</v>
      </c>
      <c r="O262" s="108">
        <v>7.6923076923076927E-2</v>
      </c>
      <c r="P262" s="108">
        <v>3.3000000000000002E-2</v>
      </c>
      <c r="Q262" s="108">
        <v>0.374</v>
      </c>
      <c r="R262" s="108">
        <v>-6.1224489795918366E-2</v>
      </c>
      <c r="S262" s="110">
        <v>8</v>
      </c>
      <c r="T262" s="110">
        <v>94</v>
      </c>
      <c r="U262" s="110">
        <v>137</v>
      </c>
      <c r="V262" s="108">
        <v>0.74452554744525545</v>
      </c>
      <c r="W262" s="110">
        <v>19</v>
      </c>
      <c r="X262" s="110">
        <v>0</v>
      </c>
      <c r="Y262" s="110">
        <v>84</v>
      </c>
      <c r="Z262" s="108">
        <v>0.22619047619047619</v>
      </c>
      <c r="AA262" s="110">
        <v>4</v>
      </c>
      <c r="AB262" s="110">
        <v>0</v>
      </c>
      <c r="AC262" s="110">
        <v>7</v>
      </c>
      <c r="AD262" s="110">
        <v>4</v>
      </c>
      <c r="AE262" s="110">
        <v>0</v>
      </c>
      <c r="AF262" s="110">
        <v>4</v>
      </c>
      <c r="AG262" s="110">
        <v>0</v>
      </c>
      <c r="AH262" s="110">
        <v>0</v>
      </c>
      <c r="AI262" s="110">
        <v>0</v>
      </c>
      <c r="AJ262" s="110">
        <v>0</v>
      </c>
      <c r="AK262" s="110">
        <v>65</v>
      </c>
      <c r="AL262" s="108">
        <v>0.29230769230769232</v>
      </c>
      <c r="AM262" s="111">
        <f t="shared" si="65"/>
        <v>0.35399999999999998</v>
      </c>
      <c r="AN262" s="111">
        <f t="shared" ref="AN262:AN325" si="85">_xlfn.PERCENTRANK.INC(I$6:I$945,I262)</f>
        <v>0.58299999999999996</v>
      </c>
      <c r="AO262" s="111">
        <f t="shared" si="66"/>
        <v>0.77500000000000002</v>
      </c>
      <c r="AP262" s="111">
        <f t="shared" si="67"/>
        <v>0.83699999999999997</v>
      </c>
      <c r="AQ262" s="111">
        <f t="shared" si="68"/>
        <v>0.59199999999999997</v>
      </c>
      <c r="AR262" s="111">
        <f t="shared" si="69"/>
        <v>0.59099999999999997</v>
      </c>
      <c r="AS262" s="111">
        <f t="shared" si="70"/>
        <v>0.97599999999999998</v>
      </c>
      <c r="AT262" s="111">
        <f t="shared" si="71"/>
        <v>0.97599999999999998</v>
      </c>
      <c r="AU262" s="111">
        <f t="shared" si="72"/>
        <v>0.92</v>
      </c>
      <c r="AV262" s="111">
        <f t="shared" si="73"/>
        <v>0.91200000000000003</v>
      </c>
      <c r="AW262" s="101">
        <f t="shared" si="74"/>
        <v>1</v>
      </c>
      <c r="AX262" s="101">
        <f t="shared" si="75"/>
        <v>1</v>
      </c>
      <c r="AY262" s="101">
        <f t="shared" si="76"/>
        <v>2</v>
      </c>
      <c r="AZ262" s="101">
        <f t="shared" si="77"/>
        <v>2</v>
      </c>
      <c r="BA262" s="101">
        <f t="shared" si="78"/>
        <v>1</v>
      </c>
      <c r="BB262" s="101">
        <f t="shared" si="79"/>
        <v>1</v>
      </c>
      <c r="BC262" s="101">
        <f t="shared" si="80"/>
        <v>1</v>
      </c>
      <c r="BD262" s="101">
        <f t="shared" si="81"/>
        <v>2</v>
      </c>
      <c r="BE262" s="101">
        <f t="shared" si="82"/>
        <v>2</v>
      </c>
      <c r="BF262" s="101">
        <f t="shared" si="83"/>
        <v>2</v>
      </c>
      <c r="BG262" s="101">
        <f t="shared" si="84"/>
        <v>15</v>
      </c>
    </row>
    <row r="263" spans="1:59" x14ac:dyDescent="0.2">
      <c r="A263" s="98">
        <v>1924420</v>
      </c>
      <c r="B263" s="98" t="s">
        <v>1051</v>
      </c>
      <c r="C263" s="98" t="s">
        <v>2406</v>
      </c>
      <c r="D263" s="98" t="s">
        <v>262</v>
      </c>
      <c r="E263" s="106">
        <v>783</v>
      </c>
      <c r="F263" s="107" t="s">
        <v>885</v>
      </c>
      <c r="G263" s="108" t="s">
        <v>1052</v>
      </c>
      <c r="H263" s="109">
        <v>52813</v>
      </c>
      <c r="I263" s="108">
        <v>0.21100000000000002</v>
      </c>
      <c r="J263" s="110">
        <v>85</v>
      </c>
      <c r="K263" s="110">
        <v>327</v>
      </c>
      <c r="L263" s="108">
        <v>0.25993883792048927</v>
      </c>
      <c r="M263" s="110">
        <v>40</v>
      </c>
      <c r="N263" s="110">
        <v>327</v>
      </c>
      <c r="O263" s="108">
        <v>0.12232415902140673</v>
      </c>
      <c r="P263" s="108">
        <v>7.4999999999999997E-2</v>
      </c>
      <c r="Q263" s="108">
        <v>0.42499999999999999</v>
      </c>
      <c r="R263" s="108">
        <v>-0.1553398058252427</v>
      </c>
      <c r="S263" s="110">
        <v>60</v>
      </c>
      <c r="T263" s="110">
        <v>280</v>
      </c>
      <c r="U263" s="110">
        <v>556</v>
      </c>
      <c r="V263" s="108">
        <v>0.61151079136690645</v>
      </c>
      <c r="W263" s="110">
        <v>55</v>
      </c>
      <c r="X263" s="110">
        <v>0</v>
      </c>
      <c r="Y263" s="110">
        <v>382</v>
      </c>
      <c r="Z263" s="108">
        <v>0.14397905759162305</v>
      </c>
      <c r="AA263" s="110">
        <v>11</v>
      </c>
      <c r="AB263" s="110">
        <v>14</v>
      </c>
      <c r="AC263" s="110">
        <v>4</v>
      </c>
      <c r="AD263" s="110">
        <v>3</v>
      </c>
      <c r="AE263" s="110">
        <v>0</v>
      </c>
      <c r="AF263" s="110">
        <v>29</v>
      </c>
      <c r="AG263" s="110">
        <v>19</v>
      </c>
      <c r="AH263" s="110">
        <v>0</v>
      </c>
      <c r="AI263" s="110">
        <v>0</v>
      </c>
      <c r="AJ263" s="110">
        <v>0</v>
      </c>
      <c r="AK263" s="110">
        <v>327</v>
      </c>
      <c r="AL263" s="108">
        <v>0.24464831804281345</v>
      </c>
      <c r="AM263" s="111">
        <f t="shared" ref="AM263:AM326" si="86">IFERROR(_xlfn.PERCENTRANK.INC(H$6:H$945,H263),0)</f>
        <v>0.21099999999999999</v>
      </c>
      <c r="AN263" s="111">
        <f t="shared" si="85"/>
        <v>0.89600000000000002</v>
      </c>
      <c r="AO263" s="111">
        <f t="shared" ref="AO263:AO326" si="87">_xlfn.PERCENTRANK.INC(L$6:L$945,L263)</f>
        <v>0.95899999999999996</v>
      </c>
      <c r="AP263" s="111">
        <f t="shared" ref="AP263:AP326" si="88">_xlfn.PERCENTRANK.INC(O$6:O$945,O263)</f>
        <v>0.95099999999999996</v>
      </c>
      <c r="AQ263" s="111">
        <f t="shared" ref="AQ263:AQ326" si="89">_xlfn.PERCENTRANK.INC(P$6:P$945,P263)</f>
        <v>0.89300000000000002</v>
      </c>
      <c r="AR263" s="111">
        <f t="shared" ref="AR263:AR326" si="90">_xlfn.PERCENTRANK.INC(Q$6:Q$945,Q263)</f>
        <v>0.79100000000000004</v>
      </c>
      <c r="AS263" s="111">
        <f t="shared" ref="AS263:AS326" si="91">_xlfn.PERCENTRANK.INC(V$6:V$945,V263)</f>
        <v>0.89</v>
      </c>
      <c r="AT263" s="111">
        <f t="shared" ref="AT263:AT326" si="92">_xlfn.PERCENTRANK.INC(V$6:V$945,V263)</f>
        <v>0.89</v>
      </c>
      <c r="AU263" s="111">
        <f t="shared" ref="AU263:AU326" si="93">_xlfn.PERCENTRANK.INC(Z$6:Z$945,Z263)</f>
        <v>0.79500000000000004</v>
      </c>
      <c r="AV263" s="111">
        <f t="shared" ref="AV263:AV326" si="94">_xlfn.PERCENTRANK.INC(AL$6:AL$945,AL263)</f>
        <v>0.77100000000000002</v>
      </c>
      <c r="AW263" s="101">
        <f t="shared" ref="AW263:AW326" si="95">IFERROR(IF(AM263&gt;=0.667,0,IF(AND(AM263&gt;=0.334,AM263&lt;0.667),1,2)),2)</f>
        <v>2</v>
      </c>
      <c r="AX263" s="101">
        <f t="shared" ref="AX263:AX326" si="96">IF(AN263&gt;=0.667,2,IF(AND(AN263&gt;=0.334,AN263&lt;0.667),1,0))</f>
        <v>2</v>
      </c>
      <c r="AY263" s="101">
        <f t="shared" ref="AY263:AY326" si="97">IF(AO263&gt;=0.667,2,IF(AND(AO263&gt;=0.334,AO263&lt;0.667),1,0))</f>
        <v>2</v>
      </c>
      <c r="AZ263" s="101">
        <f t="shared" ref="AZ263:AZ326" si="98">IF(AP263&gt;=0.667,2,IF(AND(AP263&gt;=0.334,AP263&lt;0.667),1,0))</f>
        <v>2</v>
      </c>
      <c r="BA263" s="101">
        <f t="shared" ref="BA263:BA326" si="99">IF(AQ263&gt;=0.667,2,IF(AND(AQ263&gt;=0.334,AQ263&lt;0.667),1,0))</f>
        <v>2</v>
      </c>
      <c r="BB263" s="101">
        <f t="shared" ref="BB263:BB326" si="100">IF(AR263&gt;=0.667,2,IF(AND(AR263&gt;=0.334,AR263&lt;0.667),1,0))</f>
        <v>2</v>
      </c>
      <c r="BC263" s="101">
        <f t="shared" ref="BC263:BC326" si="101">IF(R263&lt;-0.075,2,IF(AND(R263&lt;=0,R263&gt;=-0.075),1,0))</f>
        <v>2</v>
      </c>
      <c r="BD263" s="101">
        <f t="shared" ref="BD263:BD326" si="102">IF(AT263&gt;=0.667,2,IF(AND(AT263&gt;=0.334,AT263&lt;0.667),1,0))</f>
        <v>2</v>
      </c>
      <c r="BE263" s="101">
        <f t="shared" ref="BE263:BE326" si="103">IF(AU263&gt;=0.667,2,IF(AND(AU263&gt;=0.334,AU263&lt;0.667),1,0))</f>
        <v>2</v>
      </c>
      <c r="BF263" s="101">
        <f t="shared" ref="BF263:BF326" si="104">IF(AV263&gt;=0.667,2,IF(AND(AV263&gt;=0.334,AV263&lt;0.667),1,0))</f>
        <v>2</v>
      </c>
      <c r="BG263" s="101">
        <f t="shared" ref="BG263:BG326" si="105">SUM(AW263:BF263)</f>
        <v>20</v>
      </c>
    </row>
    <row r="264" spans="1:59" x14ac:dyDescent="0.2">
      <c r="A264" s="98">
        <v>1924465</v>
      </c>
      <c r="B264" s="98" t="s">
        <v>1308</v>
      </c>
      <c r="C264" s="98" t="s">
        <v>2407</v>
      </c>
      <c r="D264" s="98" t="s">
        <v>263</v>
      </c>
      <c r="E264" s="106">
        <v>2663</v>
      </c>
      <c r="F264" s="107" t="s">
        <v>1110</v>
      </c>
      <c r="G264" s="108" t="s">
        <v>1111</v>
      </c>
      <c r="H264" s="109">
        <v>72107</v>
      </c>
      <c r="I264" s="108">
        <v>7.6999999999999999E-2</v>
      </c>
      <c r="J264" s="110">
        <v>152</v>
      </c>
      <c r="K264" s="110">
        <v>985</v>
      </c>
      <c r="L264" s="108">
        <v>0.15431472081218275</v>
      </c>
      <c r="M264" s="110">
        <v>60</v>
      </c>
      <c r="N264" s="110">
        <v>985</v>
      </c>
      <c r="O264" s="108">
        <v>6.0913705583756347E-2</v>
      </c>
      <c r="P264" s="108">
        <v>2.7999999999999997E-2</v>
      </c>
      <c r="Q264" s="108">
        <v>0.42100000000000004</v>
      </c>
      <c r="R264" s="108">
        <v>-2.5256222547584188E-2</v>
      </c>
      <c r="S264" s="110">
        <v>201</v>
      </c>
      <c r="T264" s="110">
        <v>596</v>
      </c>
      <c r="U264" s="110">
        <v>1773</v>
      </c>
      <c r="V264" s="108">
        <v>0.44952058657642413</v>
      </c>
      <c r="W264" s="110">
        <v>197</v>
      </c>
      <c r="X264" s="110">
        <v>0</v>
      </c>
      <c r="Y264" s="110">
        <v>1182</v>
      </c>
      <c r="Z264" s="108">
        <v>0.16666666666666666</v>
      </c>
      <c r="AA264" s="110">
        <v>28</v>
      </c>
      <c r="AB264" s="110">
        <v>43</v>
      </c>
      <c r="AC264" s="110">
        <v>0</v>
      </c>
      <c r="AD264" s="110">
        <v>0</v>
      </c>
      <c r="AE264" s="110">
        <v>0</v>
      </c>
      <c r="AF264" s="110">
        <v>61</v>
      </c>
      <c r="AG264" s="110">
        <v>23</v>
      </c>
      <c r="AH264" s="110">
        <v>3</v>
      </c>
      <c r="AI264" s="110">
        <v>6</v>
      </c>
      <c r="AJ264" s="110">
        <v>0</v>
      </c>
      <c r="AK264" s="110">
        <v>985</v>
      </c>
      <c r="AL264" s="108">
        <v>0.166497461928934</v>
      </c>
      <c r="AM264" s="111">
        <f t="shared" si="86"/>
        <v>0.67900000000000005</v>
      </c>
      <c r="AN264" s="111">
        <f t="shared" si="85"/>
        <v>0.39800000000000002</v>
      </c>
      <c r="AO264" s="111">
        <f t="shared" si="87"/>
        <v>0.77900000000000003</v>
      </c>
      <c r="AP264" s="111">
        <f t="shared" si="88"/>
        <v>0.73899999999999999</v>
      </c>
      <c r="AQ264" s="111">
        <f t="shared" si="89"/>
        <v>0.52800000000000002</v>
      </c>
      <c r="AR264" s="111">
        <f t="shared" si="90"/>
        <v>0.77600000000000002</v>
      </c>
      <c r="AS264" s="111">
        <f t="shared" si="91"/>
        <v>0.47699999999999998</v>
      </c>
      <c r="AT264" s="111">
        <f t="shared" si="92"/>
        <v>0.47699999999999998</v>
      </c>
      <c r="AU264" s="111">
        <f t="shared" si="93"/>
        <v>0.84</v>
      </c>
      <c r="AV264" s="111">
        <f t="shared" si="94"/>
        <v>0.42799999999999999</v>
      </c>
      <c r="AW264" s="101">
        <f t="shared" si="95"/>
        <v>0</v>
      </c>
      <c r="AX264" s="101">
        <f t="shared" si="96"/>
        <v>1</v>
      </c>
      <c r="AY264" s="101">
        <f t="shared" si="97"/>
        <v>2</v>
      </c>
      <c r="AZ264" s="101">
        <f t="shared" si="98"/>
        <v>2</v>
      </c>
      <c r="BA264" s="101">
        <f t="shared" si="99"/>
        <v>1</v>
      </c>
      <c r="BB264" s="101">
        <f t="shared" si="100"/>
        <v>2</v>
      </c>
      <c r="BC264" s="101">
        <f t="shared" si="101"/>
        <v>1</v>
      </c>
      <c r="BD264" s="101">
        <f t="shared" si="102"/>
        <v>1</v>
      </c>
      <c r="BE264" s="101">
        <f t="shared" si="103"/>
        <v>2</v>
      </c>
      <c r="BF264" s="101">
        <f t="shared" si="104"/>
        <v>1</v>
      </c>
      <c r="BG264" s="101">
        <f t="shared" si="105"/>
        <v>13</v>
      </c>
    </row>
    <row r="265" spans="1:59" x14ac:dyDescent="0.2">
      <c r="A265" s="98">
        <v>1924600</v>
      </c>
      <c r="B265" s="98" t="s">
        <v>2071</v>
      </c>
      <c r="C265" s="98" t="s">
        <v>2408</v>
      </c>
      <c r="D265" s="98" t="s">
        <v>264</v>
      </c>
      <c r="E265" s="106">
        <v>6726</v>
      </c>
      <c r="F265" s="107" t="s">
        <v>1376</v>
      </c>
      <c r="G265" s="108" t="s">
        <v>1377</v>
      </c>
      <c r="H265" s="109">
        <v>101089</v>
      </c>
      <c r="I265" s="108">
        <v>0.01</v>
      </c>
      <c r="J265" s="110">
        <v>121</v>
      </c>
      <c r="K265" s="110">
        <v>2681</v>
      </c>
      <c r="L265" s="108">
        <v>4.5132413278627381E-2</v>
      </c>
      <c r="M265" s="110">
        <v>65</v>
      </c>
      <c r="N265" s="110">
        <v>2681</v>
      </c>
      <c r="O265" s="108">
        <v>2.4244684819097351E-2</v>
      </c>
      <c r="P265" s="108">
        <v>1.1000000000000001E-2</v>
      </c>
      <c r="Q265" s="108">
        <v>0.313</v>
      </c>
      <c r="R265" s="108">
        <v>0.19023181737745531</v>
      </c>
      <c r="S265" s="110">
        <v>45</v>
      </c>
      <c r="T265" s="110">
        <v>659</v>
      </c>
      <c r="U265" s="110">
        <v>4327</v>
      </c>
      <c r="V265" s="108">
        <v>0.16269932978969262</v>
      </c>
      <c r="W265" s="110">
        <v>65</v>
      </c>
      <c r="X265" s="110">
        <v>0</v>
      </c>
      <c r="Y265" s="110">
        <v>2746</v>
      </c>
      <c r="Z265" s="108">
        <v>2.3670793882010197E-2</v>
      </c>
      <c r="AA265" s="110">
        <v>19</v>
      </c>
      <c r="AB265" s="110">
        <v>74</v>
      </c>
      <c r="AC265" s="110">
        <v>64</v>
      </c>
      <c r="AD265" s="110">
        <v>51</v>
      </c>
      <c r="AE265" s="110">
        <v>143</v>
      </c>
      <c r="AF265" s="110">
        <v>64</v>
      </c>
      <c r="AG265" s="110">
        <v>73</v>
      </c>
      <c r="AH265" s="110">
        <v>0</v>
      </c>
      <c r="AI265" s="110">
        <v>0</v>
      </c>
      <c r="AJ265" s="110">
        <v>0</v>
      </c>
      <c r="AK265" s="110">
        <v>2681</v>
      </c>
      <c r="AL265" s="108">
        <v>0.18202163371876165</v>
      </c>
      <c r="AM265" s="111">
        <f t="shared" si="86"/>
        <v>0.94699999999999995</v>
      </c>
      <c r="AN265" s="111">
        <f t="shared" si="85"/>
        <v>3.9E-2</v>
      </c>
      <c r="AO265" s="111">
        <f t="shared" si="87"/>
        <v>0.20499999999999999</v>
      </c>
      <c r="AP265" s="111">
        <f t="shared" si="88"/>
        <v>0.34799999999999998</v>
      </c>
      <c r="AQ265" s="111">
        <f t="shared" si="89"/>
        <v>0.28899999999999998</v>
      </c>
      <c r="AR265" s="111">
        <f t="shared" si="90"/>
        <v>0.33800000000000002</v>
      </c>
      <c r="AS265" s="111">
        <f t="shared" si="91"/>
        <v>6.0000000000000001E-3</v>
      </c>
      <c r="AT265" s="111">
        <f t="shared" si="92"/>
        <v>6.0000000000000001E-3</v>
      </c>
      <c r="AU265" s="111">
        <f t="shared" si="93"/>
        <v>0.17499999999999999</v>
      </c>
      <c r="AV265" s="111">
        <f t="shared" si="94"/>
        <v>0.51900000000000002</v>
      </c>
      <c r="AW265" s="101">
        <f t="shared" si="95"/>
        <v>0</v>
      </c>
      <c r="AX265" s="101">
        <f t="shared" si="96"/>
        <v>0</v>
      </c>
      <c r="AY265" s="101">
        <f t="shared" si="97"/>
        <v>0</v>
      </c>
      <c r="AZ265" s="101">
        <f t="shared" si="98"/>
        <v>1</v>
      </c>
      <c r="BA265" s="101">
        <f t="shared" si="99"/>
        <v>0</v>
      </c>
      <c r="BB265" s="101">
        <f t="shared" si="100"/>
        <v>1</v>
      </c>
      <c r="BC265" s="101">
        <f t="shared" si="101"/>
        <v>0</v>
      </c>
      <c r="BD265" s="101">
        <f t="shared" si="102"/>
        <v>0</v>
      </c>
      <c r="BE265" s="101">
        <f t="shared" si="103"/>
        <v>0</v>
      </c>
      <c r="BF265" s="101">
        <f t="shared" si="104"/>
        <v>1</v>
      </c>
      <c r="BG265" s="101">
        <f t="shared" si="105"/>
        <v>3</v>
      </c>
    </row>
    <row r="266" spans="1:59" x14ac:dyDescent="0.2">
      <c r="A266" s="98">
        <v>1924645</v>
      </c>
      <c r="B266" s="98" t="s">
        <v>1389</v>
      </c>
      <c r="C266" s="98" t="s">
        <v>2409</v>
      </c>
      <c r="D266" s="98" t="s">
        <v>265</v>
      </c>
      <c r="E266" s="106">
        <v>685</v>
      </c>
      <c r="F266" s="107" t="s">
        <v>293</v>
      </c>
      <c r="G266" s="108" t="s">
        <v>1078</v>
      </c>
      <c r="H266" s="109">
        <v>60114</v>
      </c>
      <c r="I266" s="108">
        <v>4.2000000000000003E-2</v>
      </c>
      <c r="J266" s="110">
        <v>30</v>
      </c>
      <c r="K266" s="110">
        <v>351</v>
      </c>
      <c r="L266" s="108">
        <v>8.5470085470085472E-2</v>
      </c>
      <c r="M266" s="110">
        <v>11</v>
      </c>
      <c r="N266" s="110">
        <v>351</v>
      </c>
      <c r="O266" s="108">
        <v>3.1339031339031341E-2</v>
      </c>
      <c r="P266" s="108">
        <v>3.2000000000000001E-2</v>
      </c>
      <c r="Q266" s="108">
        <v>0.39200000000000002</v>
      </c>
      <c r="R266" s="108">
        <v>2.9282576866764276E-3</v>
      </c>
      <c r="S266" s="110">
        <v>23</v>
      </c>
      <c r="T266" s="110">
        <v>238</v>
      </c>
      <c r="U266" s="110">
        <v>572</v>
      </c>
      <c r="V266" s="108">
        <v>0.4562937062937063</v>
      </c>
      <c r="W266" s="110">
        <v>44</v>
      </c>
      <c r="X266" s="110">
        <v>4</v>
      </c>
      <c r="Y266" s="110">
        <v>395</v>
      </c>
      <c r="Z266" s="108">
        <v>0.10126582278481013</v>
      </c>
      <c r="AA266" s="110">
        <v>16</v>
      </c>
      <c r="AB266" s="110">
        <v>43</v>
      </c>
      <c r="AC266" s="110">
        <v>0</v>
      </c>
      <c r="AD266" s="110">
        <v>8</v>
      </c>
      <c r="AE266" s="110">
        <v>0</v>
      </c>
      <c r="AF266" s="110">
        <v>4</v>
      </c>
      <c r="AG266" s="110">
        <v>3</v>
      </c>
      <c r="AH266" s="110">
        <v>4</v>
      </c>
      <c r="AI266" s="110">
        <v>0</v>
      </c>
      <c r="AJ266" s="110">
        <v>0</v>
      </c>
      <c r="AK266" s="110">
        <v>351</v>
      </c>
      <c r="AL266" s="108">
        <v>0.22222222222222221</v>
      </c>
      <c r="AM266" s="111">
        <f t="shared" si="86"/>
        <v>0.40100000000000002</v>
      </c>
      <c r="AN266" s="111">
        <f t="shared" si="85"/>
        <v>0.16600000000000001</v>
      </c>
      <c r="AO266" s="111">
        <f t="shared" si="87"/>
        <v>0.44400000000000001</v>
      </c>
      <c r="AP266" s="111">
        <f t="shared" si="88"/>
        <v>0.44600000000000001</v>
      </c>
      <c r="AQ266" s="111">
        <f t="shared" si="89"/>
        <v>0.57899999999999996</v>
      </c>
      <c r="AR266" s="111">
        <f t="shared" si="90"/>
        <v>0.66500000000000004</v>
      </c>
      <c r="AS266" s="111">
        <f t="shared" si="91"/>
        <v>0.501</v>
      </c>
      <c r="AT266" s="111">
        <f t="shared" si="92"/>
        <v>0.501</v>
      </c>
      <c r="AU266" s="111">
        <f t="shared" si="93"/>
        <v>0.60699999999999998</v>
      </c>
      <c r="AV266" s="111">
        <f t="shared" si="94"/>
        <v>0.69799999999999995</v>
      </c>
      <c r="AW266" s="101">
        <f t="shared" si="95"/>
        <v>1</v>
      </c>
      <c r="AX266" s="101">
        <f t="shared" si="96"/>
        <v>0</v>
      </c>
      <c r="AY266" s="101">
        <f t="shared" si="97"/>
        <v>1</v>
      </c>
      <c r="AZ266" s="101">
        <f t="shared" si="98"/>
        <v>1</v>
      </c>
      <c r="BA266" s="101">
        <f t="shared" si="99"/>
        <v>1</v>
      </c>
      <c r="BB266" s="101">
        <f t="shared" si="100"/>
        <v>1</v>
      </c>
      <c r="BC266" s="101">
        <f t="shared" si="101"/>
        <v>0</v>
      </c>
      <c r="BD266" s="101">
        <f t="shared" si="102"/>
        <v>1</v>
      </c>
      <c r="BE266" s="101">
        <f t="shared" si="103"/>
        <v>1</v>
      </c>
      <c r="BF266" s="101">
        <f t="shared" si="104"/>
        <v>2</v>
      </c>
      <c r="BG266" s="101">
        <f t="shared" si="105"/>
        <v>9</v>
      </c>
    </row>
    <row r="267" spans="1:59" x14ac:dyDescent="0.2">
      <c r="A267" s="98">
        <v>1924780</v>
      </c>
      <c r="B267" s="98" t="s">
        <v>1742</v>
      </c>
      <c r="C267" s="98" t="s">
        <v>2410</v>
      </c>
      <c r="D267" s="98" t="s">
        <v>266</v>
      </c>
      <c r="E267" s="106">
        <v>601</v>
      </c>
      <c r="F267" s="107" t="s">
        <v>771</v>
      </c>
      <c r="G267" s="108" t="s">
        <v>1321</v>
      </c>
      <c r="H267" s="109">
        <v>60000</v>
      </c>
      <c r="I267" s="108">
        <v>0.15</v>
      </c>
      <c r="J267" s="110">
        <v>9</v>
      </c>
      <c r="K267" s="110">
        <v>252</v>
      </c>
      <c r="L267" s="108">
        <v>3.5714285714285712E-2</v>
      </c>
      <c r="M267" s="110">
        <v>11</v>
      </c>
      <c r="N267" s="110">
        <v>252</v>
      </c>
      <c r="O267" s="108">
        <v>4.3650793650793648E-2</v>
      </c>
      <c r="P267" s="108">
        <v>4.4000000000000004E-2</v>
      </c>
      <c r="Q267" s="108">
        <v>0.46899999999999997</v>
      </c>
      <c r="R267" s="108">
        <v>-9.2145015105740177E-2</v>
      </c>
      <c r="S267" s="110">
        <v>28</v>
      </c>
      <c r="T267" s="110">
        <v>187</v>
      </c>
      <c r="U267" s="110">
        <v>436</v>
      </c>
      <c r="V267" s="108">
        <v>0.49311926605504586</v>
      </c>
      <c r="W267" s="110">
        <v>34</v>
      </c>
      <c r="X267" s="110">
        <v>8</v>
      </c>
      <c r="Y267" s="110">
        <v>286</v>
      </c>
      <c r="Z267" s="108">
        <v>9.0909090909090912E-2</v>
      </c>
      <c r="AA267" s="110">
        <v>10</v>
      </c>
      <c r="AB267" s="110">
        <v>14</v>
      </c>
      <c r="AC267" s="110">
        <v>10</v>
      </c>
      <c r="AD267" s="110">
        <v>0</v>
      </c>
      <c r="AE267" s="110">
        <v>0</v>
      </c>
      <c r="AF267" s="110">
        <v>17</v>
      </c>
      <c r="AG267" s="110">
        <v>0</v>
      </c>
      <c r="AH267" s="110">
        <v>0</v>
      </c>
      <c r="AI267" s="110">
        <v>0</v>
      </c>
      <c r="AJ267" s="110">
        <v>0</v>
      </c>
      <c r="AK267" s="110">
        <v>252</v>
      </c>
      <c r="AL267" s="108">
        <v>0.20238095238095238</v>
      </c>
      <c r="AM267" s="111">
        <f t="shared" si="86"/>
        <v>0.39400000000000002</v>
      </c>
      <c r="AN267" s="111">
        <f t="shared" si="85"/>
        <v>0.755</v>
      </c>
      <c r="AO267" s="111">
        <f t="shared" si="87"/>
        <v>0.14799999999999999</v>
      </c>
      <c r="AP267" s="111">
        <f t="shared" si="88"/>
        <v>0.58599999999999997</v>
      </c>
      <c r="AQ267" s="111">
        <f t="shared" si="89"/>
        <v>0.71699999999999997</v>
      </c>
      <c r="AR267" s="111">
        <f t="shared" si="90"/>
        <v>0.88</v>
      </c>
      <c r="AS267" s="111">
        <f t="shared" si="91"/>
        <v>0.61899999999999999</v>
      </c>
      <c r="AT267" s="111">
        <f t="shared" si="92"/>
        <v>0.61899999999999999</v>
      </c>
      <c r="AU267" s="111">
        <f t="shared" si="93"/>
        <v>0.55500000000000005</v>
      </c>
      <c r="AV267" s="111">
        <f t="shared" si="94"/>
        <v>0.61399999999999999</v>
      </c>
      <c r="AW267" s="101">
        <f t="shared" si="95"/>
        <v>1</v>
      </c>
      <c r="AX267" s="101">
        <f t="shared" si="96"/>
        <v>2</v>
      </c>
      <c r="AY267" s="101">
        <f t="shared" si="97"/>
        <v>0</v>
      </c>
      <c r="AZ267" s="101">
        <f t="shared" si="98"/>
        <v>1</v>
      </c>
      <c r="BA267" s="101">
        <f t="shared" si="99"/>
        <v>2</v>
      </c>
      <c r="BB267" s="101">
        <f t="shared" si="100"/>
        <v>2</v>
      </c>
      <c r="BC267" s="101">
        <f t="shared" si="101"/>
        <v>2</v>
      </c>
      <c r="BD267" s="101">
        <f t="shared" si="102"/>
        <v>1</v>
      </c>
      <c r="BE267" s="101">
        <f t="shared" si="103"/>
        <v>1</v>
      </c>
      <c r="BF267" s="101">
        <f t="shared" si="104"/>
        <v>1</v>
      </c>
      <c r="BG267" s="101">
        <f t="shared" si="105"/>
        <v>13</v>
      </c>
    </row>
    <row r="268" spans="1:59" x14ac:dyDescent="0.2">
      <c r="A268" s="98">
        <v>1924870</v>
      </c>
      <c r="B268" s="98" t="s">
        <v>1703</v>
      </c>
      <c r="C268" s="98" t="s">
        <v>2411</v>
      </c>
      <c r="D268" s="98" t="s">
        <v>267</v>
      </c>
      <c r="E268" s="106">
        <v>1069</v>
      </c>
      <c r="F268" s="107" t="s">
        <v>1222</v>
      </c>
      <c r="G268" s="108" t="s">
        <v>1223</v>
      </c>
      <c r="H268" s="109">
        <v>68828</v>
      </c>
      <c r="I268" s="108">
        <v>2.6000000000000002E-2</v>
      </c>
      <c r="J268" s="110">
        <v>29</v>
      </c>
      <c r="K268" s="110">
        <v>439</v>
      </c>
      <c r="L268" s="108">
        <v>6.6059225512528477E-2</v>
      </c>
      <c r="M268" s="110">
        <v>21</v>
      </c>
      <c r="N268" s="110">
        <v>439</v>
      </c>
      <c r="O268" s="108">
        <v>4.7835990888382689E-2</v>
      </c>
      <c r="P268" s="108">
        <v>0.01</v>
      </c>
      <c r="Q268" s="108">
        <v>0.40899999999999997</v>
      </c>
      <c r="R268" s="108">
        <v>-4.2972247090420773E-2</v>
      </c>
      <c r="S268" s="110">
        <v>48</v>
      </c>
      <c r="T268" s="110">
        <v>310</v>
      </c>
      <c r="U268" s="110">
        <v>799</v>
      </c>
      <c r="V268" s="108">
        <v>0.44806007509386736</v>
      </c>
      <c r="W268" s="110">
        <v>24</v>
      </c>
      <c r="X268" s="110">
        <v>0</v>
      </c>
      <c r="Y268" s="110">
        <v>463</v>
      </c>
      <c r="Z268" s="108">
        <v>5.183585313174946E-2</v>
      </c>
      <c r="AA268" s="110">
        <v>0</v>
      </c>
      <c r="AB268" s="110">
        <v>15</v>
      </c>
      <c r="AC268" s="110">
        <v>17</v>
      </c>
      <c r="AD268" s="110">
        <v>24</v>
      </c>
      <c r="AE268" s="110">
        <v>9</v>
      </c>
      <c r="AF268" s="110">
        <v>0</v>
      </c>
      <c r="AG268" s="110">
        <v>13</v>
      </c>
      <c r="AH268" s="110">
        <v>0</v>
      </c>
      <c r="AI268" s="110">
        <v>0</v>
      </c>
      <c r="AJ268" s="110">
        <v>4</v>
      </c>
      <c r="AK268" s="110">
        <v>439</v>
      </c>
      <c r="AL268" s="108">
        <v>0.18678815489749431</v>
      </c>
      <c r="AM268" s="111">
        <f t="shared" si="86"/>
        <v>0.61299999999999999</v>
      </c>
      <c r="AN268" s="111">
        <f t="shared" si="85"/>
        <v>0.08</v>
      </c>
      <c r="AO268" s="111">
        <f t="shared" si="87"/>
        <v>0.32500000000000001</v>
      </c>
      <c r="AP268" s="111">
        <f t="shared" si="88"/>
        <v>0.627</v>
      </c>
      <c r="AQ268" s="111">
        <f t="shared" si="89"/>
        <v>0.26900000000000002</v>
      </c>
      <c r="AR268" s="111">
        <f t="shared" si="90"/>
        <v>0.73799999999999999</v>
      </c>
      <c r="AS268" s="111">
        <f t="shared" si="91"/>
        <v>0.47199999999999998</v>
      </c>
      <c r="AT268" s="111">
        <f t="shared" si="92"/>
        <v>0.47199999999999998</v>
      </c>
      <c r="AU268" s="111">
        <f t="shared" si="93"/>
        <v>0.317</v>
      </c>
      <c r="AV268" s="111">
        <f t="shared" si="94"/>
        <v>0.54600000000000004</v>
      </c>
      <c r="AW268" s="101">
        <f t="shared" si="95"/>
        <v>1</v>
      </c>
      <c r="AX268" s="101">
        <f t="shared" si="96"/>
        <v>0</v>
      </c>
      <c r="AY268" s="101">
        <f t="shared" si="97"/>
        <v>0</v>
      </c>
      <c r="AZ268" s="101">
        <f t="shared" si="98"/>
        <v>1</v>
      </c>
      <c r="BA268" s="101">
        <f t="shared" si="99"/>
        <v>0</v>
      </c>
      <c r="BB268" s="101">
        <f t="shared" si="100"/>
        <v>2</v>
      </c>
      <c r="BC268" s="101">
        <f t="shared" si="101"/>
        <v>1</v>
      </c>
      <c r="BD268" s="101">
        <f t="shared" si="102"/>
        <v>1</v>
      </c>
      <c r="BE268" s="101">
        <f t="shared" si="103"/>
        <v>0</v>
      </c>
      <c r="BF268" s="101">
        <f t="shared" si="104"/>
        <v>1</v>
      </c>
      <c r="BG268" s="101">
        <f t="shared" si="105"/>
        <v>7</v>
      </c>
    </row>
    <row r="269" spans="1:59" x14ac:dyDescent="0.2">
      <c r="A269" s="98">
        <v>1924690</v>
      </c>
      <c r="B269" s="98" t="s">
        <v>1574</v>
      </c>
      <c r="C269" s="98" t="s">
        <v>2412</v>
      </c>
      <c r="D269" s="98" t="s">
        <v>268</v>
      </c>
      <c r="E269" s="106">
        <v>1209</v>
      </c>
      <c r="F269" s="107" t="s">
        <v>159</v>
      </c>
      <c r="G269" s="108" t="s">
        <v>1107</v>
      </c>
      <c r="H269" s="109">
        <v>61786</v>
      </c>
      <c r="I269" s="108">
        <v>7.4999999999999997E-2</v>
      </c>
      <c r="J269" s="110">
        <v>20</v>
      </c>
      <c r="K269" s="110">
        <v>610</v>
      </c>
      <c r="L269" s="108">
        <v>3.2786885245901641E-2</v>
      </c>
      <c r="M269" s="110">
        <v>10</v>
      </c>
      <c r="N269" s="110">
        <v>610</v>
      </c>
      <c r="O269" s="108">
        <v>1.6393442622950821E-2</v>
      </c>
      <c r="P269" s="108">
        <v>1.3999999999999999E-2</v>
      </c>
      <c r="Q269" s="108">
        <v>0.41399999999999998</v>
      </c>
      <c r="R269" s="108">
        <v>-5.0274941084053421E-2</v>
      </c>
      <c r="S269" s="110">
        <v>46</v>
      </c>
      <c r="T269" s="110">
        <v>370</v>
      </c>
      <c r="U269" s="110">
        <v>922</v>
      </c>
      <c r="V269" s="108">
        <v>0.4511930585683297</v>
      </c>
      <c r="W269" s="110">
        <v>94</v>
      </c>
      <c r="X269" s="110">
        <v>0</v>
      </c>
      <c r="Y269" s="110">
        <v>704</v>
      </c>
      <c r="Z269" s="108">
        <v>0.13352272727272727</v>
      </c>
      <c r="AA269" s="110">
        <v>36</v>
      </c>
      <c r="AB269" s="110">
        <v>24</v>
      </c>
      <c r="AC269" s="110">
        <v>8</v>
      </c>
      <c r="AD269" s="110">
        <v>36</v>
      </c>
      <c r="AE269" s="110">
        <v>3</v>
      </c>
      <c r="AF269" s="110">
        <v>33</v>
      </c>
      <c r="AG269" s="110">
        <v>26</v>
      </c>
      <c r="AH269" s="110">
        <v>0</v>
      </c>
      <c r="AI269" s="110">
        <v>3</v>
      </c>
      <c r="AJ269" s="110">
        <v>0</v>
      </c>
      <c r="AK269" s="110">
        <v>610</v>
      </c>
      <c r="AL269" s="108">
        <v>0.27704918032786885</v>
      </c>
      <c r="AM269" s="111">
        <f t="shared" si="86"/>
        <v>0.438</v>
      </c>
      <c r="AN269" s="111">
        <f t="shared" si="85"/>
        <v>0.38200000000000001</v>
      </c>
      <c r="AO269" s="111">
        <f t="shared" si="87"/>
        <v>0.13900000000000001</v>
      </c>
      <c r="AP269" s="111">
        <f t="shared" si="88"/>
        <v>0.252</v>
      </c>
      <c r="AQ269" s="111">
        <f t="shared" si="89"/>
        <v>0.33900000000000002</v>
      </c>
      <c r="AR269" s="111">
        <f t="shared" si="90"/>
        <v>0.75700000000000001</v>
      </c>
      <c r="AS269" s="111">
        <f t="shared" si="91"/>
        <v>0.48399999999999999</v>
      </c>
      <c r="AT269" s="111">
        <f t="shared" si="92"/>
        <v>0.48399999999999999</v>
      </c>
      <c r="AU269" s="111">
        <f t="shared" si="93"/>
        <v>0.76100000000000001</v>
      </c>
      <c r="AV269" s="111">
        <f t="shared" si="94"/>
        <v>0.878</v>
      </c>
      <c r="AW269" s="101">
        <f t="shared" si="95"/>
        <v>1</v>
      </c>
      <c r="AX269" s="101">
        <f t="shared" si="96"/>
        <v>1</v>
      </c>
      <c r="AY269" s="101">
        <f t="shared" si="97"/>
        <v>0</v>
      </c>
      <c r="AZ269" s="101">
        <f t="shared" si="98"/>
        <v>0</v>
      </c>
      <c r="BA269" s="101">
        <f t="shared" si="99"/>
        <v>1</v>
      </c>
      <c r="BB269" s="101">
        <f t="shared" si="100"/>
        <v>2</v>
      </c>
      <c r="BC269" s="101">
        <f t="shared" si="101"/>
        <v>1</v>
      </c>
      <c r="BD269" s="101">
        <f t="shared" si="102"/>
        <v>1</v>
      </c>
      <c r="BE269" s="101">
        <f t="shared" si="103"/>
        <v>2</v>
      </c>
      <c r="BF269" s="101">
        <f t="shared" si="104"/>
        <v>2</v>
      </c>
      <c r="BG269" s="101">
        <f t="shared" si="105"/>
        <v>11</v>
      </c>
    </row>
    <row r="270" spans="1:59" x14ac:dyDescent="0.2">
      <c r="A270" s="98">
        <v>1924735</v>
      </c>
      <c r="B270" s="98" t="s">
        <v>1898</v>
      </c>
      <c r="C270" s="98" t="s">
        <v>2413</v>
      </c>
      <c r="D270" s="98" t="s">
        <v>269</v>
      </c>
      <c r="E270" s="106">
        <v>882</v>
      </c>
      <c r="F270" s="107" t="s">
        <v>1588</v>
      </c>
      <c r="G270" s="108" t="s">
        <v>1589</v>
      </c>
      <c r="H270" s="109">
        <v>81771</v>
      </c>
      <c r="I270" s="108">
        <v>9.6999999999999989E-2</v>
      </c>
      <c r="J270" s="110">
        <v>20</v>
      </c>
      <c r="K270" s="110">
        <v>283</v>
      </c>
      <c r="L270" s="108">
        <v>7.0671378091872794E-2</v>
      </c>
      <c r="M270" s="110">
        <v>3</v>
      </c>
      <c r="N270" s="110">
        <v>283</v>
      </c>
      <c r="O270" s="108">
        <v>1.0600706713780919E-2</v>
      </c>
      <c r="P270" s="108">
        <v>5.0000000000000001E-3</v>
      </c>
      <c r="Q270" s="108">
        <v>0.25800000000000001</v>
      </c>
      <c r="R270" s="108">
        <v>0.29136163982430452</v>
      </c>
      <c r="S270" s="110">
        <v>34</v>
      </c>
      <c r="T270" s="110">
        <v>134</v>
      </c>
      <c r="U270" s="110">
        <v>465</v>
      </c>
      <c r="V270" s="108">
        <v>0.36129032258064514</v>
      </c>
      <c r="W270" s="110">
        <v>35</v>
      </c>
      <c r="X270" s="110">
        <v>0</v>
      </c>
      <c r="Y270" s="110">
        <v>318</v>
      </c>
      <c r="Z270" s="108">
        <v>0.11006289308176101</v>
      </c>
      <c r="AA270" s="110">
        <v>12</v>
      </c>
      <c r="AB270" s="110">
        <v>15</v>
      </c>
      <c r="AC270" s="110">
        <v>9</v>
      </c>
      <c r="AD270" s="110">
        <v>21</v>
      </c>
      <c r="AE270" s="110">
        <v>5</v>
      </c>
      <c r="AF270" s="110">
        <v>15</v>
      </c>
      <c r="AG270" s="110">
        <v>0</v>
      </c>
      <c r="AH270" s="110">
        <v>2</v>
      </c>
      <c r="AI270" s="110">
        <v>0</v>
      </c>
      <c r="AJ270" s="110">
        <v>0</v>
      </c>
      <c r="AK270" s="110">
        <v>283</v>
      </c>
      <c r="AL270" s="108">
        <v>0.27915194346289751</v>
      </c>
      <c r="AM270" s="111">
        <f t="shared" si="86"/>
        <v>0.82299999999999995</v>
      </c>
      <c r="AN270" s="111">
        <f t="shared" si="85"/>
        <v>0.51100000000000001</v>
      </c>
      <c r="AO270" s="111">
        <f t="shared" si="87"/>
        <v>0.34799999999999998</v>
      </c>
      <c r="AP270" s="111">
        <f t="shared" si="88"/>
        <v>0.185</v>
      </c>
      <c r="AQ270" s="111">
        <f t="shared" si="89"/>
        <v>0.20899999999999999</v>
      </c>
      <c r="AR270" s="111">
        <f t="shared" si="90"/>
        <v>0.14899999999999999</v>
      </c>
      <c r="AS270" s="111">
        <f t="shared" si="91"/>
        <v>0.17199999999999999</v>
      </c>
      <c r="AT270" s="111">
        <f t="shared" si="92"/>
        <v>0.17199999999999999</v>
      </c>
      <c r="AU270" s="111">
        <f t="shared" si="93"/>
        <v>0.65200000000000002</v>
      </c>
      <c r="AV270" s="111">
        <f t="shared" si="94"/>
        <v>0.88800000000000001</v>
      </c>
      <c r="AW270" s="101">
        <f t="shared" si="95"/>
        <v>0</v>
      </c>
      <c r="AX270" s="101">
        <f t="shared" si="96"/>
        <v>1</v>
      </c>
      <c r="AY270" s="101">
        <f t="shared" si="97"/>
        <v>1</v>
      </c>
      <c r="AZ270" s="101">
        <f t="shared" si="98"/>
        <v>0</v>
      </c>
      <c r="BA270" s="101">
        <f t="shared" si="99"/>
        <v>0</v>
      </c>
      <c r="BB270" s="101">
        <f t="shared" si="100"/>
        <v>0</v>
      </c>
      <c r="BC270" s="101">
        <f t="shared" si="101"/>
        <v>0</v>
      </c>
      <c r="BD270" s="101">
        <f t="shared" si="102"/>
        <v>0</v>
      </c>
      <c r="BE270" s="101">
        <f t="shared" si="103"/>
        <v>1</v>
      </c>
      <c r="BF270" s="101">
        <f t="shared" si="104"/>
        <v>2</v>
      </c>
      <c r="BG270" s="101">
        <f t="shared" si="105"/>
        <v>5</v>
      </c>
    </row>
    <row r="271" spans="1:59" x14ac:dyDescent="0.2">
      <c r="A271" s="98">
        <v>1924825</v>
      </c>
      <c r="B271" s="98" t="s">
        <v>1595</v>
      </c>
      <c r="C271" s="98" t="s">
        <v>2414</v>
      </c>
      <c r="D271" s="98" t="s">
        <v>270</v>
      </c>
      <c r="E271" s="106">
        <v>29</v>
      </c>
      <c r="F271" s="107" t="s">
        <v>159</v>
      </c>
      <c r="G271" s="108" t="s">
        <v>1107</v>
      </c>
      <c r="H271" s="109">
        <v>26458</v>
      </c>
      <c r="I271" s="108">
        <v>5.9000000000000004E-2</v>
      </c>
      <c r="J271" s="110">
        <v>1</v>
      </c>
      <c r="K271" s="110">
        <v>9</v>
      </c>
      <c r="L271" s="108">
        <v>0.1111111111111111</v>
      </c>
      <c r="M271" s="110">
        <v>0</v>
      </c>
      <c r="N271" s="110">
        <v>9</v>
      </c>
      <c r="O271" s="108">
        <v>0</v>
      </c>
      <c r="P271" s="108">
        <v>0</v>
      </c>
      <c r="Q271" s="108">
        <v>0.88200000000000001</v>
      </c>
      <c r="R271" s="108">
        <v>-0.21621621621621623</v>
      </c>
      <c r="S271" s="110">
        <v>0</v>
      </c>
      <c r="T271" s="110">
        <v>8</v>
      </c>
      <c r="U271" s="110">
        <v>17</v>
      </c>
      <c r="V271" s="108">
        <v>0.47058823529411764</v>
      </c>
      <c r="W271" s="110">
        <v>0</v>
      </c>
      <c r="X271" s="110">
        <v>0</v>
      </c>
      <c r="Y271" s="110">
        <v>9</v>
      </c>
      <c r="Z271" s="108">
        <v>0</v>
      </c>
      <c r="AA271" s="110">
        <v>0</v>
      </c>
      <c r="AB271" s="110">
        <v>0</v>
      </c>
      <c r="AC271" s="110">
        <v>0</v>
      </c>
      <c r="AD271" s="110">
        <v>0</v>
      </c>
      <c r="AE271" s="110">
        <v>0</v>
      </c>
      <c r="AF271" s="110">
        <v>0</v>
      </c>
      <c r="AG271" s="110">
        <v>0</v>
      </c>
      <c r="AH271" s="110">
        <v>0</v>
      </c>
      <c r="AI271" s="110">
        <v>0</v>
      </c>
      <c r="AJ271" s="110">
        <v>0</v>
      </c>
      <c r="AK271" s="110">
        <v>9</v>
      </c>
      <c r="AL271" s="108">
        <v>0</v>
      </c>
      <c r="AM271" s="111">
        <f t="shared" si="86"/>
        <v>2E-3</v>
      </c>
      <c r="AN271" s="111">
        <f t="shared" si="85"/>
        <v>0.25800000000000001</v>
      </c>
      <c r="AO271" s="111">
        <f t="shared" si="87"/>
        <v>0.58199999999999996</v>
      </c>
      <c r="AP271" s="111">
        <f t="shared" si="88"/>
        <v>0</v>
      </c>
      <c r="AQ271" s="111">
        <f t="shared" si="89"/>
        <v>0</v>
      </c>
      <c r="AR271" s="111">
        <f t="shared" si="90"/>
        <v>0.997</v>
      </c>
      <c r="AS271" s="111">
        <f t="shared" si="91"/>
        <v>0.55100000000000005</v>
      </c>
      <c r="AT271" s="111">
        <f t="shared" si="92"/>
        <v>0.55100000000000005</v>
      </c>
      <c r="AU271" s="111">
        <f t="shared" si="93"/>
        <v>0</v>
      </c>
      <c r="AV271" s="111">
        <f t="shared" si="94"/>
        <v>0</v>
      </c>
      <c r="AW271" s="101">
        <f t="shared" si="95"/>
        <v>2</v>
      </c>
      <c r="AX271" s="101">
        <f t="shared" si="96"/>
        <v>0</v>
      </c>
      <c r="AY271" s="101">
        <f t="shared" si="97"/>
        <v>1</v>
      </c>
      <c r="AZ271" s="101">
        <f t="shared" si="98"/>
        <v>0</v>
      </c>
      <c r="BA271" s="101">
        <f t="shared" si="99"/>
        <v>0</v>
      </c>
      <c r="BB271" s="101">
        <f t="shared" si="100"/>
        <v>2</v>
      </c>
      <c r="BC271" s="101">
        <f t="shared" si="101"/>
        <v>2</v>
      </c>
      <c r="BD271" s="101">
        <f t="shared" si="102"/>
        <v>1</v>
      </c>
      <c r="BE271" s="101">
        <f t="shared" si="103"/>
        <v>0</v>
      </c>
      <c r="BF271" s="101">
        <f t="shared" si="104"/>
        <v>0</v>
      </c>
      <c r="BG271" s="101">
        <f t="shared" si="105"/>
        <v>8</v>
      </c>
    </row>
    <row r="272" spans="1:59" x14ac:dyDescent="0.2">
      <c r="A272" s="98">
        <v>1924915</v>
      </c>
      <c r="B272" s="98" t="s">
        <v>1810</v>
      </c>
      <c r="C272" s="98" t="s">
        <v>2415</v>
      </c>
      <c r="D272" s="98" t="s">
        <v>271</v>
      </c>
      <c r="E272" s="106">
        <v>338</v>
      </c>
      <c r="F272" s="107" t="s">
        <v>1203</v>
      </c>
      <c r="G272" s="108" t="s">
        <v>1204</v>
      </c>
      <c r="H272" s="109">
        <v>65357</v>
      </c>
      <c r="I272" s="108">
        <v>9.6999999999999989E-2</v>
      </c>
      <c r="J272" s="110">
        <v>15</v>
      </c>
      <c r="K272" s="110">
        <v>184</v>
      </c>
      <c r="L272" s="108">
        <v>8.1521739130434784E-2</v>
      </c>
      <c r="M272" s="110">
        <v>0</v>
      </c>
      <c r="N272" s="110">
        <v>184</v>
      </c>
      <c r="O272" s="108">
        <v>0</v>
      </c>
      <c r="P272" s="108">
        <v>3.9E-2</v>
      </c>
      <c r="Q272" s="108">
        <v>0.30199999999999999</v>
      </c>
      <c r="R272" s="108">
        <v>-3.4285714285714287E-2</v>
      </c>
      <c r="S272" s="110">
        <v>17</v>
      </c>
      <c r="T272" s="110">
        <v>96</v>
      </c>
      <c r="U272" s="110">
        <v>283</v>
      </c>
      <c r="V272" s="108">
        <v>0.39929328621908128</v>
      </c>
      <c r="W272" s="110">
        <v>23</v>
      </c>
      <c r="X272" s="110">
        <v>0</v>
      </c>
      <c r="Y272" s="110">
        <v>207</v>
      </c>
      <c r="Z272" s="108">
        <v>0.1111111111111111</v>
      </c>
      <c r="AA272" s="110">
        <v>9</v>
      </c>
      <c r="AB272" s="110">
        <v>2</v>
      </c>
      <c r="AC272" s="110">
        <v>1</v>
      </c>
      <c r="AD272" s="110">
        <v>0</v>
      </c>
      <c r="AE272" s="110">
        <v>0</v>
      </c>
      <c r="AF272" s="110">
        <v>2</v>
      </c>
      <c r="AG272" s="110">
        <v>4</v>
      </c>
      <c r="AH272" s="110">
        <v>3</v>
      </c>
      <c r="AI272" s="110">
        <v>0</v>
      </c>
      <c r="AJ272" s="110">
        <v>0</v>
      </c>
      <c r="AK272" s="110">
        <v>184</v>
      </c>
      <c r="AL272" s="108">
        <v>0.11413043478260869</v>
      </c>
      <c r="AM272" s="111">
        <f t="shared" si="86"/>
        <v>0.52</v>
      </c>
      <c r="AN272" s="111">
        <f t="shared" si="85"/>
        <v>0.51100000000000001</v>
      </c>
      <c r="AO272" s="111">
        <f t="shared" si="87"/>
        <v>0.42299999999999999</v>
      </c>
      <c r="AP272" s="111">
        <f t="shared" si="88"/>
        <v>0</v>
      </c>
      <c r="AQ272" s="111">
        <f t="shared" si="89"/>
        <v>0.66400000000000003</v>
      </c>
      <c r="AR272" s="111">
        <f t="shared" si="90"/>
        <v>0.29599999999999999</v>
      </c>
      <c r="AS272" s="111">
        <f t="shared" si="91"/>
        <v>0.28100000000000003</v>
      </c>
      <c r="AT272" s="111">
        <f t="shared" si="92"/>
        <v>0.28100000000000003</v>
      </c>
      <c r="AU272" s="111">
        <f t="shared" si="93"/>
        <v>0.65600000000000003</v>
      </c>
      <c r="AV272" s="111">
        <f t="shared" si="94"/>
        <v>0.17399999999999999</v>
      </c>
      <c r="AW272" s="101">
        <f t="shared" si="95"/>
        <v>1</v>
      </c>
      <c r="AX272" s="101">
        <f t="shared" si="96"/>
        <v>1</v>
      </c>
      <c r="AY272" s="101">
        <f t="shared" si="97"/>
        <v>1</v>
      </c>
      <c r="AZ272" s="101">
        <f t="shared" si="98"/>
        <v>0</v>
      </c>
      <c r="BA272" s="101">
        <f t="shared" si="99"/>
        <v>1</v>
      </c>
      <c r="BB272" s="101">
        <f t="shared" si="100"/>
        <v>0</v>
      </c>
      <c r="BC272" s="101">
        <f t="shared" si="101"/>
        <v>1</v>
      </c>
      <c r="BD272" s="101">
        <f t="shared" si="102"/>
        <v>0</v>
      </c>
      <c r="BE272" s="101">
        <f t="shared" si="103"/>
        <v>1</v>
      </c>
      <c r="BF272" s="101">
        <f t="shared" si="104"/>
        <v>0</v>
      </c>
      <c r="BG272" s="101">
        <f t="shared" si="105"/>
        <v>6</v>
      </c>
    </row>
    <row r="273" spans="1:59" x14ac:dyDescent="0.2">
      <c r="A273" s="98">
        <v>1925005</v>
      </c>
      <c r="B273" s="98" t="s">
        <v>1743</v>
      </c>
      <c r="C273" s="98" t="s">
        <v>2416</v>
      </c>
      <c r="D273" s="98" t="s">
        <v>272</v>
      </c>
      <c r="E273" s="106">
        <v>19</v>
      </c>
      <c r="F273" s="107" t="s">
        <v>1265</v>
      </c>
      <c r="G273" s="108" t="s">
        <v>1266</v>
      </c>
      <c r="H273" s="109">
        <v>65714</v>
      </c>
      <c r="I273" s="108">
        <v>0.03</v>
      </c>
      <c r="J273" s="110">
        <v>0</v>
      </c>
      <c r="K273" s="110">
        <v>20</v>
      </c>
      <c r="L273" s="108">
        <v>0</v>
      </c>
      <c r="M273" s="110">
        <v>0</v>
      </c>
      <c r="N273" s="110">
        <v>20</v>
      </c>
      <c r="O273" s="108">
        <v>0</v>
      </c>
      <c r="P273" s="108">
        <v>0</v>
      </c>
      <c r="Q273" s="108">
        <v>0.4</v>
      </c>
      <c r="R273" s="108">
        <v>-0.55813953488372092</v>
      </c>
      <c r="S273" s="110">
        <v>0</v>
      </c>
      <c r="T273" s="110">
        <v>10</v>
      </c>
      <c r="U273" s="110">
        <v>25</v>
      </c>
      <c r="V273" s="108">
        <v>0.4</v>
      </c>
      <c r="W273" s="110">
        <v>0</v>
      </c>
      <c r="X273" s="110">
        <v>0</v>
      </c>
      <c r="Y273" s="110">
        <v>20</v>
      </c>
      <c r="Z273" s="108">
        <v>0</v>
      </c>
      <c r="AA273" s="110">
        <v>0</v>
      </c>
      <c r="AB273" s="110">
        <v>0</v>
      </c>
      <c r="AC273" s="110">
        <v>0</v>
      </c>
      <c r="AD273" s="110">
        <v>0</v>
      </c>
      <c r="AE273" s="110">
        <v>0</v>
      </c>
      <c r="AF273" s="110">
        <v>0</v>
      </c>
      <c r="AG273" s="110">
        <v>0</v>
      </c>
      <c r="AH273" s="110">
        <v>0</v>
      </c>
      <c r="AI273" s="110">
        <v>0</v>
      </c>
      <c r="AJ273" s="110">
        <v>0</v>
      </c>
      <c r="AK273" s="110">
        <v>20</v>
      </c>
      <c r="AL273" s="108">
        <v>0</v>
      </c>
      <c r="AM273" s="111">
        <f t="shared" si="86"/>
        <v>0.53</v>
      </c>
      <c r="AN273" s="111">
        <f t="shared" si="85"/>
        <v>9.6000000000000002E-2</v>
      </c>
      <c r="AO273" s="111">
        <f t="shared" si="87"/>
        <v>0</v>
      </c>
      <c r="AP273" s="111">
        <f t="shared" si="88"/>
        <v>0</v>
      </c>
      <c r="AQ273" s="111">
        <f t="shared" si="89"/>
        <v>0</v>
      </c>
      <c r="AR273" s="111">
        <f t="shared" si="90"/>
        <v>0.69799999999999995</v>
      </c>
      <c r="AS273" s="111">
        <f t="shared" si="91"/>
        <v>0.28299999999999997</v>
      </c>
      <c r="AT273" s="111">
        <f t="shared" si="92"/>
        <v>0.28299999999999997</v>
      </c>
      <c r="AU273" s="111">
        <f t="shared" si="93"/>
        <v>0</v>
      </c>
      <c r="AV273" s="111">
        <f t="shared" si="94"/>
        <v>0</v>
      </c>
      <c r="AW273" s="101">
        <f t="shared" si="95"/>
        <v>1</v>
      </c>
      <c r="AX273" s="101">
        <f t="shared" si="96"/>
        <v>0</v>
      </c>
      <c r="AY273" s="101">
        <f t="shared" si="97"/>
        <v>0</v>
      </c>
      <c r="AZ273" s="101">
        <f t="shared" si="98"/>
        <v>0</v>
      </c>
      <c r="BA273" s="101">
        <f t="shared" si="99"/>
        <v>0</v>
      </c>
      <c r="BB273" s="101">
        <f t="shared" si="100"/>
        <v>2</v>
      </c>
      <c r="BC273" s="101">
        <f t="shared" si="101"/>
        <v>2</v>
      </c>
      <c r="BD273" s="101">
        <f t="shared" si="102"/>
        <v>0</v>
      </c>
      <c r="BE273" s="101">
        <f t="shared" si="103"/>
        <v>0</v>
      </c>
      <c r="BF273" s="101">
        <f t="shared" si="104"/>
        <v>0</v>
      </c>
      <c r="BG273" s="101">
        <f t="shared" si="105"/>
        <v>5</v>
      </c>
    </row>
    <row r="274" spans="1:59" x14ac:dyDescent="0.2">
      <c r="A274" s="98">
        <v>1925050</v>
      </c>
      <c r="B274" s="98" t="s">
        <v>1874</v>
      </c>
      <c r="C274" s="98" t="s">
        <v>2417</v>
      </c>
      <c r="D274" s="98" t="s">
        <v>273</v>
      </c>
      <c r="E274" s="106">
        <v>508</v>
      </c>
      <c r="F274" s="107" t="s">
        <v>362</v>
      </c>
      <c r="G274" s="108" t="s">
        <v>1125</v>
      </c>
      <c r="H274" s="109">
        <v>73021</v>
      </c>
      <c r="I274" s="108">
        <v>3.4000000000000002E-2</v>
      </c>
      <c r="J274" s="110">
        <v>28</v>
      </c>
      <c r="K274" s="110">
        <v>213</v>
      </c>
      <c r="L274" s="108">
        <v>0.13145539906103287</v>
      </c>
      <c r="M274" s="110">
        <v>4</v>
      </c>
      <c r="N274" s="110">
        <v>213</v>
      </c>
      <c r="O274" s="108">
        <v>1.8779342723004695E-2</v>
      </c>
      <c r="P274" s="108">
        <v>4.4000000000000004E-2</v>
      </c>
      <c r="Q274" s="108">
        <v>0.33799999999999997</v>
      </c>
      <c r="R274" s="108">
        <v>-4.3314500941619587E-2</v>
      </c>
      <c r="S274" s="110">
        <v>19</v>
      </c>
      <c r="T274" s="110">
        <v>91</v>
      </c>
      <c r="U274" s="110">
        <v>340</v>
      </c>
      <c r="V274" s="108">
        <v>0.3235294117647059</v>
      </c>
      <c r="W274" s="110">
        <v>12</v>
      </c>
      <c r="X274" s="110">
        <v>0</v>
      </c>
      <c r="Y274" s="110">
        <v>225</v>
      </c>
      <c r="Z274" s="108">
        <v>5.3333333333333337E-2</v>
      </c>
      <c r="AA274" s="110">
        <v>7</v>
      </c>
      <c r="AB274" s="110">
        <v>14</v>
      </c>
      <c r="AC274" s="110">
        <v>8</v>
      </c>
      <c r="AD274" s="110">
        <v>11</v>
      </c>
      <c r="AE274" s="110">
        <v>0</v>
      </c>
      <c r="AF274" s="110">
        <v>0</v>
      </c>
      <c r="AG274" s="110">
        <v>11</v>
      </c>
      <c r="AH274" s="110">
        <v>3</v>
      </c>
      <c r="AI274" s="110">
        <v>2</v>
      </c>
      <c r="AJ274" s="110">
        <v>0</v>
      </c>
      <c r="AK274" s="110">
        <v>213</v>
      </c>
      <c r="AL274" s="108">
        <v>0.26291079812206575</v>
      </c>
      <c r="AM274" s="111">
        <f t="shared" si="86"/>
        <v>0.69699999999999995</v>
      </c>
      <c r="AN274" s="111">
        <f t="shared" si="85"/>
        <v>0.121</v>
      </c>
      <c r="AO274" s="111">
        <f t="shared" si="87"/>
        <v>0.69099999999999995</v>
      </c>
      <c r="AP274" s="111">
        <f t="shared" si="88"/>
        <v>0.28100000000000003</v>
      </c>
      <c r="AQ274" s="111">
        <f t="shared" si="89"/>
        <v>0.71699999999999997</v>
      </c>
      <c r="AR274" s="111">
        <f t="shared" si="90"/>
        <v>0.434</v>
      </c>
      <c r="AS274" s="111">
        <f t="shared" si="91"/>
        <v>0.11799999999999999</v>
      </c>
      <c r="AT274" s="111">
        <f t="shared" si="92"/>
        <v>0.11799999999999999</v>
      </c>
      <c r="AU274" s="111">
        <f t="shared" si="93"/>
        <v>0.32900000000000001</v>
      </c>
      <c r="AV274" s="111">
        <f t="shared" si="94"/>
        <v>0.83499999999999996</v>
      </c>
      <c r="AW274" s="101">
        <f t="shared" si="95"/>
        <v>0</v>
      </c>
      <c r="AX274" s="101">
        <f t="shared" si="96"/>
        <v>0</v>
      </c>
      <c r="AY274" s="101">
        <f t="shared" si="97"/>
        <v>2</v>
      </c>
      <c r="AZ274" s="101">
        <f t="shared" si="98"/>
        <v>0</v>
      </c>
      <c r="BA274" s="101">
        <f t="shared" si="99"/>
        <v>2</v>
      </c>
      <c r="BB274" s="101">
        <f t="shared" si="100"/>
        <v>1</v>
      </c>
      <c r="BC274" s="101">
        <f t="shared" si="101"/>
        <v>1</v>
      </c>
      <c r="BD274" s="101">
        <f t="shared" si="102"/>
        <v>0</v>
      </c>
      <c r="BE274" s="101">
        <f t="shared" si="103"/>
        <v>0</v>
      </c>
      <c r="BF274" s="101">
        <f t="shared" si="104"/>
        <v>2</v>
      </c>
      <c r="BG274" s="101">
        <f t="shared" si="105"/>
        <v>8</v>
      </c>
    </row>
    <row r="275" spans="1:59" x14ac:dyDescent="0.2">
      <c r="A275" s="98">
        <v>1925095</v>
      </c>
      <c r="B275" s="98" t="s">
        <v>1086</v>
      </c>
      <c r="C275" s="98" t="s">
        <v>2418</v>
      </c>
      <c r="D275" s="98" t="s">
        <v>274</v>
      </c>
      <c r="E275" s="106">
        <v>505</v>
      </c>
      <c r="F275" s="107" t="s">
        <v>1087</v>
      </c>
      <c r="G275" s="108" t="s">
        <v>1088</v>
      </c>
      <c r="H275" s="109">
        <v>41528</v>
      </c>
      <c r="I275" s="108">
        <v>0.23</v>
      </c>
      <c r="J275" s="110">
        <v>53</v>
      </c>
      <c r="K275" s="110">
        <v>273</v>
      </c>
      <c r="L275" s="108">
        <v>0.19413919413919414</v>
      </c>
      <c r="M275" s="110">
        <v>18</v>
      </c>
      <c r="N275" s="110">
        <v>273</v>
      </c>
      <c r="O275" s="108">
        <v>6.5934065934065936E-2</v>
      </c>
      <c r="P275" s="108">
        <v>2.4E-2</v>
      </c>
      <c r="Q275" s="108">
        <v>0.51800000000000002</v>
      </c>
      <c r="R275" s="108">
        <v>-7.5091575091575088E-2</v>
      </c>
      <c r="S275" s="110">
        <v>35</v>
      </c>
      <c r="T275" s="110">
        <v>226</v>
      </c>
      <c r="U275" s="110">
        <v>412</v>
      </c>
      <c r="V275" s="108">
        <v>0.63349514563106801</v>
      </c>
      <c r="W275" s="110">
        <v>48</v>
      </c>
      <c r="X275" s="110">
        <v>11</v>
      </c>
      <c r="Y275" s="110">
        <v>321</v>
      </c>
      <c r="Z275" s="108">
        <v>0.11526479750778816</v>
      </c>
      <c r="AA275" s="110">
        <v>29</v>
      </c>
      <c r="AB275" s="110">
        <v>12</v>
      </c>
      <c r="AC275" s="110">
        <v>3</v>
      </c>
      <c r="AD275" s="110">
        <v>0</v>
      </c>
      <c r="AE275" s="110">
        <v>2</v>
      </c>
      <c r="AF275" s="110">
        <v>32</v>
      </c>
      <c r="AG275" s="110">
        <v>9</v>
      </c>
      <c r="AH275" s="110">
        <v>7</v>
      </c>
      <c r="AI275" s="110">
        <v>0</v>
      </c>
      <c r="AJ275" s="110">
        <v>0</v>
      </c>
      <c r="AK275" s="110">
        <v>273</v>
      </c>
      <c r="AL275" s="108">
        <v>0.34432234432234432</v>
      </c>
      <c r="AM275" s="111">
        <f t="shared" si="86"/>
        <v>4.5999999999999999E-2</v>
      </c>
      <c r="AN275" s="111">
        <f t="shared" si="85"/>
        <v>0.91400000000000003</v>
      </c>
      <c r="AO275" s="111">
        <f t="shared" si="87"/>
        <v>0.88200000000000001</v>
      </c>
      <c r="AP275" s="111">
        <f t="shared" si="88"/>
        <v>0.77500000000000002</v>
      </c>
      <c r="AQ275" s="111">
        <f t="shared" si="89"/>
        <v>0.47399999999999998</v>
      </c>
      <c r="AR275" s="111">
        <f t="shared" si="90"/>
        <v>0.93300000000000005</v>
      </c>
      <c r="AS275" s="111">
        <f t="shared" si="91"/>
        <v>0.91300000000000003</v>
      </c>
      <c r="AT275" s="111">
        <f t="shared" si="92"/>
        <v>0.91300000000000003</v>
      </c>
      <c r="AU275" s="111">
        <f t="shared" si="93"/>
        <v>0.68</v>
      </c>
      <c r="AV275" s="111">
        <f t="shared" si="94"/>
        <v>0.96599999999999997</v>
      </c>
      <c r="AW275" s="101">
        <f t="shared" si="95"/>
        <v>2</v>
      </c>
      <c r="AX275" s="101">
        <f t="shared" si="96"/>
        <v>2</v>
      </c>
      <c r="AY275" s="101">
        <f t="shared" si="97"/>
        <v>2</v>
      </c>
      <c r="AZ275" s="101">
        <f t="shared" si="98"/>
        <v>2</v>
      </c>
      <c r="BA275" s="101">
        <f t="shared" si="99"/>
        <v>1</v>
      </c>
      <c r="BB275" s="101">
        <f t="shared" si="100"/>
        <v>2</v>
      </c>
      <c r="BC275" s="101">
        <f t="shared" si="101"/>
        <v>2</v>
      </c>
      <c r="BD275" s="101">
        <f t="shared" si="102"/>
        <v>2</v>
      </c>
      <c r="BE275" s="101">
        <f t="shared" si="103"/>
        <v>2</v>
      </c>
      <c r="BF275" s="101">
        <f t="shared" si="104"/>
        <v>2</v>
      </c>
      <c r="BG275" s="101">
        <f t="shared" si="105"/>
        <v>19</v>
      </c>
    </row>
    <row r="276" spans="1:59" x14ac:dyDescent="0.2">
      <c r="A276" s="98">
        <v>1925365</v>
      </c>
      <c r="B276" s="98" t="s">
        <v>2028</v>
      </c>
      <c r="C276" s="98" t="s">
        <v>2419</v>
      </c>
      <c r="D276" s="98" t="s">
        <v>275</v>
      </c>
      <c r="E276" s="106">
        <v>2328</v>
      </c>
      <c r="F276" s="107" t="s">
        <v>1230</v>
      </c>
      <c r="G276" s="108" t="s">
        <v>1231</v>
      </c>
      <c r="H276" s="109">
        <v>102262</v>
      </c>
      <c r="I276" s="108">
        <v>4.0999999999999995E-2</v>
      </c>
      <c r="J276" s="110">
        <v>33</v>
      </c>
      <c r="K276" s="110">
        <v>790</v>
      </c>
      <c r="L276" s="108">
        <v>4.1772151898734178E-2</v>
      </c>
      <c r="M276" s="110">
        <v>29</v>
      </c>
      <c r="N276" s="110">
        <v>790</v>
      </c>
      <c r="O276" s="108">
        <v>3.6708860759493672E-2</v>
      </c>
      <c r="P276" s="108">
        <v>2.5000000000000001E-2</v>
      </c>
      <c r="Q276" s="108">
        <v>0.21</v>
      </c>
      <c r="R276" s="108">
        <v>0.3108108108108108</v>
      </c>
      <c r="S276" s="110">
        <v>34</v>
      </c>
      <c r="T276" s="110">
        <v>373</v>
      </c>
      <c r="U276" s="110">
        <v>1378</v>
      </c>
      <c r="V276" s="108">
        <v>0.29535558780841797</v>
      </c>
      <c r="W276" s="110">
        <v>11</v>
      </c>
      <c r="X276" s="110">
        <v>0</v>
      </c>
      <c r="Y276" s="110">
        <v>801</v>
      </c>
      <c r="Z276" s="108">
        <v>1.3732833957553059E-2</v>
      </c>
      <c r="AA276" s="110">
        <v>1</v>
      </c>
      <c r="AB276" s="110">
        <v>0</v>
      </c>
      <c r="AC276" s="110">
        <v>8</v>
      </c>
      <c r="AD276" s="110">
        <v>13</v>
      </c>
      <c r="AE276" s="110">
        <v>48</v>
      </c>
      <c r="AF276" s="110">
        <v>8</v>
      </c>
      <c r="AG276" s="110">
        <v>14</v>
      </c>
      <c r="AH276" s="110">
        <v>34</v>
      </c>
      <c r="AI276" s="110">
        <v>11</v>
      </c>
      <c r="AJ276" s="110">
        <v>0</v>
      </c>
      <c r="AK276" s="110">
        <v>790</v>
      </c>
      <c r="AL276" s="108">
        <v>0.17341772151898735</v>
      </c>
      <c r="AM276" s="111">
        <f t="shared" si="86"/>
        <v>0.95</v>
      </c>
      <c r="AN276" s="111">
        <f t="shared" si="85"/>
        <v>0.155</v>
      </c>
      <c r="AO276" s="111">
        <f t="shared" si="87"/>
        <v>0.186</v>
      </c>
      <c r="AP276" s="111">
        <f t="shared" si="88"/>
        <v>0.51700000000000002</v>
      </c>
      <c r="AQ276" s="111">
        <f t="shared" si="89"/>
        <v>0.48799999999999999</v>
      </c>
      <c r="AR276" s="111">
        <f t="shared" si="90"/>
        <v>4.3999999999999997E-2</v>
      </c>
      <c r="AS276" s="111">
        <f t="shared" si="91"/>
        <v>9.2999999999999999E-2</v>
      </c>
      <c r="AT276" s="111">
        <f t="shared" si="92"/>
        <v>9.2999999999999999E-2</v>
      </c>
      <c r="AU276" s="111">
        <f t="shared" si="93"/>
        <v>0.13</v>
      </c>
      <c r="AV276" s="111">
        <f t="shared" si="94"/>
        <v>0.46600000000000003</v>
      </c>
      <c r="AW276" s="101">
        <f t="shared" si="95"/>
        <v>0</v>
      </c>
      <c r="AX276" s="101">
        <f t="shared" si="96"/>
        <v>0</v>
      </c>
      <c r="AY276" s="101">
        <f t="shared" si="97"/>
        <v>0</v>
      </c>
      <c r="AZ276" s="101">
        <f t="shared" si="98"/>
        <v>1</v>
      </c>
      <c r="BA276" s="101">
        <f t="shared" si="99"/>
        <v>1</v>
      </c>
      <c r="BB276" s="101">
        <f t="shared" si="100"/>
        <v>0</v>
      </c>
      <c r="BC276" s="101">
        <f t="shared" si="101"/>
        <v>0</v>
      </c>
      <c r="BD276" s="101">
        <f t="shared" si="102"/>
        <v>0</v>
      </c>
      <c r="BE276" s="101">
        <f t="shared" si="103"/>
        <v>0</v>
      </c>
      <c r="BF276" s="101">
        <f t="shared" si="104"/>
        <v>1</v>
      </c>
      <c r="BG276" s="101">
        <f t="shared" si="105"/>
        <v>3</v>
      </c>
    </row>
    <row r="277" spans="1:59" x14ac:dyDescent="0.2">
      <c r="A277" s="98">
        <v>1925500</v>
      </c>
      <c r="B277" s="98" t="s">
        <v>1269</v>
      </c>
      <c r="C277" s="98" t="s">
        <v>2420</v>
      </c>
      <c r="D277" s="98" t="s">
        <v>276</v>
      </c>
      <c r="E277" s="106">
        <v>403</v>
      </c>
      <c r="F277" s="107" t="s">
        <v>1064</v>
      </c>
      <c r="G277" s="108" t="s">
        <v>1065</v>
      </c>
      <c r="H277" s="109">
        <v>47426</v>
      </c>
      <c r="I277" s="108">
        <v>0.16300000000000001</v>
      </c>
      <c r="J277" s="110">
        <v>25</v>
      </c>
      <c r="K277" s="110">
        <v>233</v>
      </c>
      <c r="L277" s="108">
        <v>0.1072961373390558</v>
      </c>
      <c r="M277" s="110">
        <v>15</v>
      </c>
      <c r="N277" s="110">
        <v>233</v>
      </c>
      <c r="O277" s="108">
        <v>6.4377682403433473E-2</v>
      </c>
      <c r="P277" s="108">
        <v>6.9000000000000006E-2</v>
      </c>
      <c r="Q277" s="108">
        <v>0.41600000000000004</v>
      </c>
      <c r="R277" s="108">
        <v>-7.9908675799086754E-2</v>
      </c>
      <c r="S277" s="110">
        <v>59</v>
      </c>
      <c r="T277" s="110">
        <v>132</v>
      </c>
      <c r="U277" s="110">
        <v>371</v>
      </c>
      <c r="V277" s="108">
        <v>0.51482479784366575</v>
      </c>
      <c r="W277" s="110">
        <v>38</v>
      </c>
      <c r="X277" s="110">
        <v>0</v>
      </c>
      <c r="Y277" s="110">
        <v>271</v>
      </c>
      <c r="Z277" s="108">
        <v>0.14022140221402213</v>
      </c>
      <c r="AA277" s="110">
        <v>15</v>
      </c>
      <c r="AB277" s="110">
        <v>6</v>
      </c>
      <c r="AC277" s="110">
        <v>17</v>
      </c>
      <c r="AD277" s="110">
        <v>0</v>
      </c>
      <c r="AE277" s="110">
        <v>0</v>
      </c>
      <c r="AF277" s="110">
        <v>12</v>
      </c>
      <c r="AG277" s="110">
        <v>0</v>
      </c>
      <c r="AH277" s="110">
        <v>0</v>
      </c>
      <c r="AI277" s="110">
        <v>0</v>
      </c>
      <c r="AJ277" s="110">
        <v>0</v>
      </c>
      <c r="AK277" s="110">
        <v>233</v>
      </c>
      <c r="AL277" s="108">
        <v>0.21459227467811159</v>
      </c>
      <c r="AM277" s="111">
        <f t="shared" si="86"/>
        <v>0.104</v>
      </c>
      <c r="AN277" s="111">
        <f t="shared" si="85"/>
        <v>0.79700000000000004</v>
      </c>
      <c r="AO277" s="111">
        <f t="shared" si="87"/>
        <v>0.56599999999999995</v>
      </c>
      <c r="AP277" s="111">
        <f t="shared" si="88"/>
        <v>0.76300000000000001</v>
      </c>
      <c r="AQ277" s="111">
        <f t="shared" si="89"/>
        <v>0.873</v>
      </c>
      <c r="AR277" s="111">
        <f t="shared" si="90"/>
        <v>0.76200000000000001</v>
      </c>
      <c r="AS277" s="111">
        <f t="shared" si="91"/>
        <v>0.67800000000000005</v>
      </c>
      <c r="AT277" s="111">
        <f t="shared" si="92"/>
        <v>0.67800000000000005</v>
      </c>
      <c r="AU277" s="111">
        <f t="shared" si="93"/>
        <v>0.78200000000000003</v>
      </c>
      <c r="AV277" s="111">
        <f t="shared" si="94"/>
        <v>0.66800000000000004</v>
      </c>
      <c r="AW277" s="101">
        <f t="shared" si="95"/>
        <v>2</v>
      </c>
      <c r="AX277" s="101">
        <f t="shared" si="96"/>
        <v>2</v>
      </c>
      <c r="AY277" s="101">
        <f t="shared" si="97"/>
        <v>1</v>
      </c>
      <c r="AZ277" s="101">
        <f t="shared" si="98"/>
        <v>2</v>
      </c>
      <c r="BA277" s="101">
        <f t="shared" si="99"/>
        <v>2</v>
      </c>
      <c r="BB277" s="101">
        <f t="shared" si="100"/>
        <v>2</v>
      </c>
      <c r="BC277" s="101">
        <f t="shared" si="101"/>
        <v>2</v>
      </c>
      <c r="BD277" s="101">
        <f t="shared" si="102"/>
        <v>2</v>
      </c>
      <c r="BE277" s="101">
        <f t="shared" si="103"/>
        <v>2</v>
      </c>
      <c r="BF277" s="101">
        <f t="shared" si="104"/>
        <v>2</v>
      </c>
      <c r="BG277" s="101">
        <f t="shared" si="105"/>
        <v>19</v>
      </c>
    </row>
    <row r="278" spans="1:59" x14ac:dyDescent="0.2">
      <c r="A278" s="98">
        <v>1925590</v>
      </c>
      <c r="B278" s="98" t="s">
        <v>1397</v>
      </c>
      <c r="C278" s="98" t="s">
        <v>2421</v>
      </c>
      <c r="D278" s="98" t="s">
        <v>277</v>
      </c>
      <c r="E278" s="106">
        <v>3706</v>
      </c>
      <c r="F278" s="107" t="s">
        <v>1300</v>
      </c>
      <c r="G278" s="108" t="s">
        <v>1301</v>
      </c>
      <c r="H278" s="109">
        <v>57353</v>
      </c>
      <c r="I278" s="108">
        <v>0.17300000000000001</v>
      </c>
      <c r="J278" s="110">
        <v>161</v>
      </c>
      <c r="K278" s="110">
        <v>1628</v>
      </c>
      <c r="L278" s="108">
        <v>9.8894348894348894E-2</v>
      </c>
      <c r="M278" s="110">
        <v>112</v>
      </c>
      <c r="N278" s="110">
        <v>1628</v>
      </c>
      <c r="O278" s="108">
        <v>6.8796068796068796E-2</v>
      </c>
      <c r="P278" s="108">
        <v>3.3000000000000002E-2</v>
      </c>
      <c r="Q278" s="108">
        <v>0.33700000000000002</v>
      </c>
      <c r="R278" s="108">
        <v>-5.0717213114754099E-2</v>
      </c>
      <c r="S278" s="110">
        <v>202</v>
      </c>
      <c r="T278" s="110">
        <v>843</v>
      </c>
      <c r="U278" s="110">
        <v>2537</v>
      </c>
      <c r="V278" s="108">
        <v>0.41190382341348047</v>
      </c>
      <c r="W278" s="110">
        <v>196</v>
      </c>
      <c r="X278" s="110">
        <v>0</v>
      </c>
      <c r="Y278" s="110">
        <v>1824</v>
      </c>
      <c r="Z278" s="108">
        <v>0.10745614035087719</v>
      </c>
      <c r="AA278" s="110">
        <v>66</v>
      </c>
      <c r="AB278" s="110">
        <v>68</v>
      </c>
      <c r="AC278" s="110">
        <v>0</v>
      </c>
      <c r="AD278" s="110">
        <v>0</v>
      </c>
      <c r="AE278" s="110">
        <v>0</v>
      </c>
      <c r="AF278" s="110">
        <v>127</v>
      </c>
      <c r="AG278" s="110">
        <v>59</v>
      </c>
      <c r="AH278" s="110">
        <v>23</v>
      </c>
      <c r="AI278" s="110">
        <v>0</v>
      </c>
      <c r="AJ278" s="110">
        <v>0</v>
      </c>
      <c r="AK278" s="110">
        <v>1628</v>
      </c>
      <c r="AL278" s="108">
        <v>0.2106879606879607</v>
      </c>
      <c r="AM278" s="111">
        <f t="shared" si="86"/>
        <v>0.32500000000000001</v>
      </c>
      <c r="AN278" s="111">
        <f t="shared" si="85"/>
        <v>0.83499999999999996</v>
      </c>
      <c r="AO278" s="111">
        <f t="shared" si="87"/>
        <v>0.51900000000000002</v>
      </c>
      <c r="AP278" s="111">
        <f t="shared" si="88"/>
        <v>0.79400000000000004</v>
      </c>
      <c r="AQ278" s="111">
        <f t="shared" si="89"/>
        <v>0.59199999999999997</v>
      </c>
      <c r="AR278" s="111">
        <f t="shared" si="90"/>
        <v>0.42899999999999999</v>
      </c>
      <c r="AS278" s="111">
        <f t="shared" si="91"/>
        <v>0.32800000000000001</v>
      </c>
      <c r="AT278" s="111">
        <f t="shared" si="92"/>
        <v>0.32800000000000001</v>
      </c>
      <c r="AU278" s="111">
        <f t="shared" si="93"/>
        <v>0.63500000000000001</v>
      </c>
      <c r="AV278" s="111">
        <f t="shared" si="94"/>
        <v>0.65100000000000002</v>
      </c>
      <c r="AW278" s="101">
        <f t="shared" si="95"/>
        <v>2</v>
      </c>
      <c r="AX278" s="101">
        <f t="shared" si="96"/>
        <v>2</v>
      </c>
      <c r="AY278" s="101">
        <f t="shared" si="97"/>
        <v>1</v>
      </c>
      <c r="AZ278" s="101">
        <f t="shared" si="98"/>
        <v>2</v>
      </c>
      <c r="BA278" s="101">
        <f t="shared" si="99"/>
        <v>1</v>
      </c>
      <c r="BB278" s="101">
        <f t="shared" si="100"/>
        <v>1</v>
      </c>
      <c r="BC278" s="101">
        <f t="shared" si="101"/>
        <v>1</v>
      </c>
      <c r="BD278" s="101">
        <f t="shared" si="102"/>
        <v>0</v>
      </c>
      <c r="BE278" s="101">
        <f t="shared" si="103"/>
        <v>1</v>
      </c>
      <c r="BF278" s="101">
        <f t="shared" si="104"/>
        <v>1</v>
      </c>
      <c r="BG278" s="101">
        <f t="shared" si="105"/>
        <v>12</v>
      </c>
    </row>
    <row r="279" spans="1:59" x14ac:dyDescent="0.2">
      <c r="A279" s="98">
        <v>1925725</v>
      </c>
      <c r="B279" s="98" t="s">
        <v>2096</v>
      </c>
      <c r="C279" s="98" t="s">
        <v>2422</v>
      </c>
      <c r="D279" s="98" t="s">
        <v>278</v>
      </c>
      <c r="E279" s="106">
        <v>2023</v>
      </c>
      <c r="F279" s="107" t="s">
        <v>243</v>
      </c>
      <c r="G279" s="108" t="s">
        <v>1454</v>
      </c>
      <c r="H279" s="109">
        <v>73571</v>
      </c>
      <c r="I279" s="108">
        <v>3.9E-2</v>
      </c>
      <c r="J279" s="110">
        <v>33</v>
      </c>
      <c r="K279" s="110">
        <v>730</v>
      </c>
      <c r="L279" s="108">
        <v>4.5205479452054796E-2</v>
      </c>
      <c r="M279" s="110">
        <v>8</v>
      </c>
      <c r="N279" s="110">
        <v>730</v>
      </c>
      <c r="O279" s="108">
        <v>1.0958904109589041E-2</v>
      </c>
      <c r="P279" s="108">
        <v>1.8000000000000002E-2</v>
      </c>
      <c r="Q279" s="108">
        <v>0.29799999999999999</v>
      </c>
      <c r="R279" s="108">
        <v>8.7634408602150535E-2</v>
      </c>
      <c r="S279" s="110">
        <v>43</v>
      </c>
      <c r="T279" s="110">
        <v>441</v>
      </c>
      <c r="U279" s="110">
        <v>1201</v>
      </c>
      <c r="V279" s="108">
        <v>0.40299750208159868</v>
      </c>
      <c r="W279" s="110">
        <v>15</v>
      </c>
      <c r="X279" s="110">
        <v>0</v>
      </c>
      <c r="Y279" s="110">
        <v>745</v>
      </c>
      <c r="Z279" s="108">
        <v>2.0134228187919462E-2</v>
      </c>
      <c r="AA279" s="110">
        <v>33</v>
      </c>
      <c r="AB279" s="110">
        <v>25</v>
      </c>
      <c r="AC279" s="110">
        <v>31</v>
      </c>
      <c r="AD279" s="110">
        <v>40</v>
      </c>
      <c r="AE279" s="110">
        <v>11</v>
      </c>
      <c r="AF279" s="110">
        <v>29</v>
      </c>
      <c r="AG279" s="110">
        <v>13</v>
      </c>
      <c r="AH279" s="110">
        <v>8</v>
      </c>
      <c r="AI279" s="110">
        <v>0</v>
      </c>
      <c r="AJ279" s="110">
        <v>0</v>
      </c>
      <c r="AK279" s="110">
        <v>730</v>
      </c>
      <c r="AL279" s="108">
        <v>0.26027397260273971</v>
      </c>
      <c r="AM279" s="111">
        <f t="shared" si="86"/>
        <v>0.71199999999999997</v>
      </c>
      <c r="AN279" s="111">
        <f t="shared" si="85"/>
        <v>0.14899999999999999</v>
      </c>
      <c r="AO279" s="111">
        <f t="shared" si="87"/>
        <v>0.20699999999999999</v>
      </c>
      <c r="AP279" s="111">
        <f t="shared" si="88"/>
        <v>0.189</v>
      </c>
      <c r="AQ279" s="111">
        <f t="shared" si="89"/>
        <v>0.39700000000000002</v>
      </c>
      <c r="AR279" s="111">
        <f t="shared" si="90"/>
        <v>0.27400000000000002</v>
      </c>
      <c r="AS279" s="111">
        <f t="shared" si="91"/>
        <v>0.29199999999999998</v>
      </c>
      <c r="AT279" s="111">
        <f t="shared" si="92"/>
        <v>0.29199999999999998</v>
      </c>
      <c r="AU279" s="111">
        <f t="shared" si="93"/>
        <v>0.16</v>
      </c>
      <c r="AV279" s="111">
        <f t="shared" si="94"/>
        <v>0.82899999999999996</v>
      </c>
      <c r="AW279" s="101">
        <f t="shared" si="95"/>
        <v>0</v>
      </c>
      <c r="AX279" s="101">
        <f t="shared" si="96"/>
        <v>0</v>
      </c>
      <c r="AY279" s="101">
        <f t="shared" si="97"/>
        <v>0</v>
      </c>
      <c r="AZ279" s="101">
        <f t="shared" si="98"/>
        <v>0</v>
      </c>
      <c r="BA279" s="101">
        <f t="shared" si="99"/>
        <v>1</v>
      </c>
      <c r="BB279" s="101">
        <f t="shared" si="100"/>
        <v>0</v>
      </c>
      <c r="BC279" s="101">
        <f t="shared" si="101"/>
        <v>0</v>
      </c>
      <c r="BD279" s="101">
        <f t="shared" si="102"/>
        <v>0</v>
      </c>
      <c r="BE279" s="101">
        <f t="shared" si="103"/>
        <v>0</v>
      </c>
      <c r="BF279" s="101">
        <f t="shared" si="104"/>
        <v>2</v>
      </c>
      <c r="BG279" s="101">
        <f t="shared" si="105"/>
        <v>3</v>
      </c>
    </row>
    <row r="280" spans="1:59" x14ac:dyDescent="0.2">
      <c r="A280" s="98">
        <v>1925815</v>
      </c>
      <c r="B280" s="98" t="s">
        <v>1335</v>
      </c>
      <c r="C280" s="98" t="s">
        <v>2423</v>
      </c>
      <c r="D280" s="98" t="s">
        <v>279</v>
      </c>
      <c r="E280" s="106">
        <v>722</v>
      </c>
      <c r="F280" s="107" t="s">
        <v>1090</v>
      </c>
      <c r="G280" s="108" t="s">
        <v>1091</v>
      </c>
      <c r="H280" s="109">
        <v>57344</v>
      </c>
      <c r="I280" s="108">
        <v>9.6000000000000002E-2</v>
      </c>
      <c r="J280" s="110">
        <v>23</v>
      </c>
      <c r="K280" s="110">
        <v>394</v>
      </c>
      <c r="L280" s="108">
        <v>5.8375634517766499E-2</v>
      </c>
      <c r="M280" s="110">
        <v>18</v>
      </c>
      <c r="N280" s="110">
        <v>394</v>
      </c>
      <c r="O280" s="108">
        <v>4.5685279187817257E-2</v>
      </c>
      <c r="P280" s="108">
        <v>3.1E-2</v>
      </c>
      <c r="Q280" s="108">
        <v>0.433</v>
      </c>
      <c r="R280" s="108">
        <v>-9.5238095238095233E-2</v>
      </c>
      <c r="S280" s="110">
        <v>54</v>
      </c>
      <c r="T280" s="110">
        <v>250</v>
      </c>
      <c r="U280" s="110">
        <v>637</v>
      </c>
      <c r="V280" s="108">
        <v>0.47723704866562011</v>
      </c>
      <c r="W280" s="110">
        <v>22</v>
      </c>
      <c r="X280" s="110">
        <v>7</v>
      </c>
      <c r="Y280" s="110">
        <v>416</v>
      </c>
      <c r="Z280" s="108">
        <v>3.6057692307692304E-2</v>
      </c>
      <c r="AA280" s="110">
        <v>50</v>
      </c>
      <c r="AB280" s="110">
        <v>12</v>
      </c>
      <c r="AC280" s="110">
        <v>0</v>
      </c>
      <c r="AD280" s="110">
        <v>0</v>
      </c>
      <c r="AE280" s="110">
        <v>0</v>
      </c>
      <c r="AF280" s="110">
        <v>15</v>
      </c>
      <c r="AG280" s="110">
        <v>13</v>
      </c>
      <c r="AH280" s="110">
        <v>0</v>
      </c>
      <c r="AI280" s="110">
        <v>0</v>
      </c>
      <c r="AJ280" s="110">
        <v>0</v>
      </c>
      <c r="AK280" s="110">
        <v>394</v>
      </c>
      <c r="AL280" s="108">
        <v>0.22842639593908629</v>
      </c>
      <c r="AM280" s="111">
        <f t="shared" si="86"/>
        <v>0.32400000000000001</v>
      </c>
      <c r="AN280" s="111">
        <f t="shared" si="85"/>
        <v>0.50600000000000001</v>
      </c>
      <c r="AO280" s="111">
        <f t="shared" si="87"/>
        <v>0.28100000000000003</v>
      </c>
      <c r="AP280" s="111">
        <f t="shared" si="88"/>
        <v>0.60299999999999998</v>
      </c>
      <c r="AQ280" s="111">
        <f t="shared" si="89"/>
        <v>0.56699999999999995</v>
      </c>
      <c r="AR280" s="111">
        <f t="shared" si="90"/>
        <v>0.81399999999999995</v>
      </c>
      <c r="AS280" s="111">
        <f t="shared" si="91"/>
        <v>0.56999999999999995</v>
      </c>
      <c r="AT280" s="111">
        <f t="shared" si="92"/>
        <v>0.56999999999999995</v>
      </c>
      <c r="AU280" s="111">
        <f t="shared" si="93"/>
        <v>0.23899999999999999</v>
      </c>
      <c r="AV280" s="111">
        <f t="shared" si="94"/>
        <v>0.72699999999999998</v>
      </c>
      <c r="AW280" s="101">
        <f t="shared" si="95"/>
        <v>2</v>
      </c>
      <c r="AX280" s="101">
        <f t="shared" si="96"/>
        <v>1</v>
      </c>
      <c r="AY280" s="101">
        <f t="shared" si="97"/>
        <v>0</v>
      </c>
      <c r="AZ280" s="101">
        <f t="shared" si="98"/>
        <v>1</v>
      </c>
      <c r="BA280" s="101">
        <f t="shared" si="99"/>
        <v>1</v>
      </c>
      <c r="BB280" s="101">
        <f t="shared" si="100"/>
        <v>2</v>
      </c>
      <c r="BC280" s="101">
        <f t="shared" si="101"/>
        <v>2</v>
      </c>
      <c r="BD280" s="101">
        <f t="shared" si="102"/>
        <v>1</v>
      </c>
      <c r="BE280" s="101">
        <f t="shared" si="103"/>
        <v>0</v>
      </c>
      <c r="BF280" s="101">
        <f t="shared" si="104"/>
        <v>2</v>
      </c>
      <c r="BG280" s="101">
        <f t="shared" si="105"/>
        <v>12</v>
      </c>
    </row>
    <row r="281" spans="1:59" x14ac:dyDescent="0.2">
      <c r="A281" s="98">
        <v>1925860</v>
      </c>
      <c r="B281" s="98" t="s">
        <v>1175</v>
      </c>
      <c r="C281" s="98" t="s">
        <v>2424</v>
      </c>
      <c r="D281" s="98" t="s">
        <v>280</v>
      </c>
      <c r="E281" s="106">
        <v>5904</v>
      </c>
      <c r="F281" s="107" t="s">
        <v>1172</v>
      </c>
      <c r="G281" s="108" t="s">
        <v>1173</v>
      </c>
      <c r="H281" s="109">
        <v>54624</v>
      </c>
      <c r="I281" s="108">
        <v>0.128</v>
      </c>
      <c r="J281" s="110">
        <v>261</v>
      </c>
      <c r="K281" s="110">
        <v>2492</v>
      </c>
      <c r="L281" s="108">
        <v>0.10473515248796147</v>
      </c>
      <c r="M281" s="110">
        <v>149</v>
      </c>
      <c r="N281" s="110">
        <v>2492</v>
      </c>
      <c r="O281" s="108">
        <v>5.9791332263242375E-2</v>
      </c>
      <c r="P281" s="108">
        <v>1.6E-2</v>
      </c>
      <c r="Q281" s="108">
        <v>0.35499999999999998</v>
      </c>
      <c r="R281" s="108">
        <v>-7.1698113207547168E-2</v>
      </c>
      <c r="S281" s="110">
        <v>698</v>
      </c>
      <c r="T281" s="110">
        <v>1376</v>
      </c>
      <c r="U281" s="110">
        <v>4125</v>
      </c>
      <c r="V281" s="108">
        <v>0.50278787878787878</v>
      </c>
      <c r="W281" s="110">
        <v>305</v>
      </c>
      <c r="X281" s="110">
        <v>0</v>
      </c>
      <c r="Y281" s="110">
        <v>2797</v>
      </c>
      <c r="Z281" s="108">
        <v>0.10904540579191992</v>
      </c>
      <c r="AA281" s="110">
        <v>175</v>
      </c>
      <c r="AB281" s="110">
        <v>52</v>
      </c>
      <c r="AC281" s="110">
        <v>46</v>
      </c>
      <c r="AD281" s="110">
        <v>34</v>
      </c>
      <c r="AE281" s="110">
        <v>14</v>
      </c>
      <c r="AF281" s="110">
        <v>146</v>
      </c>
      <c r="AG281" s="110">
        <v>74</v>
      </c>
      <c r="AH281" s="110">
        <v>30</v>
      </c>
      <c r="AI281" s="110">
        <v>10</v>
      </c>
      <c r="AJ281" s="110">
        <v>0</v>
      </c>
      <c r="AK281" s="110">
        <v>2492</v>
      </c>
      <c r="AL281" s="108">
        <v>0.23314606741573032</v>
      </c>
      <c r="AM281" s="111">
        <f t="shared" si="86"/>
        <v>0.247</v>
      </c>
      <c r="AN281" s="111">
        <f t="shared" si="85"/>
        <v>0.66800000000000004</v>
      </c>
      <c r="AO281" s="111">
        <f t="shared" si="87"/>
        <v>0.54900000000000004</v>
      </c>
      <c r="AP281" s="111">
        <f t="shared" si="88"/>
        <v>0.73</v>
      </c>
      <c r="AQ281" s="111">
        <f t="shared" si="89"/>
        <v>0.36099999999999999</v>
      </c>
      <c r="AR281" s="111">
        <f t="shared" si="90"/>
        <v>0.504</v>
      </c>
      <c r="AS281" s="111">
        <f t="shared" si="91"/>
        <v>0.65400000000000003</v>
      </c>
      <c r="AT281" s="111">
        <f t="shared" si="92"/>
        <v>0.65400000000000003</v>
      </c>
      <c r="AU281" s="111">
        <f t="shared" si="93"/>
        <v>0.64500000000000002</v>
      </c>
      <c r="AV281" s="111">
        <f t="shared" si="94"/>
        <v>0.73499999999999999</v>
      </c>
      <c r="AW281" s="101">
        <f t="shared" si="95"/>
        <v>2</v>
      </c>
      <c r="AX281" s="101">
        <f t="shared" si="96"/>
        <v>2</v>
      </c>
      <c r="AY281" s="101">
        <f t="shared" si="97"/>
        <v>1</v>
      </c>
      <c r="AZ281" s="101">
        <f t="shared" si="98"/>
        <v>2</v>
      </c>
      <c r="BA281" s="101">
        <f t="shared" si="99"/>
        <v>1</v>
      </c>
      <c r="BB281" s="101">
        <f t="shared" si="100"/>
        <v>1</v>
      </c>
      <c r="BC281" s="101">
        <f t="shared" si="101"/>
        <v>1</v>
      </c>
      <c r="BD281" s="101">
        <f t="shared" si="102"/>
        <v>1</v>
      </c>
      <c r="BE281" s="101">
        <f t="shared" si="103"/>
        <v>1</v>
      </c>
      <c r="BF281" s="101">
        <f t="shared" si="104"/>
        <v>2</v>
      </c>
      <c r="BG281" s="101">
        <f t="shared" si="105"/>
        <v>14</v>
      </c>
    </row>
    <row r="282" spans="1:59" x14ac:dyDescent="0.2">
      <c r="A282" s="98">
        <v>1925995</v>
      </c>
      <c r="B282" s="98" t="s">
        <v>1221</v>
      </c>
      <c r="C282" s="98" t="s">
        <v>2425</v>
      </c>
      <c r="D282" s="98" t="s">
        <v>281</v>
      </c>
      <c r="E282" s="106">
        <v>4561</v>
      </c>
      <c r="F282" s="107" t="s">
        <v>1222</v>
      </c>
      <c r="G282" s="108" t="s">
        <v>1223</v>
      </c>
      <c r="H282" s="109">
        <v>57415</v>
      </c>
      <c r="I282" s="108">
        <v>0.20699999999999999</v>
      </c>
      <c r="J282" s="110">
        <v>491</v>
      </c>
      <c r="K282" s="110">
        <v>2101</v>
      </c>
      <c r="L282" s="108">
        <v>0.23369823893384103</v>
      </c>
      <c r="M282" s="110">
        <v>186</v>
      </c>
      <c r="N282" s="110">
        <v>2101</v>
      </c>
      <c r="O282" s="108">
        <v>8.8529271775345073E-2</v>
      </c>
      <c r="P282" s="108">
        <v>5.7000000000000002E-2</v>
      </c>
      <c r="Q282" s="108">
        <v>0.3</v>
      </c>
      <c r="R282" s="108">
        <v>-3.999158071984845E-2</v>
      </c>
      <c r="S282" s="110">
        <v>368</v>
      </c>
      <c r="T282" s="110">
        <v>1433</v>
      </c>
      <c r="U282" s="110">
        <v>3067</v>
      </c>
      <c r="V282" s="108">
        <v>0.58721878056732968</v>
      </c>
      <c r="W282" s="110">
        <v>123</v>
      </c>
      <c r="X282" s="110">
        <v>0</v>
      </c>
      <c r="Y282" s="110">
        <v>2224</v>
      </c>
      <c r="Z282" s="108">
        <v>5.5305755395683456E-2</v>
      </c>
      <c r="AA282" s="110">
        <v>75</v>
      </c>
      <c r="AB282" s="110">
        <v>130</v>
      </c>
      <c r="AC282" s="110">
        <v>88</v>
      </c>
      <c r="AD282" s="110">
        <v>0</v>
      </c>
      <c r="AE282" s="110">
        <v>20</v>
      </c>
      <c r="AF282" s="110">
        <v>108</v>
      </c>
      <c r="AG282" s="110">
        <v>158</v>
      </c>
      <c r="AH282" s="110">
        <v>44</v>
      </c>
      <c r="AI282" s="110">
        <v>31</v>
      </c>
      <c r="AJ282" s="110">
        <v>0</v>
      </c>
      <c r="AK282" s="110">
        <v>2101</v>
      </c>
      <c r="AL282" s="108">
        <v>0.31128034269395527</v>
      </c>
      <c r="AM282" s="111">
        <f t="shared" si="86"/>
        <v>0.32700000000000001</v>
      </c>
      <c r="AN282" s="111">
        <f t="shared" si="85"/>
        <v>0.89</v>
      </c>
      <c r="AO282" s="111">
        <f t="shared" si="87"/>
        <v>0.94199999999999995</v>
      </c>
      <c r="AP282" s="111">
        <f t="shared" si="88"/>
        <v>0.878</v>
      </c>
      <c r="AQ282" s="111">
        <f t="shared" si="89"/>
        <v>0.80700000000000005</v>
      </c>
      <c r="AR282" s="111">
        <f t="shared" si="90"/>
        <v>0.28199999999999997</v>
      </c>
      <c r="AS282" s="111">
        <f t="shared" si="91"/>
        <v>0.85399999999999998</v>
      </c>
      <c r="AT282" s="111">
        <f t="shared" si="92"/>
        <v>0.85399999999999998</v>
      </c>
      <c r="AU282" s="111">
        <f t="shared" si="93"/>
        <v>0.34100000000000003</v>
      </c>
      <c r="AV282" s="111">
        <f t="shared" si="94"/>
        <v>0.93799999999999994</v>
      </c>
      <c r="AW282" s="101">
        <f t="shared" si="95"/>
        <v>2</v>
      </c>
      <c r="AX282" s="101">
        <f t="shared" si="96"/>
        <v>2</v>
      </c>
      <c r="AY282" s="101">
        <f t="shared" si="97"/>
        <v>2</v>
      </c>
      <c r="AZ282" s="101">
        <f t="shared" si="98"/>
        <v>2</v>
      </c>
      <c r="BA282" s="101">
        <f t="shared" si="99"/>
        <v>2</v>
      </c>
      <c r="BB282" s="101">
        <f t="shared" si="100"/>
        <v>0</v>
      </c>
      <c r="BC282" s="101">
        <f t="shared" si="101"/>
        <v>1</v>
      </c>
      <c r="BD282" s="101">
        <f t="shared" si="102"/>
        <v>2</v>
      </c>
      <c r="BE282" s="101">
        <f t="shared" si="103"/>
        <v>1</v>
      </c>
      <c r="BF282" s="101">
        <f t="shared" si="104"/>
        <v>2</v>
      </c>
      <c r="BG282" s="101">
        <f t="shared" si="105"/>
        <v>16</v>
      </c>
    </row>
    <row r="283" spans="1:59" x14ac:dyDescent="0.2">
      <c r="A283" s="98">
        <v>1926175</v>
      </c>
      <c r="B283" s="98" t="s">
        <v>1679</v>
      </c>
      <c r="C283" s="98" t="s">
        <v>2426</v>
      </c>
      <c r="D283" s="98" t="s">
        <v>282</v>
      </c>
      <c r="E283" s="106">
        <v>575</v>
      </c>
      <c r="F283" s="107" t="s">
        <v>1356</v>
      </c>
      <c r="G283" s="108" t="s">
        <v>1357</v>
      </c>
      <c r="H283" s="109">
        <v>55192</v>
      </c>
      <c r="I283" s="108">
        <v>0.10300000000000001</v>
      </c>
      <c r="J283" s="110">
        <v>26</v>
      </c>
      <c r="K283" s="110">
        <v>276</v>
      </c>
      <c r="L283" s="108">
        <v>9.420289855072464E-2</v>
      </c>
      <c r="M283" s="110">
        <v>9</v>
      </c>
      <c r="N283" s="110">
        <v>276</v>
      </c>
      <c r="O283" s="108">
        <v>3.2608695652173912E-2</v>
      </c>
      <c r="P283" s="108">
        <v>3.4000000000000002E-2</v>
      </c>
      <c r="Q283" s="108">
        <v>0.29899999999999999</v>
      </c>
      <c r="R283" s="108">
        <v>-4.6434494195688222E-2</v>
      </c>
      <c r="S283" s="110">
        <v>36</v>
      </c>
      <c r="T283" s="110">
        <v>131</v>
      </c>
      <c r="U283" s="110">
        <v>412</v>
      </c>
      <c r="V283" s="108">
        <v>0.4053398058252427</v>
      </c>
      <c r="W283" s="110">
        <v>50</v>
      </c>
      <c r="X283" s="110">
        <v>7</v>
      </c>
      <c r="Y283" s="110">
        <v>326</v>
      </c>
      <c r="Z283" s="108">
        <v>0.13190184049079753</v>
      </c>
      <c r="AA283" s="110">
        <v>6</v>
      </c>
      <c r="AB283" s="110">
        <v>7</v>
      </c>
      <c r="AC283" s="110">
        <v>18</v>
      </c>
      <c r="AD283" s="110">
        <v>3</v>
      </c>
      <c r="AE283" s="110">
        <v>3</v>
      </c>
      <c r="AF283" s="110">
        <v>15</v>
      </c>
      <c r="AG283" s="110">
        <v>1</v>
      </c>
      <c r="AH283" s="110">
        <v>0</v>
      </c>
      <c r="AI283" s="110">
        <v>0</v>
      </c>
      <c r="AJ283" s="110">
        <v>0</v>
      </c>
      <c r="AK283" s="110">
        <v>276</v>
      </c>
      <c r="AL283" s="108">
        <v>0.19202898550724637</v>
      </c>
      <c r="AM283" s="111">
        <f t="shared" si="86"/>
        <v>0.26400000000000001</v>
      </c>
      <c r="AN283" s="111">
        <f t="shared" si="85"/>
        <v>0.54500000000000004</v>
      </c>
      <c r="AO283" s="111">
        <f t="shared" si="87"/>
        <v>0.48599999999999999</v>
      </c>
      <c r="AP283" s="111">
        <f t="shared" si="88"/>
        <v>0.46500000000000002</v>
      </c>
      <c r="AQ283" s="111">
        <f t="shared" si="89"/>
        <v>0.60499999999999998</v>
      </c>
      <c r="AR283" s="111">
        <f t="shared" si="90"/>
        <v>0.27900000000000003</v>
      </c>
      <c r="AS283" s="111">
        <f t="shared" si="91"/>
        <v>0.30099999999999999</v>
      </c>
      <c r="AT283" s="111">
        <f t="shared" si="92"/>
        <v>0.30099999999999999</v>
      </c>
      <c r="AU283" s="111">
        <f t="shared" si="93"/>
        <v>0.755</v>
      </c>
      <c r="AV283" s="111">
        <f t="shared" si="94"/>
        <v>0.56999999999999995</v>
      </c>
      <c r="AW283" s="101">
        <f t="shared" si="95"/>
        <v>2</v>
      </c>
      <c r="AX283" s="101">
        <f t="shared" si="96"/>
        <v>1</v>
      </c>
      <c r="AY283" s="101">
        <f t="shared" si="97"/>
        <v>1</v>
      </c>
      <c r="AZ283" s="101">
        <f t="shared" si="98"/>
        <v>1</v>
      </c>
      <c r="BA283" s="101">
        <f t="shared" si="99"/>
        <v>1</v>
      </c>
      <c r="BB283" s="101">
        <f t="shared" si="100"/>
        <v>0</v>
      </c>
      <c r="BC283" s="101">
        <f t="shared" si="101"/>
        <v>1</v>
      </c>
      <c r="BD283" s="101">
        <f t="shared" si="102"/>
        <v>0</v>
      </c>
      <c r="BE283" s="101">
        <f t="shared" si="103"/>
        <v>2</v>
      </c>
      <c r="BF283" s="101">
        <f t="shared" si="104"/>
        <v>1</v>
      </c>
      <c r="BG283" s="101">
        <f t="shared" si="105"/>
        <v>10</v>
      </c>
    </row>
    <row r="284" spans="1:59" x14ac:dyDescent="0.2">
      <c r="A284" s="98">
        <v>1926265</v>
      </c>
      <c r="B284" s="98" t="s">
        <v>1398</v>
      </c>
      <c r="C284" s="98" t="s">
        <v>2427</v>
      </c>
      <c r="D284" s="98" t="s">
        <v>283</v>
      </c>
      <c r="E284" s="106">
        <v>787</v>
      </c>
      <c r="F284" s="107" t="s">
        <v>52</v>
      </c>
      <c r="G284" s="108" t="s">
        <v>1097</v>
      </c>
      <c r="H284" s="109">
        <v>42177</v>
      </c>
      <c r="I284" s="108">
        <v>0.188</v>
      </c>
      <c r="J284" s="110">
        <v>60</v>
      </c>
      <c r="K284" s="110">
        <v>372</v>
      </c>
      <c r="L284" s="108">
        <v>0.16129032258064516</v>
      </c>
      <c r="M284" s="110">
        <v>18</v>
      </c>
      <c r="N284" s="110">
        <v>372</v>
      </c>
      <c r="O284" s="108">
        <v>4.8387096774193547E-2</v>
      </c>
      <c r="P284" s="108">
        <v>2.8999999999999998E-2</v>
      </c>
      <c r="Q284" s="108">
        <v>0.42299999999999999</v>
      </c>
      <c r="R284" s="108">
        <v>-6.3095238095238093E-2</v>
      </c>
      <c r="S284" s="110">
        <v>57</v>
      </c>
      <c r="T284" s="110">
        <v>238</v>
      </c>
      <c r="U284" s="110">
        <v>591</v>
      </c>
      <c r="V284" s="108">
        <v>0.49915397631133673</v>
      </c>
      <c r="W284" s="110">
        <v>24</v>
      </c>
      <c r="X284" s="110">
        <v>0</v>
      </c>
      <c r="Y284" s="110">
        <v>396</v>
      </c>
      <c r="Z284" s="108">
        <v>6.0606060606060608E-2</v>
      </c>
      <c r="AA284" s="110">
        <v>34</v>
      </c>
      <c r="AB284" s="110">
        <v>13</v>
      </c>
      <c r="AC284" s="110">
        <v>6</v>
      </c>
      <c r="AD284" s="110">
        <v>0</v>
      </c>
      <c r="AE284" s="110">
        <v>0</v>
      </c>
      <c r="AF284" s="110">
        <v>13</v>
      </c>
      <c r="AG284" s="110">
        <v>3</v>
      </c>
      <c r="AH284" s="110">
        <v>0</v>
      </c>
      <c r="AI284" s="110">
        <v>0</v>
      </c>
      <c r="AJ284" s="110">
        <v>0</v>
      </c>
      <c r="AK284" s="110">
        <v>372</v>
      </c>
      <c r="AL284" s="108">
        <v>0.18548387096774194</v>
      </c>
      <c r="AM284" s="111">
        <f t="shared" si="86"/>
        <v>0.05</v>
      </c>
      <c r="AN284" s="111">
        <f t="shared" si="85"/>
        <v>0.86399999999999999</v>
      </c>
      <c r="AO284" s="111">
        <f t="shared" si="87"/>
        <v>0.80200000000000005</v>
      </c>
      <c r="AP284" s="111">
        <f t="shared" si="88"/>
        <v>0.63400000000000001</v>
      </c>
      <c r="AQ284" s="111">
        <f t="shared" si="89"/>
        <v>0.54200000000000004</v>
      </c>
      <c r="AR284" s="111">
        <f t="shared" si="90"/>
        <v>0.78300000000000003</v>
      </c>
      <c r="AS284" s="111">
        <f t="shared" si="91"/>
        <v>0.63700000000000001</v>
      </c>
      <c r="AT284" s="111">
        <f t="shared" si="92"/>
        <v>0.63700000000000001</v>
      </c>
      <c r="AU284" s="111">
        <f t="shared" si="93"/>
        <v>0.373</v>
      </c>
      <c r="AV284" s="111">
        <f t="shared" si="94"/>
        <v>0.53100000000000003</v>
      </c>
      <c r="AW284" s="101">
        <f t="shared" si="95"/>
        <v>2</v>
      </c>
      <c r="AX284" s="101">
        <f t="shared" si="96"/>
        <v>2</v>
      </c>
      <c r="AY284" s="101">
        <f t="shared" si="97"/>
        <v>2</v>
      </c>
      <c r="AZ284" s="101">
        <f t="shared" si="98"/>
        <v>1</v>
      </c>
      <c r="BA284" s="101">
        <f t="shared" si="99"/>
        <v>1</v>
      </c>
      <c r="BB284" s="101">
        <f t="shared" si="100"/>
        <v>2</v>
      </c>
      <c r="BC284" s="101">
        <f t="shared" si="101"/>
        <v>1</v>
      </c>
      <c r="BD284" s="101">
        <f t="shared" si="102"/>
        <v>1</v>
      </c>
      <c r="BE284" s="101">
        <f t="shared" si="103"/>
        <v>1</v>
      </c>
      <c r="BF284" s="101">
        <f t="shared" si="104"/>
        <v>1</v>
      </c>
      <c r="BG284" s="101">
        <f t="shared" si="105"/>
        <v>14</v>
      </c>
    </row>
    <row r="285" spans="1:59" x14ac:dyDescent="0.2">
      <c r="A285" s="98">
        <v>1926310</v>
      </c>
      <c r="B285" s="98" t="s">
        <v>1252</v>
      </c>
      <c r="C285" s="98" t="s">
        <v>2428</v>
      </c>
      <c r="D285" s="98" t="s">
        <v>284</v>
      </c>
      <c r="E285" s="106">
        <v>160</v>
      </c>
      <c r="F285" s="107" t="s">
        <v>1093</v>
      </c>
      <c r="G285" s="108" t="s">
        <v>1094</v>
      </c>
      <c r="H285" s="109">
        <v>36250</v>
      </c>
      <c r="I285" s="108">
        <v>0.10400000000000001</v>
      </c>
      <c r="J285" s="110">
        <v>14</v>
      </c>
      <c r="K285" s="110">
        <v>44</v>
      </c>
      <c r="L285" s="108">
        <v>0.31818181818181818</v>
      </c>
      <c r="M285" s="110">
        <v>2</v>
      </c>
      <c r="N285" s="110">
        <v>44</v>
      </c>
      <c r="O285" s="108">
        <v>4.5454545454545456E-2</v>
      </c>
      <c r="P285" s="108">
        <v>7.4999999999999997E-2</v>
      </c>
      <c r="Q285" s="108">
        <v>0.46700000000000003</v>
      </c>
      <c r="R285" s="108">
        <v>0</v>
      </c>
      <c r="S285" s="110">
        <v>7</v>
      </c>
      <c r="T285" s="110">
        <v>29</v>
      </c>
      <c r="U285" s="110">
        <v>70</v>
      </c>
      <c r="V285" s="108">
        <v>0.51428571428571423</v>
      </c>
      <c r="W285" s="110">
        <v>9</v>
      </c>
      <c r="X285" s="110">
        <v>5</v>
      </c>
      <c r="Y285" s="110">
        <v>53</v>
      </c>
      <c r="Z285" s="108">
        <v>7.5471698113207544E-2</v>
      </c>
      <c r="AA285" s="110">
        <v>2</v>
      </c>
      <c r="AB285" s="110">
        <v>6</v>
      </c>
      <c r="AC285" s="110">
        <v>0</v>
      </c>
      <c r="AD285" s="110">
        <v>1</v>
      </c>
      <c r="AE285" s="110">
        <v>0</v>
      </c>
      <c r="AF285" s="110">
        <v>4</v>
      </c>
      <c r="AG285" s="110">
        <v>4</v>
      </c>
      <c r="AH285" s="110">
        <v>0</v>
      </c>
      <c r="AI285" s="110">
        <v>0</v>
      </c>
      <c r="AJ285" s="110">
        <v>0</v>
      </c>
      <c r="AK285" s="110">
        <v>44</v>
      </c>
      <c r="AL285" s="108">
        <v>0.38636363636363635</v>
      </c>
      <c r="AM285" s="111">
        <f t="shared" si="86"/>
        <v>1.6E-2</v>
      </c>
      <c r="AN285" s="111">
        <f t="shared" si="85"/>
        <v>0.55000000000000004</v>
      </c>
      <c r="AO285" s="111">
        <f t="shared" si="87"/>
        <v>0.97899999999999998</v>
      </c>
      <c r="AP285" s="111">
        <f t="shared" si="88"/>
        <v>0.59899999999999998</v>
      </c>
      <c r="AQ285" s="111">
        <f t="shared" si="89"/>
        <v>0.89300000000000002</v>
      </c>
      <c r="AR285" s="111">
        <f t="shared" si="90"/>
        <v>0.875</v>
      </c>
      <c r="AS285" s="111">
        <f t="shared" si="91"/>
        <v>0.67600000000000005</v>
      </c>
      <c r="AT285" s="111">
        <f t="shared" si="92"/>
        <v>0.67600000000000005</v>
      </c>
      <c r="AU285" s="111">
        <f t="shared" si="93"/>
        <v>0.46800000000000003</v>
      </c>
      <c r="AV285" s="111">
        <f t="shared" si="94"/>
        <v>0.98399999999999999</v>
      </c>
      <c r="AW285" s="101">
        <f t="shared" si="95"/>
        <v>2</v>
      </c>
      <c r="AX285" s="101">
        <f t="shared" si="96"/>
        <v>1</v>
      </c>
      <c r="AY285" s="101">
        <f t="shared" si="97"/>
        <v>2</v>
      </c>
      <c r="AZ285" s="101">
        <f t="shared" si="98"/>
        <v>1</v>
      </c>
      <c r="BA285" s="101">
        <f t="shared" si="99"/>
        <v>2</v>
      </c>
      <c r="BB285" s="101">
        <f t="shared" si="100"/>
        <v>2</v>
      </c>
      <c r="BC285" s="101">
        <f t="shared" si="101"/>
        <v>1</v>
      </c>
      <c r="BD285" s="101">
        <f t="shared" si="102"/>
        <v>2</v>
      </c>
      <c r="BE285" s="101">
        <f t="shared" si="103"/>
        <v>1</v>
      </c>
      <c r="BF285" s="101">
        <f t="shared" si="104"/>
        <v>2</v>
      </c>
      <c r="BG285" s="101">
        <f t="shared" si="105"/>
        <v>16</v>
      </c>
    </row>
    <row r="286" spans="1:59" x14ac:dyDescent="0.2">
      <c r="A286" s="98">
        <v>1926355</v>
      </c>
      <c r="B286" s="98" t="s">
        <v>2064</v>
      </c>
      <c r="C286" s="98" t="s">
        <v>2429</v>
      </c>
      <c r="D286" s="98" t="s">
        <v>285</v>
      </c>
      <c r="E286" s="106">
        <v>1111</v>
      </c>
      <c r="F286" s="107" t="s">
        <v>1084</v>
      </c>
      <c r="G286" s="108" t="s">
        <v>1085</v>
      </c>
      <c r="H286" s="109">
        <v>100172</v>
      </c>
      <c r="I286" s="108">
        <v>2.5000000000000001E-2</v>
      </c>
      <c r="J286" s="110">
        <v>5</v>
      </c>
      <c r="K286" s="110">
        <v>552</v>
      </c>
      <c r="L286" s="108">
        <v>9.057971014492754E-3</v>
      </c>
      <c r="M286" s="110">
        <v>9</v>
      </c>
      <c r="N286" s="110">
        <v>552</v>
      </c>
      <c r="O286" s="108">
        <v>1.6304347826086956E-2</v>
      </c>
      <c r="P286" s="108">
        <v>2.6000000000000002E-2</v>
      </c>
      <c r="Q286" s="108">
        <v>0.33399999999999996</v>
      </c>
      <c r="R286" s="108">
        <v>-1.7969451931716084E-3</v>
      </c>
      <c r="S286" s="110">
        <v>62</v>
      </c>
      <c r="T286" s="110">
        <v>385</v>
      </c>
      <c r="U286" s="110">
        <v>1018</v>
      </c>
      <c r="V286" s="108">
        <v>0.43909626719056977</v>
      </c>
      <c r="W286" s="110">
        <v>17</v>
      </c>
      <c r="X286" s="110">
        <v>8</v>
      </c>
      <c r="Y286" s="110">
        <v>569</v>
      </c>
      <c r="Z286" s="108">
        <v>1.5817223198594025E-2</v>
      </c>
      <c r="AA286" s="110">
        <v>31</v>
      </c>
      <c r="AB286" s="110">
        <v>15</v>
      </c>
      <c r="AC286" s="110">
        <v>3</v>
      </c>
      <c r="AD286" s="110">
        <v>24</v>
      </c>
      <c r="AE286" s="110">
        <v>3</v>
      </c>
      <c r="AF286" s="110">
        <v>15</v>
      </c>
      <c r="AG286" s="110">
        <v>0</v>
      </c>
      <c r="AH286" s="110">
        <v>0</v>
      </c>
      <c r="AI286" s="110">
        <v>0</v>
      </c>
      <c r="AJ286" s="110">
        <v>0</v>
      </c>
      <c r="AK286" s="110">
        <v>552</v>
      </c>
      <c r="AL286" s="108">
        <v>0.16485507246376813</v>
      </c>
      <c r="AM286" s="111">
        <f t="shared" si="86"/>
        <v>0.94199999999999995</v>
      </c>
      <c r="AN286" s="111">
        <f t="shared" si="85"/>
        <v>7.5999999999999998E-2</v>
      </c>
      <c r="AO286" s="111">
        <f t="shared" si="87"/>
        <v>5.8000000000000003E-2</v>
      </c>
      <c r="AP286" s="111">
        <f t="shared" si="88"/>
        <v>0.25</v>
      </c>
      <c r="AQ286" s="111">
        <f t="shared" si="89"/>
        <v>0.5</v>
      </c>
      <c r="AR286" s="111">
        <f t="shared" si="90"/>
        <v>0.42099999999999999</v>
      </c>
      <c r="AS286" s="111">
        <f t="shared" si="91"/>
        <v>0.42899999999999999</v>
      </c>
      <c r="AT286" s="111">
        <f t="shared" si="92"/>
        <v>0.42899999999999999</v>
      </c>
      <c r="AU286" s="111">
        <f t="shared" si="93"/>
        <v>0.13500000000000001</v>
      </c>
      <c r="AV286" s="111">
        <f t="shared" si="94"/>
        <v>0.41899999999999998</v>
      </c>
      <c r="AW286" s="101">
        <f t="shared" si="95"/>
        <v>0</v>
      </c>
      <c r="AX286" s="101">
        <f t="shared" si="96"/>
        <v>0</v>
      </c>
      <c r="AY286" s="101">
        <f t="shared" si="97"/>
        <v>0</v>
      </c>
      <c r="AZ286" s="101">
        <f t="shared" si="98"/>
        <v>0</v>
      </c>
      <c r="BA286" s="101">
        <f t="shared" si="99"/>
        <v>1</v>
      </c>
      <c r="BB286" s="101">
        <f t="shared" si="100"/>
        <v>1</v>
      </c>
      <c r="BC286" s="101">
        <f t="shared" si="101"/>
        <v>1</v>
      </c>
      <c r="BD286" s="101">
        <f t="shared" si="102"/>
        <v>1</v>
      </c>
      <c r="BE286" s="101">
        <f t="shared" si="103"/>
        <v>0</v>
      </c>
      <c r="BF286" s="101">
        <f t="shared" si="104"/>
        <v>1</v>
      </c>
      <c r="BG286" s="101">
        <f t="shared" si="105"/>
        <v>5</v>
      </c>
    </row>
    <row r="287" spans="1:59" x14ac:dyDescent="0.2">
      <c r="A287" s="98">
        <v>1926400</v>
      </c>
      <c r="B287" s="98" t="s">
        <v>2104</v>
      </c>
      <c r="C287" s="98" t="s">
        <v>2430</v>
      </c>
      <c r="D287" s="98" t="s">
        <v>286</v>
      </c>
      <c r="E287" s="106">
        <v>2828</v>
      </c>
      <c r="F287" s="107" t="s">
        <v>1230</v>
      </c>
      <c r="G287" s="108" t="s">
        <v>1231</v>
      </c>
      <c r="H287" s="109">
        <v>120552</v>
      </c>
      <c r="I287" s="108">
        <v>5.0999999999999997E-2</v>
      </c>
      <c r="J287" s="110">
        <v>52</v>
      </c>
      <c r="K287" s="110">
        <v>985</v>
      </c>
      <c r="L287" s="108">
        <v>5.2791878172588833E-2</v>
      </c>
      <c r="M287" s="110">
        <v>13</v>
      </c>
      <c r="N287" s="110">
        <v>985</v>
      </c>
      <c r="O287" s="108">
        <v>1.3197969543147208E-2</v>
      </c>
      <c r="P287" s="108">
        <v>1.7000000000000001E-2</v>
      </c>
      <c r="Q287" s="108">
        <v>0.23499999999999999</v>
      </c>
      <c r="R287" s="108">
        <v>0.33207724917569476</v>
      </c>
      <c r="S287" s="110">
        <v>54</v>
      </c>
      <c r="T287" s="110">
        <v>450</v>
      </c>
      <c r="U287" s="110">
        <v>1847</v>
      </c>
      <c r="V287" s="108">
        <v>0.27287493232268545</v>
      </c>
      <c r="W287" s="110">
        <v>24</v>
      </c>
      <c r="X287" s="110">
        <v>0</v>
      </c>
      <c r="Y287" s="110">
        <v>1009</v>
      </c>
      <c r="Z287" s="108">
        <v>2.3785926660059464E-2</v>
      </c>
      <c r="AA287" s="110">
        <v>12</v>
      </c>
      <c r="AB287" s="110">
        <v>16</v>
      </c>
      <c r="AC287" s="110">
        <v>61</v>
      </c>
      <c r="AD287" s="110">
        <v>24</v>
      </c>
      <c r="AE287" s="110">
        <v>44</v>
      </c>
      <c r="AF287" s="110">
        <v>0</v>
      </c>
      <c r="AG287" s="110">
        <v>14</v>
      </c>
      <c r="AH287" s="110">
        <v>8</v>
      </c>
      <c r="AI287" s="110">
        <v>0</v>
      </c>
      <c r="AJ287" s="110">
        <v>4</v>
      </c>
      <c r="AK287" s="110">
        <v>985</v>
      </c>
      <c r="AL287" s="108">
        <v>0.18578680203045686</v>
      </c>
      <c r="AM287" s="111">
        <f t="shared" si="86"/>
        <v>0.98399999999999999</v>
      </c>
      <c r="AN287" s="111">
        <f t="shared" si="85"/>
        <v>0.217</v>
      </c>
      <c r="AO287" s="111">
        <f t="shared" si="87"/>
        <v>0.253</v>
      </c>
      <c r="AP287" s="111">
        <f t="shared" si="88"/>
        <v>0.215</v>
      </c>
      <c r="AQ287" s="111">
        <f t="shared" si="89"/>
        <v>0.378</v>
      </c>
      <c r="AR287" s="111">
        <f t="shared" si="90"/>
        <v>7.6999999999999999E-2</v>
      </c>
      <c r="AS287" s="111">
        <f t="shared" si="91"/>
        <v>7.0000000000000007E-2</v>
      </c>
      <c r="AT287" s="111">
        <f t="shared" si="92"/>
        <v>7.0000000000000007E-2</v>
      </c>
      <c r="AU287" s="111">
        <f t="shared" si="93"/>
        <v>0.17599999999999999</v>
      </c>
      <c r="AV287" s="111">
        <f t="shared" si="94"/>
        <v>0.53700000000000003</v>
      </c>
      <c r="AW287" s="101">
        <f t="shared" si="95"/>
        <v>0</v>
      </c>
      <c r="AX287" s="101">
        <f t="shared" si="96"/>
        <v>0</v>
      </c>
      <c r="AY287" s="101">
        <f t="shared" si="97"/>
        <v>0</v>
      </c>
      <c r="AZ287" s="101">
        <f t="shared" si="98"/>
        <v>0</v>
      </c>
      <c r="BA287" s="101">
        <f t="shared" si="99"/>
        <v>1</v>
      </c>
      <c r="BB287" s="101">
        <f t="shared" si="100"/>
        <v>0</v>
      </c>
      <c r="BC287" s="101">
        <f t="shared" si="101"/>
        <v>0</v>
      </c>
      <c r="BD287" s="101">
        <f t="shared" si="102"/>
        <v>0</v>
      </c>
      <c r="BE287" s="101">
        <f t="shared" si="103"/>
        <v>0</v>
      </c>
      <c r="BF287" s="101">
        <f t="shared" si="104"/>
        <v>1</v>
      </c>
      <c r="BG287" s="101">
        <f t="shared" si="105"/>
        <v>2</v>
      </c>
    </row>
    <row r="288" spans="1:59" x14ac:dyDescent="0.2">
      <c r="A288" s="98">
        <v>1926445</v>
      </c>
      <c r="B288" s="98" t="s">
        <v>1245</v>
      </c>
      <c r="C288" s="98" t="s">
        <v>2431</v>
      </c>
      <c r="D288" s="98" t="s">
        <v>287</v>
      </c>
      <c r="E288" s="106">
        <v>9416</v>
      </c>
      <c r="F288" s="107" t="s">
        <v>417</v>
      </c>
      <c r="G288" s="108" t="s">
        <v>1246</v>
      </c>
      <c r="H288" s="109">
        <v>48302</v>
      </c>
      <c r="I288" s="108">
        <v>0.192</v>
      </c>
      <c r="J288" s="110">
        <v>865</v>
      </c>
      <c r="K288" s="110">
        <v>4201</v>
      </c>
      <c r="L288" s="108">
        <v>0.20590335634372769</v>
      </c>
      <c r="M288" s="110">
        <v>276</v>
      </c>
      <c r="N288" s="110">
        <v>4201</v>
      </c>
      <c r="O288" s="108">
        <v>6.5698643180195193E-2</v>
      </c>
      <c r="P288" s="108">
        <v>6.9000000000000006E-2</v>
      </c>
      <c r="Q288" s="108">
        <v>0.41700000000000004</v>
      </c>
      <c r="R288" s="108">
        <v>-5.0718512256973797E-3</v>
      </c>
      <c r="S288" s="110">
        <v>173</v>
      </c>
      <c r="T288" s="110">
        <v>1296</v>
      </c>
      <c r="U288" s="110">
        <v>7102</v>
      </c>
      <c r="V288" s="108">
        <v>0.20684314277668261</v>
      </c>
      <c r="W288" s="110">
        <v>535</v>
      </c>
      <c r="X288" s="110">
        <v>56</v>
      </c>
      <c r="Y288" s="110">
        <v>4736</v>
      </c>
      <c r="Z288" s="108">
        <v>0.1011402027027027</v>
      </c>
      <c r="AA288" s="110">
        <v>146</v>
      </c>
      <c r="AB288" s="110">
        <v>151</v>
      </c>
      <c r="AC288" s="110">
        <v>68</v>
      </c>
      <c r="AD288" s="110">
        <v>15</v>
      </c>
      <c r="AE288" s="110">
        <v>5</v>
      </c>
      <c r="AF288" s="110">
        <v>493</v>
      </c>
      <c r="AG288" s="110">
        <v>285</v>
      </c>
      <c r="AH288" s="110">
        <v>185</v>
      </c>
      <c r="AI288" s="110">
        <v>17</v>
      </c>
      <c r="AJ288" s="110">
        <v>0</v>
      </c>
      <c r="AK288" s="110">
        <v>4201</v>
      </c>
      <c r="AL288" s="108">
        <v>0.32492263746726968</v>
      </c>
      <c r="AM288" s="111">
        <f t="shared" si="86"/>
        <v>0.11600000000000001</v>
      </c>
      <c r="AN288" s="111">
        <f t="shared" si="85"/>
        <v>0.872</v>
      </c>
      <c r="AO288" s="111">
        <f t="shared" si="87"/>
        <v>0.90200000000000002</v>
      </c>
      <c r="AP288" s="111">
        <f t="shared" si="88"/>
        <v>0.77300000000000002</v>
      </c>
      <c r="AQ288" s="111">
        <f t="shared" si="89"/>
        <v>0.873</v>
      </c>
      <c r="AR288" s="111">
        <f t="shared" si="90"/>
        <v>0.76500000000000001</v>
      </c>
      <c r="AS288" s="111">
        <f t="shared" si="91"/>
        <v>2.3E-2</v>
      </c>
      <c r="AT288" s="111">
        <f t="shared" si="92"/>
        <v>2.3E-2</v>
      </c>
      <c r="AU288" s="111">
        <f t="shared" si="93"/>
        <v>0.60399999999999998</v>
      </c>
      <c r="AV288" s="111">
        <f t="shared" si="94"/>
        <v>0.94599999999999995</v>
      </c>
      <c r="AW288" s="101">
        <f t="shared" si="95"/>
        <v>2</v>
      </c>
      <c r="AX288" s="101">
        <f t="shared" si="96"/>
        <v>2</v>
      </c>
      <c r="AY288" s="101">
        <f t="shared" si="97"/>
        <v>2</v>
      </c>
      <c r="AZ288" s="101">
        <f t="shared" si="98"/>
        <v>2</v>
      </c>
      <c r="BA288" s="101">
        <f t="shared" si="99"/>
        <v>2</v>
      </c>
      <c r="BB288" s="101">
        <f t="shared" si="100"/>
        <v>2</v>
      </c>
      <c r="BC288" s="101">
        <f t="shared" si="101"/>
        <v>1</v>
      </c>
      <c r="BD288" s="101">
        <f t="shared" si="102"/>
        <v>0</v>
      </c>
      <c r="BE288" s="101">
        <f t="shared" si="103"/>
        <v>1</v>
      </c>
      <c r="BF288" s="101">
        <f t="shared" si="104"/>
        <v>2</v>
      </c>
      <c r="BG288" s="101">
        <f t="shared" si="105"/>
        <v>16</v>
      </c>
    </row>
    <row r="289" spans="1:59" x14ac:dyDescent="0.2">
      <c r="A289" s="98">
        <v>1926760</v>
      </c>
      <c r="B289" s="98" t="s">
        <v>2132</v>
      </c>
      <c r="C289" s="98" t="s">
        <v>2432</v>
      </c>
      <c r="D289" s="98" t="s">
        <v>288</v>
      </c>
      <c r="E289" s="106">
        <v>1766</v>
      </c>
      <c r="F289" s="107" t="s">
        <v>243</v>
      </c>
      <c r="G289" s="108" t="s">
        <v>1454</v>
      </c>
      <c r="H289" s="109">
        <v>96563</v>
      </c>
      <c r="I289" s="108">
        <v>0.03</v>
      </c>
      <c r="J289" s="110">
        <v>34</v>
      </c>
      <c r="K289" s="110">
        <v>670</v>
      </c>
      <c r="L289" s="108">
        <v>5.0746268656716415E-2</v>
      </c>
      <c r="M289" s="110">
        <v>7</v>
      </c>
      <c r="N289" s="110">
        <v>670</v>
      </c>
      <c r="O289" s="108">
        <v>1.0447761194029851E-2</v>
      </c>
      <c r="P289" s="108">
        <v>5.5E-2</v>
      </c>
      <c r="Q289" s="108">
        <v>0.26400000000000001</v>
      </c>
      <c r="R289" s="108">
        <v>0.14899154196486664</v>
      </c>
      <c r="S289" s="110">
        <v>63</v>
      </c>
      <c r="T289" s="110">
        <v>453</v>
      </c>
      <c r="U289" s="110">
        <v>1127</v>
      </c>
      <c r="V289" s="108">
        <v>0.45785270629991126</v>
      </c>
      <c r="W289" s="110">
        <v>19</v>
      </c>
      <c r="X289" s="110">
        <v>0</v>
      </c>
      <c r="Y289" s="110">
        <v>689</v>
      </c>
      <c r="Z289" s="108">
        <v>2.7576197387518143E-2</v>
      </c>
      <c r="AA289" s="110">
        <v>8</v>
      </c>
      <c r="AB289" s="110">
        <v>3</v>
      </c>
      <c r="AC289" s="110">
        <v>8</v>
      </c>
      <c r="AD289" s="110">
        <v>4</v>
      </c>
      <c r="AE289" s="110">
        <v>4</v>
      </c>
      <c r="AF289" s="110">
        <v>9</v>
      </c>
      <c r="AG289" s="110">
        <v>28</v>
      </c>
      <c r="AH289" s="110">
        <v>16</v>
      </c>
      <c r="AI289" s="110">
        <v>0</v>
      </c>
      <c r="AJ289" s="110">
        <v>0</v>
      </c>
      <c r="AK289" s="110">
        <v>670</v>
      </c>
      <c r="AL289" s="108">
        <v>0.11940298507462686</v>
      </c>
      <c r="AM289" s="111">
        <f t="shared" si="86"/>
        <v>0.93300000000000005</v>
      </c>
      <c r="AN289" s="111">
        <f t="shared" si="85"/>
        <v>9.6000000000000002E-2</v>
      </c>
      <c r="AO289" s="111">
        <f t="shared" si="87"/>
        <v>0.23599999999999999</v>
      </c>
      <c r="AP289" s="111">
        <f t="shared" si="88"/>
        <v>0.184</v>
      </c>
      <c r="AQ289" s="111">
        <f t="shared" si="89"/>
        <v>0.79700000000000004</v>
      </c>
      <c r="AR289" s="111">
        <f t="shared" si="90"/>
        <v>0.16700000000000001</v>
      </c>
      <c r="AS289" s="111">
        <f t="shared" si="91"/>
        <v>0.50600000000000001</v>
      </c>
      <c r="AT289" s="111">
        <f t="shared" si="92"/>
        <v>0.50600000000000001</v>
      </c>
      <c r="AU289" s="111">
        <f t="shared" si="93"/>
        <v>0.192</v>
      </c>
      <c r="AV289" s="111">
        <f t="shared" si="94"/>
        <v>0.19700000000000001</v>
      </c>
      <c r="AW289" s="101">
        <f t="shared" si="95"/>
        <v>0</v>
      </c>
      <c r="AX289" s="101">
        <f t="shared" si="96"/>
        <v>0</v>
      </c>
      <c r="AY289" s="101">
        <f t="shared" si="97"/>
        <v>0</v>
      </c>
      <c r="AZ289" s="101">
        <f t="shared" si="98"/>
        <v>0</v>
      </c>
      <c r="BA289" s="101">
        <f t="shared" si="99"/>
        <v>2</v>
      </c>
      <c r="BB289" s="101">
        <f t="shared" si="100"/>
        <v>0</v>
      </c>
      <c r="BC289" s="101">
        <f t="shared" si="101"/>
        <v>0</v>
      </c>
      <c r="BD289" s="101">
        <f t="shared" si="102"/>
        <v>1</v>
      </c>
      <c r="BE289" s="101">
        <f t="shared" si="103"/>
        <v>0</v>
      </c>
      <c r="BF289" s="101">
        <f t="shared" si="104"/>
        <v>0</v>
      </c>
      <c r="BG289" s="101">
        <f t="shared" si="105"/>
        <v>3</v>
      </c>
    </row>
    <row r="290" spans="1:59" x14ac:dyDescent="0.2">
      <c r="A290" s="98">
        <v>1926850</v>
      </c>
      <c r="B290" s="98" t="s">
        <v>1273</v>
      </c>
      <c r="C290" s="98" t="s">
        <v>2433</v>
      </c>
      <c r="D290" s="98" t="s">
        <v>289</v>
      </c>
      <c r="E290" s="106">
        <v>271</v>
      </c>
      <c r="F290" s="107" t="s">
        <v>159</v>
      </c>
      <c r="G290" s="108" t="s">
        <v>1107</v>
      </c>
      <c r="H290" s="109">
        <v>48542</v>
      </c>
      <c r="I290" s="108">
        <v>0.17</v>
      </c>
      <c r="J290" s="110">
        <v>33</v>
      </c>
      <c r="K290" s="110">
        <v>161</v>
      </c>
      <c r="L290" s="108">
        <v>0.20496894409937888</v>
      </c>
      <c r="M290" s="110">
        <v>7</v>
      </c>
      <c r="N290" s="110">
        <v>161</v>
      </c>
      <c r="O290" s="108">
        <v>4.3478260869565216E-2</v>
      </c>
      <c r="P290" s="108">
        <v>0</v>
      </c>
      <c r="Q290" s="108">
        <v>0.29799999999999999</v>
      </c>
      <c r="R290" s="108">
        <v>-0.10264900662251655</v>
      </c>
      <c r="S290" s="110">
        <v>23</v>
      </c>
      <c r="T290" s="110">
        <v>100</v>
      </c>
      <c r="U290" s="110">
        <v>220</v>
      </c>
      <c r="V290" s="108">
        <v>0.55909090909090908</v>
      </c>
      <c r="W290" s="110">
        <v>12</v>
      </c>
      <c r="X290" s="110">
        <v>7</v>
      </c>
      <c r="Y290" s="110">
        <v>173</v>
      </c>
      <c r="Z290" s="108">
        <v>2.8901734104046242E-2</v>
      </c>
      <c r="AA290" s="110">
        <v>6</v>
      </c>
      <c r="AB290" s="110">
        <v>7</v>
      </c>
      <c r="AC290" s="110">
        <v>4</v>
      </c>
      <c r="AD290" s="110">
        <v>0</v>
      </c>
      <c r="AE290" s="110">
        <v>0</v>
      </c>
      <c r="AF290" s="110">
        <v>5</v>
      </c>
      <c r="AG290" s="110">
        <v>3</v>
      </c>
      <c r="AH290" s="110">
        <v>3</v>
      </c>
      <c r="AI290" s="110">
        <v>0</v>
      </c>
      <c r="AJ290" s="110">
        <v>0</v>
      </c>
      <c r="AK290" s="110">
        <v>161</v>
      </c>
      <c r="AL290" s="108">
        <v>0.17391304347826086</v>
      </c>
      <c r="AM290" s="111">
        <f t="shared" si="86"/>
        <v>0.12</v>
      </c>
      <c r="AN290" s="111">
        <f t="shared" si="85"/>
        <v>0.82299999999999995</v>
      </c>
      <c r="AO290" s="111">
        <f t="shared" si="87"/>
        <v>0.89900000000000002</v>
      </c>
      <c r="AP290" s="111">
        <f t="shared" si="88"/>
        <v>0.57999999999999996</v>
      </c>
      <c r="AQ290" s="111">
        <f t="shared" si="89"/>
        <v>0</v>
      </c>
      <c r="AR290" s="111">
        <f t="shared" si="90"/>
        <v>0.27400000000000002</v>
      </c>
      <c r="AS290" s="111">
        <f t="shared" si="91"/>
        <v>0.80100000000000005</v>
      </c>
      <c r="AT290" s="111">
        <f t="shared" si="92"/>
        <v>0.80100000000000005</v>
      </c>
      <c r="AU290" s="111">
        <f t="shared" si="93"/>
        <v>0.19500000000000001</v>
      </c>
      <c r="AV290" s="111">
        <f t="shared" si="94"/>
        <v>0.46899999999999997</v>
      </c>
      <c r="AW290" s="101">
        <f t="shared" si="95"/>
        <v>2</v>
      </c>
      <c r="AX290" s="101">
        <f t="shared" si="96"/>
        <v>2</v>
      </c>
      <c r="AY290" s="101">
        <f t="shared" si="97"/>
        <v>2</v>
      </c>
      <c r="AZ290" s="101">
        <f t="shared" si="98"/>
        <v>1</v>
      </c>
      <c r="BA290" s="101">
        <f t="shared" si="99"/>
        <v>0</v>
      </c>
      <c r="BB290" s="101">
        <f t="shared" si="100"/>
        <v>0</v>
      </c>
      <c r="BC290" s="101">
        <f t="shared" si="101"/>
        <v>2</v>
      </c>
      <c r="BD290" s="101">
        <f t="shared" si="102"/>
        <v>2</v>
      </c>
      <c r="BE290" s="101">
        <f t="shared" si="103"/>
        <v>0</v>
      </c>
      <c r="BF290" s="101">
        <f t="shared" si="104"/>
        <v>1</v>
      </c>
      <c r="BG290" s="101">
        <f t="shared" si="105"/>
        <v>12</v>
      </c>
    </row>
    <row r="291" spans="1:59" x14ac:dyDescent="0.2">
      <c r="A291" s="98">
        <v>1926895</v>
      </c>
      <c r="B291" s="98" t="s">
        <v>1336</v>
      </c>
      <c r="C291" s="98" t="s">
        <v>2434</v>
      </c>
      <c r="D291" s="98" t="s">
        <v>290</v>
      </c>
      <c r="E291" s="106">
        <v>579</v>
      </c>
      <c r="F291" s="107" t="s">
        <v>1067</v>
      </c>
      <c r="G291" s="108" t="s">
        <v>1068</v>
      </c>
      <c r="H291" s="109">
        <v>54643</v>
      </c>
      <c r="I291" s="108">
        <v>9.8000000000000004E-2</v>
      </c>
      <c r="J291" s="110">
        <v>11</v>
      </c>
      <c r="K291" s="110">
        <v>268</v>
      </c>
      <c r="L291" s="108">
        <v>4.1044776119402986E-2</v>
      </c>
      <c r="M291" s="110">
        <v>10</v>
      </c>
      <c r="N291" s="110">
        <v>268</v>
      </c>
      <c r="O291" s="108">
        <v>3.7313432835820892E-2</v>
      </c>
      <c r="P291" s="108">
        <v>0</v>
      </c>
      <c r="Q291" s="108">
        <v>0.45600000000000002</v>
      </c>
      <c r="R291" s="108">
        <v>-0.12801204819277109</v>
      </c>
      <c r="S291" s="110">
        <v>33</v>
      </c>
      <c r="T291" s="110">
        <v>162</v>
      </c>
      <c r="U291" s="110">
        <v>415</v>
      </c>
      <c r="V291" s="108">
        <v>0.46987951807228917</v>
      </c>
      <c r="W291" s="110">
        <v>51</v>
      </c>
      <c r="X291" s="110">
        <v>12</v>
      </c>
      <c r="Y291" s="110">
        <v>319</v>
      </c>
      <c r="Z291" s="108">
        <v>0.12225705329153605</v>
      </c>
      <c r="AA291" s="110">
        <v>22</v>
      </c>
      <c r="AB291" s="110">
        <v>2</v>
      </c>
      <c r="AC291" s="110">
        <v>12</v>
      </c>
      <c r="AD291" s="110">
        <v>3</v>
      </c>
      <c r="AE291" s="110">
        <v>0</v>
      </c>
      <c r="AF291" s="110">
        <v>7</v>
      </c>
      <c r="AG291" s="110">
        <v>13</v>
      </c>
      <c r="AH291" s="110">
        <v>0</v>
      </c>
      <c r="AI291" s="110">
        <v>0</v>
      </c>
      <c r="AJ291" s="110">
        <v>0</v>
      </c>
      <c r="AK291" s="110">
        <v>268</v>
      </c>
      <c r="AL291" s="108">
        <v>0.22014925373134328</v>
      </c>
      <c r="AM291" s="111">
        <f t="shared" si="86"/>
        <v>0.248</v>
      </c>
      <c r="AN291" s="111">
        <f t="shared" si="85"/>
        <v>0.51800000000000002</v>
      </c>
      <c r="AO291" s="111">
        <f t="shared" si="87"/>
        <v>0.17799999999999999</v>
      </c>
      <c r="AP291" s="111">
        <f t="shared" si="88"/>
        <v>0.52</v>
      </c>
      <c r="AQ291" s="111">
        <f t="shared" si="89"/>
        <v>0</v>
      </c>
      <c r="AR291" s="111">
        <f t="shared" si="90"/>
        <v>0.85299999999999998</v>
      </c>
      <c r="AS291" s="111">
        <f t="shared" si="91"/>
        <v>0.54700000000000004</v>
      </c>
      <c r="AT291" s="111">
        <f t="shared" si="92"/>
        <v>0.54700000000000004</v>
      </c>
      <c r="AU291" s="111">
        <f t="shared" si="93"/>
        <v>0.71799999999999997</v>
      </c>
      <c r="AV291" s="111">
        <f t="shared" si="94"/>
        <v>0.69199999999999995</v>
      </c>
      <c r="AW291" s="101">
        <f t="shared" si="95"/>
        <v>2</v>
      </c>
      <c r="AX291" s="101">
        <f t="shared" si="96"/>
        <v>1</v>
      </c>
      <c r="AY291" s="101">
        <f t="shared" si="97"/>
        <v>0</v>
      </c>
      <c r="AZ291" s="101">
        <f t="shared" si="98"/>
        <v>1</v>
      </c>
      <c r="BA291" s="101">
        <f t="shared" si="99"/>
        <v>0</v>
      </c>
      <c r="BB291" s="101">
        <f t="shared" si="100"/>
        <v>2</v>
      </c>
      <c r="BC291" s="101">
        <f t="shared" si="101"/>
        <v>2</v>
      </c>
      <c r="BD291" s="101">
        <f t="shared" si="102"/>
        <v>1</v>
      </c>
      <c r="BE291" s="101">
        <f t="shared" si="103"/>
        <v>2</v>
      </c>
      <c r="BF291" s="101">
        <f t="shared" si="104"/>
        <v>2</v>
      </c>
      <c r="BG291" s="101">
        <f t="shared" si="105"/>
        <v>13</v>
      </c>
    </row>
    <row r="292" spans="1:59" x14ac:dyDescent="0.2">
      <c r="A292" s="98">
        <v>1926940</v>
      </c>
      <c r="B292" s="98" t="s">
        <v>1680</v>
      </c>
      <c r="C292" s="98" t="s">
        <v>2435</v>
      </c>
      <c r="D292" s="98" t="s">
        <v>291</v>
      </c>
      <c r="E292" s="106">
        <v>383</v>
      </c>
      <c r="F292" s="107" t="s">
        <v>1226</v>
      </c>
      <c r="G292" s="108" t="s">
        <v>1227</v>
      </c>
      <c r="H292" s="109">
        <v>55000</v>
      </c>
      <c r="I292" s="108">
        <v>0.17199999999999999</v>
      </c>
      <c r="J292" s="110">
        <v>34</v>
      </c>
      <c r="K292" s="110">
        <v>182</v>
      </c>
      <c r="L292" s="108">
        <v>0.18681318681318682</v>
      </c>
      <c r="M292" s="110">
        <v>3</v>
      </c>
      <c r="N292" s="110">
        <v>182</v>
      </c>
      <c r="O292" s="108">
        <v>1.6483516483516484E-2</v>
      </c>
      <c r="P292" s="108">
        <v>5.0000000000000001E-3</v>
      </c>
      <c r="Q292" s="108">
        <v>0.36099999999999999</v>
      </c>
      <c r="R292" s="108">
        <v>3.2345013477088951E-2</v>
      </c>
      <c r="S292" s="110">
        <v>7</v>
      </c>
      <c r="T292" s="110">
        <v>79</v>
      </c>
      <c r="U292" s="110">
        <v>264</v>
      </c>
      <c r="V292" s="108">
        <v>0.32575757575757575</v>
      </c>
      <c r="W292" s="110">
        <v>9</v>
      </c>
      <c r="X292" s="110">
        <v>3</v>
      </c>
      <c r="Y292" s="110">
        <v>191</v>
      </c>
      <c r="Z292" s="108">
        <v>3.1413612565445025E-2</v>
      </c>
      <c r="AA292" s="110">
        <v>13</v>
      </c>
      <c r="AB292" s="110">
        <v>5</v>
      </c>
      <c r="AC292" s="110">
        <v>2</v>
      </c>
      <c r="AD292" s="110">
        <v>0</v>
      </c>
      <c r="AE292" s="110">
        <v>0</v>
      </c>
      <c r="AF292" s="110">
        <v>18</v>
      </c>
      <c r="AG292" s="110">
        <v>0</v>
      </c>
      <c r="AH292" s="110">
        <v>2</v>
      </c>
      <c r="AI292" s="110">
        <v>0</v>
      </c>
      <c r="AJ292" s="110">
        <v>0</v>
      </c>
      <c r="AK292" s="110">
        <v>182</v>
      </c>
      <c r="AL292" s="108">
        <v>0.21978021978021978</v>
      </c>
      <c r="AM292" s="111">
        <f t="shared" si="86"/>
        <v>0.25800000000000001</v>
      </c>
      <c r="AN292" s="111">
        <f t="shared" si="85"/>
        <v>0.83</v>
      </c>
      <c r="AO292" s="111">
        <f t="shared" si="87"/>
        <v>0.86399999999999999</v>
      </c>
      <c r="AP292" s="111">
        <f t="shared" si="88"/>
        <v>0.254</v>
      </c>
      <c r="AQ292" s="111">
        <f t="shared" si="89"/>
        <v>0.20899999999999999</v>
      </c>
      <c r="AR292" s="111">
        <f t="shared" si="90"/>
        <v>0.53600000000000003</v>
      </c>
      <c r="AS292" s="111">
        <f t="shared" si="91"/>
        <v>0.123</v>
      </c>
      <c r="AT292" s="111">
        <f t="shared" si="92"/>
        <v>0.123</v>
      </c>
      <c r="AU292" s="111">
        <f t="shared" si="93"/>
        <v>0.21</v>
      </c>
      <c r="AV292" s="111">
        <f t="shared" si="94"/>
        <v>0.68899999999999995</v>
      </c>
      <c r="AW292" s="101">
        <f t="shared" si="95"/>
        <v>2</v>
      </c>
      <c r="AX292" s="101">
        <f t="shared" si="96"/>
        <v>2</v>
      </c>
      <c r="AY292" s="101">
        <f t="shared" si="97"/>
        <v>2</v>
      </c>
      <c r="AZ292" s="101">
        <f t="shared" si="98"/>
        <v>0</v>
      </c>
      <c r="BA292" s="101">
        <f t="shared" si="99"/>
        <v>0</v>
      </c>
      <c r="BB292" s="101">
        <f t="shared" si="100"/>
        <v>1</v>
      </c>
      <c r="BC292" s="101">
        <f t="shared" si="101"/>
        <v>0</v>
      </c>
      <c r="BD292" s="101">
        <f t="shared" si="102"/>
        <v>0</v>
      </c>
      <c r="BE292" s="101">
        <f t="shared" si="103"/>
        <v>0</v>
      </c>
      <c r="BF292" s="101">
        <f t="shared" si="104"/>
        <v>2</v>
      </c>
      <c r="BG292" s="101">
        <f t="shared" si="105"/>
        <v>9</v>
      </c>
    </row>
    <row r="293" spans="1:59" x14ac:dyDescent="0.2">
      <c r="A293" s="98">
        <v>1926985</v>
      </c>
      <c r="B293" s="98" t="s">
        <v>1624</v>
      </c>
      <c r="C293" s="98" t="s">
        <v>2436</v>
      </c>
      <c r="D293" s="98" t="s">
        <v>292</v>
      </c>
      <c r="E293" s="106">
        <v>490</v>
      </c>
      <c r="F293" s="107" t="s">
        <v>311</v>
      </c>
      <c r="G293" s="108" t="s">
        <v>1324</v>
      </c>
      <c r="H293" s="109">
        <v>65938</v>
      </c>
      <c r="I293" s="108">
        <v>0.10099999999999999</v>
      </c>
      <c r="J293" s="110">
        <v>21</v>
      </c>
      <c r="K293" s="110">
        <v>214</v>
      </c>
      <c r="L293" s="108">
        <v>9.8130841121495324E-2</v>
      </c>
      <c r="M293" s="110">
        <v>8</v>
      </c>
      <c r="N293" s="110">
        <v>214</v>
      </c>
      <c r="O293" s="108">
        <v>3.7383177570093455E-2</v>
      </c>
      <c r="P293" s="108">
        <v>0</v>
      </c>
      <c r="Q293" s="108">
        <v>0.33</v>
      </c>
      <c r="R293" s="108">
        <v>1.0309278350515464E-2</v>
      </c>
      <c r="S293" s="110">
        <v>9</v>
      </c>
      <c r="T293" s="110">
        <v>112</v>
      </c>
      <c r="U293" s="110">
        <v>308</v>
      </c>
      <c r="V293" s="108">
        <v>0.39285714285714285</v>
      </c>
      <c r="W293" s="110">
        <v>27</v>
      </c>
      <c r="X293" s="110">
        <v>0</v>
      </c>
      <c r="Y293" s="110">
        <v>241</v>
      </c>
      <c r="Z293" s="108">
        <v>0.11203319502074689</v>
      </c>
      <c r="AA293" s="110">
        <v>17</v>
      </c>
      <c r="AB293" s="110">
        <v>7</v>
      </c>
      <c r="AC293" s="110">
        <v>9</v>
      </c>
      <c r="AD293" s="110">
        <v>0</v>
      </c>
      <c r="AE293" s="110">
        <v>0</v>
      </c>
      <c r="AF293" s="110">
        <v>10</v>
      </c>
      <c r="AG293" s="110">
        <v>3</v>
      </c>
      <c r="AH293" s="110">
        <v>0</v>
      </c>
      <c r="AI293" s="110">
        <v>0</v>
      </c>
      <c r="AJ293" s="110">
        <v>0</v>
      </c>
      <c r="AK293" s="110">
        <v>214</v>
      </c>
      <c r="AL293" s="108">
        <v>0.21495327102803738</v>
      </c>
      <c r="AM293" s="111">
        <f t="shared" si="86"/>
        <v>0.53900000000000003</v>
      </c>
      <c r="AN293" s="111">
        <f t="shared" si="85"/>
        <v>0.53300000000000003</v>
      </c>
      <c r="AO293" s="111">
        <f t="shared" si="87"/>
        <v>0.51100000000000001</v>
      </c>
      <c r="AP293" s="111">
        <f t="shared" si="88"/>
        <v>0.52100000000000002</v>
      </c>
      <c r="AQ293" s="111">
        <f t="shared" si="89"/>
        <v>0</v>
      </c>
      <c r="AR293" s="111">
        <f t="shared" si="90"/>
        <v>0.40100000000000002</v>
      </c>
      <c r="AS293" s="111">
        <f t="shared" si="91"/>
        <v>0.253</v>
      </c>
      <c r="AT293" s="111">
        <f t="shared" si="92"/>
        <v>0.253</v>
      </c>
      <c r="AU293" s="111">
        <f t="shared" si="93"/>
        <v>0.66300000000000003</v>
      </c>
      <c r="AV293" s="111">
        <f t="shared" si="94"/>
        <v>0.67</v>
      </c>
      <c r="AW293" s="101">
        <f t="shared" si="95"/>
        <v>1</v>
      </c>
      <c r="AX293" s="101">
        <f t="shared" si="96"/>
        <v>1</v>
      </c>
      <c r="AY293" s="101">
        <f t="shared" si="97"/>
        <v>1</v>
      </c>
      <c r="AZ293" s="101">
        <f t="shared" si="98"/>
        <v>1</v>
      </c>
      <c r="BA293" s="101">
        <f t="shared" si="99"/>
        <v>0</v>
      </c>
      <c r="BB293" s="101">
        <f t="shared" si="100"/>
        <v>1</v>
      </c>
      <c r="BC293" s="101">
        <f t="shared" si="101"/>
        <v>0</v>
      </c>
      <c r="BD293" s="101">
        <f t="shared" si="102"/>
        <v>0</v>
      </c>
      <c r="BE293" s="101">
        <f t="shared" si="103"/>
        <v>1</v>
      </c>
      <c r="BF293" s="101">
        <f t="shared" si="104"/>
        <v>2</v>
      </c>
      <c r="BG293" s="101">
        <f t="shared" si="105"/>
        <v>8</v>
      </c>
    </row>
    <row r="294" spans="1:59" x14ac:dyDescent="0.2">
      <c r="A294" s="98">
        <v>1927165</v>
      </c>
      <c r="B294" s="98" t="s">
        <v>1414</v>
      </c>
      <c r="C294" s="98" t="s">
        <v>2437</v>
      </c>
      <c r="D294" s="98" t="s">
        <v>293</v>
      </c>
      <c r="E294" s="106">
        <v>1256</v>
      </c>
      <c r="F294" s="107" t="s">
        <v>293</v>
      </c>
      <c r="G294" s="108" t="s">
        <v>1078</v>
      </c>
      <c r="H294" s="109">
        <v>39297</v>
      </c>
      <c r="I294" s="108">
        <v>0.251</v>
      </c>
      <c r="J294" s="110">
        <v>54</v>
      </c>
      <c r="K294" s="110">
        <v>475</v>
      </c>
      <c r="L294" s="108">
        <v>0.11368421052631579</v>
      </c>
      <c r="M294" s="110">
        <v>11</v>
      </c>
      <c r="N294" s="110">
        <v>475</v>
      </c>
      <c r="O294" s="108">
        <v>2.3157894736842106E-2</v>
      </c>
      <c r="P294" s="108">
        <v>6.8000000000000005E-2</v>
      </c>
      <c r="Q294" s="108">
        <v>0.33500000000000002</v>
      </c>
      <c r="R294" s="108">
        <v>-6.1285500747384154E-2</v>
      </c>
      <c r="S294" s="110">
        <v>50</v>
      </c>
      <c r="T294" s="110">
        <v>224</v>
      </c>
      <c r="U294" s="110">
        <v>659</v>
      </c>
      <c r="V294" s="108">
        <v>0.41578148710166918</v>
      </c>
      <c r="W294" s="110">
        <v>67</v>
      </c>
      <c r="X294" s="110">
        <v>3</v>
      </c>
      <c r="Y294" s="110">
        <v>542</v>
      </c>
      <c r="Z294" s="108">
        <v>0.11808118081180811</v>
      </c>
      <c r="AA294" s="110">
        <v>31</v>
      </c>
      <c r="AB294" s="110">
        <v>9</v>
      </c>
      <c r="AC294" s="110">
        <v>3</v>
      </c>
      <c r="AD294" s="110">
        <v>6</v>
      </c>
      <c r="AE294" s="110">
        <v>0</v>
      </c>
      <c r="AF294" s="110">
        <v>110</v>
      </c>
      <c r="AG294" s="110">
        <v>18</v>
      </c>
      <c r="AH294" s="110">
        <v>3</v>
      </c>
      <c r="AI294" s="110">
        <v>0</v>
      </c>
      <c r="AJ294" s="110">
        <v>0</v>
      </c>
      <c r="AK294" s="110">
        <v>475</v>
      </c>
      <c r="AL294" s="108">
        <v>0.37894736842105264</v>
      </c>
      <c r="AM294" s="111">
        <f t="shared" si="86"/>
        <v>2.9000000000000001E-2</v>
      </c>
      <c r="AN294" s="111">
        <f t="shared" si="85"/>
        <v>0.93799999999999994</v>
      </c>
      <c r="AO294" s="111">
        <f t="shared" si="87"/>
        <v>0.59799999999999998</v>
      </c>
      <c r="AP294" s="111">
        <f t="shared" si="88"/>
        <v>0.33900000000000002</v>
      </c>
      <c r="AQ294" s="111">
        <f t="shared" si="89"/>
        <v>0.871</v>
      </c>
      <c r="AR294" s="111">
        <f t="shared" si="90"/>
        <v>0.42499999999999999</v>
      </c>
      <c r="AS294" s="111">
        <f t="shared" si="91"/>
        <v>0.34300000000000003</v>
      </c>
      <c r="AT294" s="111">
        <f t="shared" si="92"/>
        <v>0.34300000000000003</v>
      </c>
      <c r="AU294" s="111">
        <f t="shared" si="93"/>
        <v>0.7</v>
      </c>
      <c r="AV294" s="111">
        <f t="shared" si="94"/>
        <v>0.98099999999999998</v>
      </c>
      <c r="AW294" s="101">
        <f t="shared" si="95"/>
        <v>2</v>
      </c>
      <c r="AX294" s="101">
        <f t="shared" si="96"/>
        <v>2</v>
      </c>
      <c r="AY294" s="101">
        <f t="shared" si="97"/>
        <v>1</v>
      </c>
      <c r="AZ294" s="101">
        <f t="shared" si="98"/>
        <v>1</v>
      </c>
      <c r="BA294" s="101">
        <f t="shared" si="99"/>
        <v>2</v>
      </c>
      <c r="BB294" s="101">
        <f t="shared" si="100"/>
        <v>1</v>
      </c>
      <c r="BC294" s="101">
        <f t="shared" si="101"/>
        <v>1</v>
      </c>
      <c r="BD294" s="101">
        <f t="shared" si="102"/>
        <v>1</v>
      </c>
      <c r="BE294" s="101">
        <f t="shared" si="103"/>
        <v>2</v>
      </c>
      <c r="BF294" s="101">
        <f t="shared" si="104"/>
        <v>2</v>
      </c>
      <c r="BG294" s="101">
        <f t="shared" si="105"/>
        <v>15</v>
      </c>
    </row>
    <row r="295" spans="1:59" x14ac:dyDescent="0.2">
      <c r="A295" s="98">
        <v>1927210</v>
      </c>
      <c r="B295" s="98" t="s">
        <v>1723</v>
      </c>
      <c r="C295" s="98" t="s">
        <v>2438</v>
      </c>
      <c r="D295" s="98" t="s">
        <v>294</v>
      </c>
      <c r="E295" s="106">
        <v>271</v>
      </c>
      <c r="F295" s="107" t="s">
        <v>1382</v>
      </c>
      <c r="G295" s="108" t="s">
        <v>1383</v>
      </c>
      <c r="H295" s="109">
        <v>53125</v>
      </c>
      <c r="I295" s="108">
        <v>0.11900000000000001</v>
      </c>
      <c r="J295" s="110">
        <v>21</v>
      </c>
      <c r="K295" s="110">
        <v>144</v>
      </c>
      <c r="L295" s="108">
        <v>0.14583333333333334</v>
      </c>
      <c r="M295" s="110">
        <v>1</v>
      </c>
      <c r="N295" s="110">
        <v>144</v>
      </c>
      <c r="O295" s="108">
        <v>6.9444444444444441E-3</v>
      </c>
      <c r="P295" s="108">
        <v>0.14400000000000002</v>
      </c>
      <c r="Q295" s="108">
        <v>0.36499999999999999</v>
      </c>
      <c r="R295" s="108">
        <v>-2.8673835125448029E-2</v>
      </c>
      <c r="S295" s="110">
        <v>17</v>
      </c>
      <c r="T295" s="110">
        <v>76</v>
      </c>
      <c r="U295" s="110">
        <v>228</v>
      </c>
      <c r="V295" s="108">
        <v>0.40789473684210525</v>
      </c>
      <c r="W295" s="110">
        <v>34</v>
      </c>
      <c r="X295" s="110">
        <v>5</v>
      </c>
      <c r="Y295" s="110">
        <v>178</v>
      </c>
      <c r="Z295" s="108">
        <v>0.16292134831460675</v>
      </c>
      <c r="AA295" s="110">
        <v>15</v>
      </c>
      <c r="AB295" s="110">
        <v>1</v>
      </c>
      <c r="AC295" s="110">
        <v>0</v>
      </c>
      <c r="AD295" s="110">
        <v>0</v>
      </c>
      <c r="AE295" s="110">
        <v>0</v>
      </c>
      <c r="AF295" s="110">
        <v>4</v>
      </c>
      <c r="AG295" s="110">
        <v>0</v>
      </c>
      <c r="AH295" s="110">
        <v>0</v>
      </c>
      <c r="AI295" s="110">
        <v>0</v>
      </c>
      <c r="AJ295" s="110">
        <v>0</v>
      </c>
      <c r="AK295" s="110">
        <v>144</v>
      </c>
      <c r="AL295" s="108">
        <v>0.1388888888888889</v>
      </c>
      <c r="AM295" s="111">
        <f t="shared" si="86"/>
        <v>0.218</v>
      </c>
      <c r="AN295" s="111">
        <f t="shared" si="85"/>
        <v>0.63400000000000001</v>
      </c>
      <c r="AO295" s="111">
        <f t="shared" si="87"/>
        <v>0.75</v>
      </c>
      <c r="AP295" s="111">
        <f t="shared" si="88"/>
        <v>0.15</v>
      </c>
      <c r="AQ295" s="111">
        <f t="shared" si="89"/>
        <v>0.96899999999999997</v>
      </c>
      <c r="AR295" s="111">
        <f t="shared" si="90"/>
        <v>0.55200000000000005</v>
      </c>
      <c r="AS295" s="111">
        <f t="shared" si="91"/>
        <v>0.31</v>
      </c>
      <c r="AT295" s="111">
        <f t="shared" si="92"/>
        <v>0.31</v>
      </c>
      <c r="AU295" s="111">
        <f t="shared" si="93"/>
        <v>0.83099999999999996</v>
      </c>
      <c r="AV295" s="111">
        <f t="shared" si="94"/>
        <v>0.29899999999999999</v>
      </c>
      <c r="AW295" s="101">
        <f t="shared" si="95"/>
        <v>2</v>
      </c>
      <c r="AX295" s="101">
        <f t="shared" si="96"/>
        <v>1</v>
      </c>
      <c r="AY295" s="101">
        <f t="shared" si="97"/>
        <v>2</v>
      </c>
      <c r="AZ295" s="101">
        <f t="shared" si="98"/>
        <v>0</v>
      </c>
      <c r="BA295" s="101">
        <f t="shared" si="99"/>
        <v>2</v>
      </c>
      <c r="BB295" s="101">
        <f t="shared" si="100"/>
        <v>1</v>
      </c>
      <c r="BC295" s="101">
        <f t="shared" si="101"/>
        <v>1</v>
      </c>
      <c r="BD295" s="101">
        <f t="shared" si="102"/>
        <v>0</v>
      </c>
      <c r="BE295" s="101">
        <f t="shared" si="103"/>
        <v>2</v>
      </c>
      <c r="BF295" s="101">
        <f t="shared" si="104"/>
        <v>0</v>
      </c>
      <c r="BG295" s="101">
        <f t="shared" si="105"/>
        <v>11</v>
      </c>
    </row>
    <row r="296" spans="1:59" x14ac:dyDescent="0.2">
      <c r="A296" s="98">
        <v>1927255</v>
      </c>
      <c r="B296" s="98" t="s">
        <v>1053</v>
      </c>
      <c r="C296" s="98" t="s">
        <v>2439</v>
      </c>
      <c r="D296" s="98" t="s">
        <v>295</v>
      </c>
      <c r="E296" s="106">
        <v>97</v>
      </c>
      <c r="F296" s="107" t="s">
        <v>1054</v>
      </c>
      <c r="G296" s="108" t="s">
        <v>1055</v>
      </c>
      <c r="H296" s="109">
        <v>51250</v>
      </c>
      <c r="I296" s="108">
        <v>0.124</v>
      </c>
      <c r="J296" s="110">
        <v>7</v>
      </c>
      <c r="K296" s="110">
        <v>50</v>
      </c>
      <c r="L296" s="108">
        <v>0.14000000000000001</v>
      </c>
      <c r="M296" s="110">
        <v>0</v>
      </c>
      <c r="N296" s="110">
        <v>50</v>
      </c>
      <c r="O296" s="108">
        <v>0</v>
      </c>
      <c r="P296" s="108">
        <v>0.18899999999999997</v>
      </c>
      <c r="Q296" s="108">
        <v>0.56000000000000005</v>
      </c>
      <c r="R296" s="108">
        <v>-0.23015873015873015</v>
      </c>
      <c r="S296" s="110">
        <v>14</v>
      </c>
      <c r="T296" s="110">
        <v>23</v>
      </c>
      <c r="U296" s="110">
        <v>74</v>
      </c>
      <c r="V296" s="108">
        <v>0.5</v>
      </c>
      <c r="W296" s="110">
        <v>15</v>
      </c>
      <c r="X296" s="110">
        <v>0</v>
      </c>
      <c r="Y296" s="110">
        <v>65</v>
      </c>
      <c r="Z296" s="108">
        <v>0.23076923076923078</v>
      </c>
      <c r="AA296" s="110">
        <v>9</v>
      </c>
      <c r="AB296" s="110">
        <v>0</v>
      </c>
      <c r="AC296" s="110">
        <v>0</v>
      </c>
      <c r="AD296" s="110">
        <v>0</v>
      </c>
      <c r="AE296" s="110">
        <v>0</v>
      </c>
      <c r="AF296" s="110">
        <v>0</v>
      </c>
      <c r="AG296" s="110">
        <v>0</v>
      </c>
      <c r="AH296" s="110">
        <v>0</v>
      </c>
      <c r="AI296" s="110">
        <v>0</v>
      </c>
      <c r="AJ296" s="110">
        <v>0</v>
      </c>
      <c r="AK296" s="110">
        <v>50</v>
      </c>
      <c r="AL296" s="108">
        <v>0.18</v>
      </c>
      <c r="AM296" s="111">
        <f t="shared" si="86"/>
        <v>0.17899999999999999</v>
      </c>
      <c r="AN296" s="111">
        <f t="shared" si="85"/>
        <v>0.64700000000000002</v>
      </c>
      <c r="AO296" s="111">
        <f t="shared" si="87"/>
        <v>0.72</v>
      </c>
      <c r="AP296" s="111">
        <f t="shared" si="88"/>
        <v>0</v>
      </c>
      <c r="AQ296" s="111">
        <f t="shared" si="89"/>
        <v>0.98599999999999999</v>
      </c>
      <c r="AR296" s="111">
        <f t="shared" si="90"/>
        <v>0.96</v>
      </c>
      <c r="AS296" s="111">
        <f t="shared" si="91"/>
        <v>0.63800000000000001</v>
      </c>
      <c r="AT296" s="111">
        <f t="shared" si="92"/>
        <v>0.63800000000000001</v>
      </c>
      <c r="AU296" s="111">
        <f t="shared" si="93"/>
        <v>0.92400000000000004</v>
      </c>
      <c r="AV296" s="111">
        <f t="shared" si="94"/>
        <v>0.505</v>
      </c>
      <c r="AW296" s="101">
        <f t="shared" si="95"/>
        <v>2</v>
      </c>
      <c r="AX296" s="101">
        <f t="shared" si="96"/>
        <v>1</v>
      </c>
      <c r="AY296" s="101">
        <f t="shared" si="97"/>
        <v>2</v>
      </c>
      <c r="AZ296" s="101">
        <f t="shared" si="98"/>
        <v>0</v>
      </c>
      <c r="BA296" s="101">
        <f t="shared" si="99"/>
        <v>2</v>
      </c>
      <c r="BB296" s="101">
        <f t="shared" si="100"/>
        <v>2</v>
      </c>
      <c r="BC296" s="101">
        <f t="shared" si="101"/>
        <v>2</v>
      </c>
      <c r="BD296" s="101">
        <f t="shared" si="102"/>
        <v>1</v>
      </c>
      <c r="BE296" s="101">
        <f t="shared" si="103"/>
        <v>2</v>
      </c>
      <c r="BF296" s="101">
        <f t="shared" si="104"/>
        <v>1</v>
      </c>
      <c r="BG296" s="101">
        <f t="shared" si="105"/>
        <v>15</v>
      </c>
    </row>
    <row r="297" spans="1:59" x14ac:dyDescent="0.2">
      <c r="A297" s="98">
        <v>1927390</v>
      </c>
      <c r="B297" s="98" t="s">
        <v>1760</v>
      </c>
      <c r="C297" s="98" t="s">
        <v>2440</v>
      </c>
      <c r="D297" s="98" t="s">
        <v>296</v>
      </c>
      <c r="E297" s="106">
        <v>305</v>
      </c>
      <c r="F297" s="107" t="s">
        <v>1165</v>
      </c>
      <c r="G297" s="108" t="s">
        <v>1166</v>
      </c>
      <c r="H297" s="109">
        <v>64432</v>
      </c>
      <c r="I297" s="108">
        <v>4.8000000000000001E-2</v>
      </c>
      <c r="J297" s="110">
        <v>4</v>
      </c>
      <c r="K297" s="110">
        <v>147</v>
      </c>
      <c r="L297" s="108">
        <v>2.7210884353741496E-2</v>
      </c>
      <c r="M297" s="110">
        <v>1</v>
      </c>
      <c r="N297" s="110">
        <v>147</v>
      </c>
      <c r="O297" s="108">
        <v>6.8027210884353739E-3</v>
      </c>
      <c r="P297" s="108">
        <v>0</v>
      </c>
      <c r="Q297" s="108">
        <v>0.42700000000000005</v>
      </c>
      <c r="R297" s="108">
        <v>-0.17567567567567569</v>
      </c>
      <c r="S297" s="110">
        <v>10</v>
      </c>
      <c r="T297" s="110">
        <v>100</v>
      </c>
      <c r="U297" s="110">
        <v>241</v>
      </c>
      <c r="V297" s="108">
        <v>0.45643153526970953</v>
      </c>
      <c r="W297" s="110">
        <v>39</v>
      </c>
      <c r="X297" s="110">
        <v>0</v>
      </c>
      <c r="Y297" s="110">
        <v>186</v>
      </c>
      <c r="Z297" s="108">
        <v>0.20967741935483872</v>
      </c>
      <c r="AA297" s="110">
        <v>4</v>
      </c>
      <c r="AB297" s="110">
        <v>11</v>
      </c>
      <c r="AC297" s="110">
        <v>2</v>
      </c>
      <c r="AD297" s="110">
        <v>0</v>
      </c>
      <c r="AE297" s="110">
        <v>0</v>
      </c>
      <c r="AF297" s="110">
        <v>0</v>
      </c>
      <c r="AG297" s="110">
        <v>0</v>
      </c>
      <c r="AH297" s="110">
        <v>0</v>
      </c>
      <c r="AI297" s="110">
        <v>0</v>
      </c>
      <c r="AJ297" s="110">
        <v>0</v>
      </c>
      <c r="AK297" s="110">
        <v>147</v>
      </c>
      <c r="AL297" s="108">
        <v>0.11564625850340136</v>
      </c>
      <c r="AM297" s="111">
        <f t="shared" si="86"/>
        <v>0.505</v>
      </c>
      <c r="AN297" s="111">
        <f t="shared" si="85"/>
        <v>0.20200000000000001</v>
      </c>
      <c r="AO297" s="111">
        <f t="shared" si="87"/>
        <v>0.112</v>
      </c>
      <c r="AP297" s="111">
        <f t="shared" si="88"/>
        <v>0.14899999999999999</v>
      </c>
      <c r="AQ297" s="111">
        <f t="shared" si="89"/>
        <v>0</v>
      </c>
      <c r="AR297" s="111">
        <f t="shared" si="90"/>
        <v>0.79900000000000004</v>
      </c>
      <c r="AS297" s="111">
        <f t="shared" si="91"/>
        <v>0.502</v>
      </c>
      <c r="AT297" s="111">
        <f t="shared" si="92"/>
        <v>0.502</v>
      </c>
      <c r="AU297" s="111">
        <f t="shared" si="93"/>
        <v>0.90600000000000003</v>
      </c>
      <c r="AV297" s="111">
        <f t="shared" si="94"/>
        <v>0.18099999999999999</v>
      </c>
      <c r="AW297" s="101">
        <f t="shared" si="95"/>
        <v>1</v>
      </c>
      <c r="AX297" s="101">
        <f t="shared" si="96"/>
        <v>0</v>
      </c>
      <c r="AY297" s="101">
        <f t="shared" si="97"/>
        <v>0</v>
      </c>
      <c r="AZ297" s="101">
        <f t="shared" si="98"/>
        <v>0</v>
      </c>
      <c r="BA297" s="101">
        <f t="shared" si="99"/>
        <v>0</v>
      </c>
      <c r="BB297" s="101">
        <f t="shared" si="100"/>
        <v>2</v>
      </c>
      <c r="BC297" s="101">
        <f t="shared" si="101"/>
        <v>2</v>
      </c>
      <c r="BD297" s="101">
        <f t="shared" si="102"/>
        <v>1</v>
      </c>
      <c r="BE297" s="101">
        <f t="shared" si="103"/>
        <v>2</v>
      </c>
      <c r="BF297" s="101">
        <f t="shared" si="104"/>
        <v>0</v>
      </c>
      <c r="BG297" s="101">
        <f t="shared" si="105"/>
        <v>8</v>
      </c>
    </row>
    <row r="298" spans="1:59" x14ac:dyDescent="0.2">
      <c r="A298" s="98">
        <v>1927975</v>
      </c>
      <c r="B298" s="98" t="s">
        <v>1925</v>
      </c>
      <c r="C298" s="98" t="s">
        <v>2441</v>
      </c>
      <c r="D298" s="98" t="s">
        <v>297</v>
      </c>
      <c r="E298" s="106">
        <v>116</v>
      </c>
      <c r="F298" s="107" t="s">
        <v>1583</v>
      </c>
      <c r="G298" s="108" t="s">
        <v>1584</v>
      </c>
      <c r="H298" s="109">
        <v>101125</v>
      </c>
      <c r="I298" s="108">
        <v>0.11599999999999999</v>
      </c>
      <c r="J298" s="110">
        <v>1</v>
      </c>
      <c r="K298" s="110">
        <v>43</v>
      </c>
      <c r="L298" s="108">
        <v>2.3255813953488372E-2</v>
      </c>
      <c r="M298" s="110">
        <v>0</v>
      </c>
      <c r="N298" s="110">
        <v>43</v>
      </c>
      <c r="O298" s="108">
        <v>0</v>
      </c>
      <c r="P298" s="108">
        <v>1.2E-2</v>
      </c>
      <c r="Q298" s="108">
        <v>0.19</v>
      </c>
      <c r="R298" s="108">
        <v>-0.15942028985507245</v>
      </c>
      <c r="S298" s="110">
        <v>3</v>
      </c>
      <c r="T298" s="110">
        <v>38</v>
      </c>
      <c r="U298" s="110">
        <v>90</v>
      </c>
      <c r="V298" s="108">
        <v>0.45555555555555555</v>
      </c>
      <c r="W298" s="110">
        <v>10</v>
      </c>
      <c r="X298" s="110">
        <v>0</v>
      </c>
      <c r="Y298" s="110">
        <v>53</v>
      </c>
      <c r="Z298" s="108">
        <v>0.18867924528301888</v>
      </c>
      <c r="AA298" s="110">
        <v>3</v>
      </c>
      <c r="AB298" s="110">
        <v>0</v>
      </c>
      <c r="AC298" s="110">
        <v>0</v>
      </c>
      <c r="AD298" s="110">
        <v>0</v>
      </c>
      <c r="AE298" s="110">
        <v>0</v>
      </c>
      <c r="AF298" s="110">
        <v>0</v>
      </c>
      <c r="AG298" s="110">
        <v>1</v>
      </c>
      <c r="AH298" s="110">
        <v>0</v>
      </c>
      <c r="AI298" s="110">
        <v>0</v>
      </c>
      <c r="AJ298" s="110">
        <v>0</v>
      </c>
      <c r="AK298" s="110">
        <v>43</v>
      </c>
      <c r="AL298" s="108">
        <v>9.3023255813953487E-2</v>
      </c>
      <c r="AM298" s="111">
        <f t="shared" si="86"/>
        <v>0.94799999999999995</v>
      </c>
      <c r="AN298" s="111">
        <f t="shared" si="85"/>
        <v>0.61799999999999999</v>
      </c>
      <c r="AO298" s="111">
        <f t="shared" si="87"/>
        <v>9.5000000000000001E-2</v>
      </c>
      <c r="AP298" s="111">
        <f t="shared" si="88"/>
        <v>0</v>
      </c>
      <c r="AQ298" s="111">
        <f t="shared" si="89"/>
        <v>0.30499999999999999</v>
      </c>
      <c r="AR298" s="111">
        <f t="shared" si="90"/>
        <v>2.1000000000000001E-2</v>
      </c>
      <c r="AS298" s="111">
        <f t="shared" si="91"/>
        <v>0.498</v>
      </c>
      <c r="AT298" s="111">
        <f t="shared" si="92"/>
        <v>0.498</v>
      </c>
      <c r="AU298" s="111">
        <f t="shared" si="93"/>
        <v>0.879</v>
      </c>
      <c r="AV298" s="111">
        <f t="shared" si="94"/>
        <v>0.12</v>
      </c>
      <c r="AW298" s="101">
        <f t="shared" si="95"/>
        <v>0</v>
      </c>
      <c r="AX298" s="101">
        <f t="shared" si="96"/>
        <v>1</v>
      </c>
      <c r="AY298" s="101">
        <f t="shared" si="97"/>
        <v>0</v>
      </c>
      <c r="AZ298" s="101">
        <f t="shared" si="98"/>
        <v>0</v>
      </c>
      <c r="BA298" s="101">
        <f t="shared" si="99"/>
        <v>0</v>
      </c>
      <c r="BB298" s="101">
        <f t="shared" si="100"/>
        <v>0</v>
      </c>
      <c r="BC298" s="101">
        <f t="shared" si="101"/>
        <v>2</v>
      </c>
      <c r="BD298" s="101">
        <f t="shared" si="102"/>
        <v>1</v>
      </c>
      <c r="BE298" s="101">
        <f t="shared" si="103"/>
        <v>2</v>
      </c>
      <c r="BF298" s="101">
        <f t="shared" si="104"/>
        <v>0</v>
      </c>
      <c r="BG298" s="101">
        <f t="shared" si="105"/>
        <v>6</v>
      </c>
    </row>
    <row r="299" spans="1:59" x14ac:dyDescent="0.2">
      <c r="A299" s="98">
        <v>1928020</v>
      </c>
      <c r="B299" s="98" t="s">
        <v>1737</v>
      </c>
      <c r="C299" s="98" t="s">
        <v>2442</v>
      </c>
      <c r="D299" s="98" t="s">
        <v>298</v>
      </c>
      <c r="E299" s="106">
        <v>313</v>
      </c>
      <c r="F299" s="107" t="s">
        <v>298</v>
      </c>
      <c r="G299" s="108" t="s">
        <v>1142</v>
      </c>
      <c r="H299" s="109">
        <v>61000</v>
      </c>
      <c r="I299" s="108">
        <v>4.9000000000000002E-2</v>
      </c>
      <c r="J299" s="110">
        <v>13</v>
      </c>
      <c r="K299" s="110">
        <v>144</v>
      </c>
      <c r="L299" s="108">
        <v>9.0277777777777776E-2</v>
      </c>
      <c r="M299" s="110">
        <v>2</v>
      </c>
      <c r="N299" s="110">
        <v>144</v>
      </c>
      <c r="O299" s="108">
        <v>1.3888888888888888E-2</v>
      </c>
      <c r="P299" s="108">
        <v>3.4000000000000002E-2</v>
      </c>
      <c r="Q299" s="108">
        <v>0.27600000000000002</v>
      </c>
      <c r="R299" s="108">
        <v>-6.5671641791044774E-2</v>
      </c>
      <c r="S299" s="110">
        <v>17</v>
      </c>
      <c r="T299" s="110">
        <v>109</v>
      </c>
      <c r="U299" s="110">
        <v>222</v>
      </c>
      <c r="V299" s="108">
        <v>0.56756756756756754</v>
      </c>
      <c r="W299" s="110">
        <v>13</v>
      </c>
      <c r="X299" s="110">
        <v>0</v>
      </c>
      <c r="Y299" s="110">
        <v>157</v>
      </c>
      <c r="Z299" s="108">
        <v>8.2802547770700632E-2</v>
      </c>
      <c r="AA299" s="110">
        <v>2</v>
      </c>
      <c r="AB299" s="110">
        <v>0</v>
      </c>
      <c r="AC299" s="110">
        <v>2</v>
      </c>
      <c r="AD299" s="110">
        <v>0</v>
      </c>
      <c r="AE299" s="110">
        <v>0</v>
      </c>
      <c r="AF299" s="110">
        <v>5</v>
      </c>
      <c r="AG299" s="110">
        <v>2</v>
      </c>
      <c r="AH299" s="110">
        <v>0</v>
      </c>
      <c r="AI299" s="110">
        <v>0</v>
      </c>
      <c r="AJ299" s="110">
        <v>0</v>
      </c>
      <c r="AK299" s="110">
        <v>144</v>
      </c>
      <c r="AL299" s="108">
        <v>7.6388888888888895E-2</v>
      </c>
      <c r="AM299" s="111">
        <f t="shared" si="86"/>
        <v>0.41799999999999998</v>
      </c>
      <c r="AN299" s="111">
        <f t="shared" si="85"/>
        <v>0.20899999999999999</v>
      </c>
      <c r="AO299" s="111">
        <f t="shared" si="87"/>
        <v>0.46500000000000002</v>
      </c>
      <c r="AP299" s="111">
        <f t="shared" si="88"/>
        <v>0.222</v>
      </c>
      <c r="AQ299" s="111">
        <f t="shared" si="89"/>
        <v>0.60499999999999998</v>
      </c>
      <c r="AR299" s="111">
        <f t="shared" si="90"/>
        <v>0.20100000000000001</v>
      </c>
      <c r="AS299" s="111">
        <f t="shared" si="91"/>
        <v>0.81799999999999995</v>
      </c>
      <c r="AT299" s="111">
        <f t="shared" si="92"/>
        <v>0.81799999999999995</v>
      </c>
      <c r="AU299" s="111">
        <f t="shared" si="93"/>
        <v>0.51600000000000001</v>
      </c>
      <c r="AV299" s="111">
        <f t="shared" si="94"/>
        <v>8.2000000000000003E-2</v>
      </c>
      <c r="AW299" s="101">
        <f t="shared" si="95"/>
        <v>1</v>
      </c>
      <c r="AX299" s="101">
        <f t="shared" si="96"/>
        <v>0</v>
      </c>
      <c r="AY299" s="101">
        <f t="shared" si="97"/>
        <v>1</v>
      </c>
      <c r="AZ299" s="101">
        <f t="shared" si="98"/>
        <v>0</v>
      </c>
      <c r="BA299" s="101">
        <f t="shared" si="99"/>
        <v>1</v>
      </c>
      <c r="BB299" s="101">
        <f t="shared" si="100"/>
        <v>0</v>
      </c>
      <c r="BC299" s="101">
        <f t="shared" si="101"/>
        <v>1</v>
      </c>
      <c r="BD299" s="101">
        <f t="shared" si="102"/>
        <v>2</v>
      </c>
      <c r="BE299" s="101">
        <f t="shared" si="103"/>
        <v>1</v>
      </c>
      <c r="BF299" s="101">
        <f t="shared" si="104"/>
        <v>0</v>
      </c>
      <c r="BG299" s="101">
        <f t="shared" si="105"/>
        <v>7</v>
      </c>
    </row>
    <row r="300" spans="1:59" x14ac:dyDescent="0.2">
      <c r="A300" s="98">
        <v>1928245</v>
      </c>
      <c r="B300" s="98" t="s">
        <v>1554</v>
      </c>
      <c r="C300" s="98" t="s">
        <v>2443</v>
      </c>
      <c r="D300" s="98" t="s">
        <v>299</v>
      </c>
      <c r="E300" s="106">
        <v>636</v>
      </c>
      <c r="F300" s="107" t="s">
        <v>684</v>
      </c>
      <c r="G300" s="108" t="s">
        <v>1330</v>
      </c>
      <c r="H300" s="109">
        <v>66750</v>
      </c>
      <c r="I300" s="108">
        <v>9.9000000000000005E-2</v>
      </c>
      <c r="J300" s="110">
        <v>56</v>
      </c>
      <c r="K300" s="110">
        <v>271</v>
      </c>
      <c r="L300" s="108">
        <v>0.20664206642066421</v>
      </c>
      <c r="M300" s="110">
        <v>9</v>
      </c>
      <c r="N300" s="110">
        <v>271</v>
      </c>
      <c r="O300" s="108">
        <v>3.3210332103321034E-2</v>
      </c>
      <c r="P300" s="108">
        <v>3.2000000000000001E-2</v>
      </c>
      <c r="Q300" s="108">
        <v>0.36399999999999999</v>
      </c>
      <c r="R300" s="108">
        <v>7.9239302694136295E-3</v>
      </c>
      <c r="S300" s="110">
        <v>47</v>
      </c>
      <c r="T300" s="110">
        <v>155</v>
      </c>
      <c r="U300" s="110">
        <v>409</v>
      </c>
      <c r="V300" s="108">
        <v>0.49388753056234719</v>
      </c>
      <c r="W300" s="110">
        <v>41</v>
      </c>
      <c r="X300" s="110">
        <v>0</v>
      </c>
      <c r="Y300" s="110">
        <v>312</v>
      </c>
      <c r="Z300" s="108">
        <v>0.13141025641025642</v>
      </c>
      <c r="AA300" s="110">
        <v>4</v>
      </c>
      <c r="AB300" s="110">
        <v>0</v>
      </c>
      <c r="AC300" s="110">
        <v>0</v>
      </c>
      <c r="AD300" s="110">
        <v>0</v>
      </c>
      <c r="AE300" s="110">
        <v>0</v>
      </c>
      <c r="AF300" s="110">
        <v>27</v>
      </c>
      <c r="AG300" s="110">
        <v>0</v>
      </c>
      <c r="AH300" s="110">
        <v>8</v>
      </c>
      <c r="AI300" s="110">
        <v>0</v>
      </c>
      <c r="AJ300" s="110">
        <v>0</v>
      </c>
      <c r="AK300" s="110">
        <v>271</v>
      </c>
      <c r="AL300" s="108">
        <v>0.14391143911439114</v>
      </c>
      <c r="AM300" s="111">
        <f t="shared" si="86"/>
        <v>0.56200000000000006</v>
      </c>
      <c r="AN300" s="111">
        <f t="shared" si="85"/>
        <v>0.52600000000000002</v>
      </c>
      <c r="AO300" s="111">
        <f t="shared" si="87"/>
        <v>0.90400000000000003</v>
      </c>
      <c r="AP300" s="111">
        <f t="shared" si="88"/>
        <v>0.47</v>
      </c>
      <c r="AQ300" s="111">
        <f t="shared" si="89"/>
        <v>0.57899999999999996</v>
      </c>
      <c r="AR300" s="111">
        <f t="shared" si="90"/>
        <v>0.54900000000000004</v>
      </c>
      <c r="AS300" s="111">
        <f t="shared" si="91"/>
        <v>0.621</v>
      </c>
      <c r="AT300" s="111">
        <f t="shared" si="92"/>
        <v>0.621</v>
      </c>
      <c r="AU300" s="111">
        <f t="shared" si="93"/>
        <v>0.751</v>
      </c>
      <c r="AV300" s="111">
        <f t="shared" si="94"/>
        <v>0.32600000000000001</v>
      </c>
      <c r="AW300" s="101">
        <f t="shared" si="95"/>
        <v>1</v>
      </c>
      <c r="AX300" s="101">
        <f t="shared" si="96"/>
        <v>1</v>
      </c>
      <c r="AY300" s="101">
        <f t="shared" si="97"/>
        <v>2</v>
      </c>
      <c r="AZ300" s="101">
        <f t="shared" si="98"/>
        <v>1</v>
      </c>
      <c r="BA300" s="101">
        <f t="shared" si="99"/>
        <v>1</v>
      </c>
      <c r="BB300" s="101">
        <f t="shared" si="100"/>
        <v>1</v>
      </c>
      <c r="BC300" s="101">
        <f t="shared" si="101"/>
        <v>0</v>
      </c>
      <c r="BD300" s="101">
        <f t="shared" si="102"/>
        <v>1</v>
      </c>
      <c r="BE300" s="101">
        <f t="shared" si="103"/>
        <v>2</v>
      </c>
      <c r="BF300" s="101">
        <f t="shared" si="104"/>
        <v>0</v>
      </c>
      <c r="BG300" s="101">
        <f t="shared" si="105"/>
        <v>10</v>
      </c>
    </row>
    <row r="301" spans="1:59" x14ac:dyDescent="0.2">
      <c r="A301" s="98">
        <v>1928290</v>
      </c>
      <c r="B301" s="98" t="s">
        <v>1555</v>
      </c>
      <c r="C301" s="98" t="s">
        <v>2444</v>
      </c>
      <c r="D301" s="98" t="s">
        <v>300</v>
      </c>
      <c r="E301" s="106">
        <v>676</v>
      </c>
      <c r="F301" s="107" t="s">
        <v>7</v>
      </c>
      <c r="G301" s="108" t="s">
        <v>1317</v>
      </c>
      <c r="H301" s="109">
        <v>66500</v>
      </c>
      <c r="I301" s="108">
        <v>5.7000000000000002E-2</v>
      </c>
      <c r="J301" s="110">
        <v>28</v>
      </c>
      <c r="K301" s="110">
        <v>278</v>
      </c>
      <c r="L301" s="108">
        <v>0.10071942446043165</v>
      </c>
      <c r="M301" s="110">
        <v>11</v>
      </c>
      <c r="N301" s="110">
        <v>278</v>
      </c>
      <c r="O301" s="108">
        <v>3.9568345323741004E-2</v>
      </c>
      <c r="P301" s="108">
        <v>8.1000000000000003E-2</v>
      </c>
      <c r="Q301" s="108">
        <v>0.34600000000000003</v>
      </c>
      <c r="R301" s="108">
        <v>5.9523809523809521E-3</v>
      </c>
      <c r="S301" s="110">
        <v>25</v>
      </c>
      <c r="T301" s="110">
        <v>196</v>
      </c>
      <c r="U301" s="110">
        <v>459</v>
      </c>
      <c r="V301" s="108">
        <v>0.48148148148148145</v>
      </c>
      <c r="W301" s="110">
        <v>66</v>
      </c>
      <c r="X301" s="110">
        <v>0</v>
      </c>
      <c r="Y301" s="110">
        <v>344</v>
      </c>
      <c r="Z301" s="108">
        <v>0.19186046511627908</v>
      </c>
      <c r="AA301" s="110">
        <v>12</v>
      </c>
      <c r="AB301" s="110">
        <v>16</v>
      </c>
      <c r="AC301" s="110">
        <v>14</v>
      </c>
      <c r="AD301" s="110">
        <v>0</v>
      </c>
      <c r="AE301" s="110">
        <v>0</v>
      </c>
      <c r="AF301" s="110">
        <v>5</v>
      </c>
      <c r="AG301" s="110">
        <v>0</v>
      </c>
      <c r="AH301" s="110">
        <v>0</v>
      </c>
      <c r="AI301" s="110">
        <v>0</v>
      </c>
      <c r="AJ301" s="110">
        <v>0</v>
      </c>
      <c r="AK301" s="110">
        <v>278</v>
      </c>
      <c r="AL301" s="108">
        <v>0.16906474820143885</v>
      </c>
      <c r="AM301" s="111">
        <f t="shared" si="86"/>
        <v>0.55800000000000005</v>
      </c>
      <c r="AN301" s="111">
        <f t="shared" si="85"/>
        <v>0.248</v>
      </c>
      <c r="AO301" s="111">
        <f t="shared" si="87"/>
        <v>0.52800000000000002</v>
      </c>
      <c r="AP301" s="111">
        <f t="shared" si="88"/>
        <v>0.54700000000000004</v>
      </c>
      <c r="AQ301" s="111">
        <f t="shared" si="89"/>
        <v>0.90800000000000003</v>
      </c>
      <c r="AR301" s="111">
        <f t="shared" si="90"/>
        <v>0.46800000000000003</v>
      </c>
      <c r="AS301" s="111">
        <f t="shared" si="91"/>
        <v>0.58599999999999997</v>
      </c>
      <c r="AT301" s="111">
        <f t="shared" si="92"/>
        <v>0.58599999999999997</v>
      </c>
      <c r="AU301" s="111">
        <f t="shared" si="93"/>
        <v>0.88800000000000001</v>
      </c>
      <c r="AV301" s="111">
        <f t="shared" si="94"/>
        <v>0.44600000000000001</v>
      </c>
      <c r="AW301" s="101">
        <f t="shared" si="95"/>
        <v>1</v>
      </c>
      <c r="AX301" s="101">
        <f t="shared" si="96"/>
        <v>0</v>
      </c>
      <c r="AY301" s="101">
        <f t="shared" si="97"/>
        <v>1</v>
      </c>
      <c r="AZ301" s="101">
        <f t="shared" si="98"/>
        <v>1</v>
      </c>
      <c r="BA301" s="101">
        <f t="shared" si="99"/>
        <v>2</v>
      </c>
      <c r="BB301" s="101">
        <f t="shared" si="100"/>
        <v>1</v>
      </c>
      <c r="BC301" s="101">
        <f t="shared" si="101"/>
        <v>0</v>
      </c>
      <c r="BD301" s="101">
        <f t="shared" si="102"/>
        <v>1</v>
      </c>
      <c r="BE301" s="101">
        <f t="shared" si="103"/>
        <v>2</v>
      </c>
      <c r="BF301" s="101">
        <f t="shared" si="104"/>
        <v>1</v>
      </c>
      <c r="BG301" s="101">
        <f t="shared" si="105"/>
        <v>10</v>
      </c>
    </row>
    <row r="302" spans="1:59" x14ac:dyDescent="0.2">
      <c r="A302" s="98">
        <v>1928380</v>
      </c>
      <c r="B302" s="98" t="s">
        <v>1738</v>
      </c>
      <c r="C302" s="98" t="s">
        <v>2445</v>
      </c>
      <c r="D302" s="98" t="s">
        <v>301</v>
      </c>
      <c r="E302" s="106">
        <v>4285</v>
      </c>
      <c r="F302" s="107" t="s">
        <v>1151</v>
      </c>
      <c r="G302" s="108" t="s">
        <v>1152</v>
      </c>
      <c r="H302" s="109">
        <v>62917</v>
      </c>
      <c r="I302" s="108">
        <v>9.4E-2</v>
      </c>
      <c r="J302" s="110">
        <v>162</v>
      </c>
      <c r="K302" s="110">
        <v>1564</v>
      </c>
      <c r="L302" s="108">
        <v>0.10358056265984655</v>
      </c>
      <c r="M302" s="110">
        <v>63</v>
      </c>
      <c r="N302" s="110">
        <v>1564</v>
      </c>
      <c r="O302" s="108">
        <v>4.0281329923273657E-2</v>
      </c>
      <c r="P302" s="108">
        <v>2.5000000000000001E-2</v>
      </c>
      <c r="Q302" s="108">
        <v>0.32299999999999995</v>
      </c>
      <c r="R302" s="108">
        <v>3.228137798120935E-2</v>
      </c>
      <c r="S302" s="110">
        <v>168</v>
      </c>
      <c r="T302" s="110">
        <v>631</v>
      </c>
      <c r="U302" s="110">
        <v>2493</v>
      </c>
      <c r="V302" s="108">
        <v>0.32049739269955879</v>
      </c>
      <c r="W302" s="110">
        <v>216</v>
      </c>
      <c r="X302" s="110">
        <v>81</v>
      </c>
      <c r="Y302" s="110">
        <v>1780</v>
      </c>
      <c r="Z302" s="108">
        <v>7.5842696629213488E-2</v>
      </c>
      <c r="AA302" s="110">
        <v>45</v>
      </c>
      <c r="AB302" s="110">
        <v>20</v>
      </c>
      <c r="AC302" s="110">
        <v>23</v>
      </c>
      <c r="AD302" s="110">
        <v>56</v>
      </c>
      <c r="AE302" s="110">
        <v>0</v>
      </c>
      <c r="AF302" s="110">
        <v>100</v>
      </c>
      <c r="AG302" s="110">
        <v>40</v>
      </c>
      <c r="AH302" s="110">
        <v>0</v>
      </c>
      <c r="AI302" s="110">
        <v>0</v>
      </c>
      <c r="AJ302" s="110">
        <v>0</v>
      </c>
      <c r="AK302" s="110">
        <v>1564</v>
      </c>
      <c r="AL302" s="108">
        <v>0.1815856777493606</v>
      </c>
      <c r="AM302" s="111">
        <f t="shared" si="86"/>
        <v>0.46500000000000002</v>
      </c>
      <c r="AN302" s="111">
        <f t="shared" si="85"/>
        <v>0.497</v>
      </c>
      <c r="AO302" s="111">
        <f t="shared" si="87"/>
        <v>0.54400000000000004</v>
      </c>
      <c r="AP302" s="111">
        <f t="shared" si="88"/>
        <v>0.55800000000000005</v>
      </c>
      <c r="AQ302" s="111">
        <f t="shared" si="89"/>
        <v>0.48799999999999999</v>
      </c>
      <c r="AR302" s="111">
        <f t="shared" si="90"/>
        <v>0.372</v>
      </c>
      <c r="AS302" s="111">
        <f t="shared" si="91"/>
        <v>0.115</v>
      </c>
      <c r="AT302" s="111">
        <f t="shared" si="92"/>
        <v>0.115</v>
      </c>
      <c r="AU302" s="111">
        <f t="shared" si="93"/>
        <v>0.47399999999999998</v>
      </c>
      <c r="AV302" s="111">
        <f t="shared" si="94"/>
        <v>0.51200000000000001</v>
      </c>
      <c r="AW302" s="101">
        <f t="shared" si="95"/>
        <v>1</v>
      </c>
      <c r="AX302" s="101">
        <f t="shared" si="96"/>
        <v>1</v>
      </c>
      <c r="AY302" s="101">
        <f t="shared" si="97"/>
        <v>1</v>
      </c>
      <c r="AZ302" s="101">
        <f t="shared" si="98"/>
        <v>1</v>
      </c>
      <c r="BA302" s="101">
        <f t="shared" si="99"/>
        <v>1</v>
      </c>
      <c r="BB302" s="101">
        <f t="shared" si="100"/>
        <v>1</v>
      </c>
      <c r="BC302" s="101">
        <f t="shared" si="101"/>
        <v>0</v>
      </c>
      <c r="BD302" s="101">
        <f t="shared" si="102"/>
        <v>0</v>
      </c>
      <c r="BE302" s="101">
        <f t="shared" si="103"/>
        <v>1</v>
      </c>
      <c r="BF302" s="101">
        <f t="shared" si="104"/>
        <v>1</v>
      </c>
      <c r="BG302" s="101">
        <f t="shared" si="105"/>
        <v>8</v>
      </c>
    </row>
    <row r="303" spans="1:59" x14ac:dyDescent="0.2">
      <c r="A303" s="98">
        <v>1928425</v>
      </c>
      <c r="B303" s="98" t="s">
        <v>1908</v>
      </c>
      <c r="C303" s="98" t="s">
        <v>2446</v>
      </c>
      <c r="D303" s="98" t="s">
        <v>302</v>
      </c>
      <c r="E303" s="106">
        <v>312</v>
      </c>
      <c r="F303" s="107" t="s">
        <v>1070</v>
      </c>
      <c r="G303" s="108" t="s">
        <v>1071</v>
      </c>
      <c r="H303" s="109">
        <v>72083</v>
      </c>
      <c r="I303" s="108">
        <v>1.8000000000000002E-2</v>
      </c>
      <c r="J303" s="110">
        <v>12</v>
      </c>
      <c r="K303" s="110">
        <v>161</v>
      </c>
      <c r="L303" s="108">
        <v>7.4534161490683232E-2</v>
      </c>
      <c r="M303" s="110">
        <v>2</v>
      </c>
      <c r="N303" s="110">
        <v>161</v>
      </c>
      <c r="O303" s="108">
        <v>1.2422360248447204E-2</v>
      </c>
      <c r="P303" s="108">
        <v>9.0000000000000011E-3</v>
      </c>
      <c r="Q303" s="108">
        <v>0.25</v>
      </c>
      <c r="R303" s="108">
        <v>-0.10601719197707736</v>
      </c>
      <c r="S303" s="110">
        <v>15</v>
      </c>
      <c r="T303" s="110">
        <v>105</v>
      </c>
      <c r="U303" s="110">
        <v>245</v>
      </c>
      <c r="V303" s="108">
        <v>0.48979591836734693</v>
      </c>
      <c r="W303" s="110">
        <v>11</v>
      </c>
      <c r="X303" s="110">
        <v>1</v>
      </c>
      <c r="Y303" s="110">
        <v>172</v>
      </c>
      <c r="Z303" s="108">
        <v>5.8139534883720929E-2</v>
      </c>
      <c r="AA303" s="110">
        <v>4</v>
      </c>
      <c r="AB303" s="110">
        <v>8</v>
      </c>
      <c r="AC303" s="110">
        <v>5</v>
      </c>
      <c r="AD303" s="110">
        <v>2</v>
      </c>
      <c r="AE303" s="110">
        <v>0</v>
      </c>
      <c r="AF303" s="110">
        <v>1</v>
      </c>
      <c r="AG303" s="110">
        <v>1</v>
      </c>
      <c r="AH303" s="110">
        <v>0</v>
      </c>
      <c r="AI303" s="110">
        <v>0</v>
      </c>
      <c r="AJ303" s="110">
        <v>0</v>
      </c>
      <c r="AK303" s="110">
        <v>161</v>
      </c>
      <c r="AL303" s="108">
        <v>0.13043478260869565</v>
      </c>
      <c r="AM303" s="111">
        <f t="shared" si="86"/>
        <v>0.67500000000000004</v>
      </c>
      <c r="AN303" s="111">
        <f t="shared" si="85"/>
        <v>5.7000000000000002E-2</v>
      </c>
      <c r="AO303" s="111">
        <f t="shared" si="87"/>
        <v>0.38200000000000001</v>
      </c>
      <c r="AP303" s="111">
        <f t="shared" si="88"/>
        <v>0.20300000000000001</v>
      </c>
      <c r="AQ303" s="111">
        <f t="shared" si="89"/>
        <v>0.253</v>
      </c>
      <c r="AR303" s="111">
        <f t="shared" si="90"/>
        <v>0.124</v>
      </c>
      <c r="AS303" s="111">
        <f t="shared" si="91"/>
        <v>0.60499999999999998</v>
      </c>
      <c r="AT303" s="111">
        <f t="shared" si="92"/>
        <v>0.60499999999999998</v>
      </c>
      <c r="AU303" s="111">
        <f t="shared" si="93"/>
        <v>0.35899999999999999</v>
      </c>
      <c r="AV303" s="111">
        <f t="shared" si="94"/>
        <v>0.253</v>
      </c>
      <c r="AW303" s="101">
        <f t="shared" si="95"/>
        <v>0</v>
      </c>
      <c r="AX303" s="101">
        <f t="shared" si="96"/>
        <v>0</v>
      </c>
      <c r="AY303" s="101">
        <f t="shared" si="97"/>
        <v>1</v>
      </c>
      <c r="AZ303" s="101">
        <f t="shared" si="98"/>
        <v>0</v>
      </c>
      <c r="BA303" s="101">
        <f t="shared" si="99"/>
        <v>0</v>
      </c>
      <c r="BB303" s="101">
        <f t="shared" si="100"/>
        <v>0</v>
      </c>
      <c r="BC303" s="101">
        <f t="shared" si="101"/>
        <v>2</v>
      </c>
      <c r="BD303" s="101">
        <f t="shared" si="102"/>
        <v>1</v>
      </c>
      <c r="BE303" s="101">
        <f t="shared" si="103"/>
        <v>1</v>
      </c>
      <c r="BF303" s="101">
        <f t="shared" si="104"/>
        <v>0</v>
      </c>
      <c r="BG303" s="101">
        <f t="shared" si="105"/>
        <v>5</v>
      </c>
    </row>
    <row r="304" spans="1:59" x14ac:dyDescent="0.2">
      <c r="A304" s="98">
        <v>1928515</v>
      </c>
      <c r="B304" s="98" t="s">
        <v>1390</v>
      </c>
      <c r="C304" s="98" t="s">
        <v>2447</v>
      </c>
      <c r="D304" s="98" t="s">
        <v>303</v>
      </c>
      <c r="E304" s="106">
        <v>24871</v>
      </c>
      <c r="F304" s="107" t="s">
        <v>896</v>
      </c>
      <c r="G304" s="108" t="s">
        <v>1178</v>
      </c>
      <c r="H304" s="109">
        <v>61769</v>
      </c>
      <c r="I304" s="108">
        <v>0.14400000000000002</v>
      </c>
      <c r="J304" s="110">
        <v>1519</v>
      </c>
      <c r="K304" s="110">
        <v>10556</v>
      </c>
      <c r="L304" s="108">
        <v>0.14389920424403183</v>
      </c>
      <c r="M304" s="110">
        <v>440</v>
      </c>
      <c r="N304" s="110">
        <v>10556</v>
      </c>
      <c r="O304" s="108">
        <v>4.1682455475558926E-2</v>
      </c>
      <c r="P304" s="108">
        <v>4.0999999999999995E-2</v>
      </c>
      <c r="Q304" s="108">
        <v>0.41799999999999998</v>
      </c>
      <c r="R304" s="108">
        <v>-1.3290486392128858E-2</v>
      </c>
      <c r="S304" s="110">
        <v>1508</v>
      </c>
      <c r="T304" s="110">
        <v>5401</v>
      </c>
      <c r="U304" s="110">
        <v>16441</v>
      </c>
      <c r="V304" s="108">
        <v>0.42022991302232227</v>
      </c>
      <c r="W304" s="110">
        <v>936</v>
      </c>
      <c r="X304" s="110">
        <v>33</v>
      </c>
      <c r="Y304" s="110">
        <v>11492</v>
      </c>
      <c r="Z304" s="108">
        <v>7.8576400974591024E-2</v>
      </c>
      <c r="AA304" s="110">
        <v>360</v>
      </c>
      <c r="AB304" s="110">
        <v>431</v>
      </c>
      <c r="AC304" s="110">
        <v>181</v>
      </c>
      <c r="AD304" s="110">
        <v>103</v>
      </c>
      <c r="AE304" s="110">
        <v>43</v>
      </c>
      <c r="AF304" s="110">
        <v>818</v>
      </c>
      <c r="AG304" s="110">
        <v>495</v>
      </c>
      <c r="AH304" s="110">
        <v>147</v>
      </c>
      <c r="AI304" s="110">
        <v>18</v>
      </c>
      <c r="AJ304" s="110">
        <v>0</v>
      </c>
      <c r="AK304" s="110">
        <v>10556</v>
      </c>
      <c r="AL304" s="108">
        <v>0.24592648730579766</v>
      </c>
      <c r="AM304" s="111">
        <f t="shared" si="86"/>
        <v>0.437</v>
      </c>
      <c r="AN304" s="111">
        <f t="shared" si="85"/>
        <v>0.72899999999999998</v>
      </c>
      <c r="AO304" s="111">
        <f t="shared" si="87"/>
        <v>0.74099999999999999</v>
      </c>
      <c r="AP304" s="111">
        <f t="shared" si="88"/>
        <v>0.56799999999999995</v>
      </c>
      <c r="AQ304" s="111">
        <f t="shared" si="89"/>
        <v>0.68400000000000005</v>
      </c>
      <c r="AR304" s="111">
        <f t="shared" si="90"/>
        <v>0.76800000000000002</v>
      </c>
      <c r="AS304" s="111">
        <f t="shared" si="91"/>
        <v>0.36099999999999999</v>
      </c>
      <c r="AT304" s="111">
        <f t="shared" si="92"/>
        <v>0.36099999999999999</v>
      </c>
      <c r="AU304" s="111">
        <f t="shared" si="93"/>
        <v>0.495</v>
      </c>
      <c r="AV304" s="111">
        <f t="shared" si="94"/>
        <v>0.77600000000000002</v>
      </c>
      <c r="AW304" s="101">
        <f t="shared" si="95"/>
        <v>1</v>
      </c>
      <c r="AX304" s="101">
        <f t="shared" si="96"/>
        <v>2</v>
      </c>
      <c r="AY304" s="101">
        <f t="shared" si="97"/>
        <v>2</v>
      </c>
      <c r="AZ304" s="101">
        <f t="shared" si="98"/>
        <v>1</v>
      </c>
      <c r="BA304" s="101">
        <f t="shared" si="99"/>
        <v>2</v>
      </c>
      <c r="BB304" s="101">
        <f t="shared" si="100"/>
        <v>2</v>
      </c>
      <c r="BC304" s="101">
        <f t="shared" si="101"/>
        <v>1</v>
      </c>
      <c r="BD304" s="101">
        <f t="shared" si="102"/>
        <v>1</v>
      </c>
      <c r="BE304" s="101">
        <f t="shared" si="103"/>
        <v>1</v>
      </c>
      <c r="BF304" s="101">
        <f t="shared" si="104"/>
        <v>2</v>
      </c>
      <c r="BG304" s="101">
        <f t="shared" si="105"/>
        <v>15</v>
      </c>
    </row>
    <row r="305" spans="1:59" x14ac:dyDescent="0.2">
      <c r="A305" s="98">
        <v>1928605</v>
      </c>
      <c r="B305" s="98" t="s">
        <v>1128</v>
      </c>
      <c r="C305" s="98" t="s">
        <v>2448</v>
      </c>
      <c r="D305" s="98" t="s">
        <v>304</v>
      </c>
      <c r="E305" s="106">
        <v>10270</v>
      </c>
      <c r="F305" s="107" t="s">
        <v>1104</v>
      </c>
      <c r="G305" s="108" t="s">
        <v>1105</v>
      </c>
      <c r="H305" s="109">
        <v>49359</v>
      </c>
      <c r="I305" s="108">
        <v>0.14800000000000002</v>
      </c>
      <c r="J305" s="110">
        <v>829</v>
      </c>
      <c r="K305" s="110">
        <v>4579</v>
      </c>
      <c r="L305" s="108">
        <v>0.18104389604717186</v>
      </c>
      <c r="M305" s="110">
        <v>260</v>
      </c>
      <c r="N305" s="110">
        <v>4579</v>
      </c>
      <c r="O305" s="108">
        <v>5.678095654072942E-2</v>
      </c>
      <c r="P305" s="108">
        <v>4.2999999999999997E-2</v>
      </c>
      <c r="Q305" s="108">
        <v>0.45200000000000001</v>
      </c>
      <c r="R305" s="108">
        <v>-7.0672337345036654E-2</v>
      </c>
      <c r="S305" s="110">
        <v>437</v>
      </c>
      <c r="T305" s="110">
        <v>3227</v>
      </c>
      <c r="U305" s="110">
        <v>7520</v>
      </c>
      <c r="V305" s="108">
        <v>0.48723404255319147</v>
      </c>
      <c r="W305" s="110">
        <v>563</v>
      </c>
      <c r="X305" s="110">
        <v>24</v>
      </c>
      <c r="Y305" s="110">
        <v>5142</v>
      </c>
      <c r="Z305" s="108">
        <v>0.10482302605989888</v>
      </c>
      <c r="AA305" s="110">
        <v>319</v>
      </c>
      <c r="AB305" s="110">
        <v>306</v>
      </c>
      <c r="AC305" s="110">
        <v>67</v>
      </c>
      <c r="AD305" s="110">
        <v>20</v>
      </c>
      <c r="AE305" s="110">
        <v>38</v>
      </c>
      <c r="AF305" s="110">
        <v>248</v>
      </c>
      <c r="AG305" s="110">
        <v>174</v>
      </c>
      <c r="AH305" s="110">
        <v>72</v>
      </c>
      <c r="AI305" s="110">
        <v>12</v>
      </c>
      <c r="AJ305" s="110">
        <v>0</v>
      </c>
      <c r="AK305" s="110">
        <v>4579</v>
      </c>
      <c r="AL305" s="108">
        <v>0.27429569775060059</v>
      </c>
      <c r="AM305" s="111">
        <f t="shared" si="86"/>
        <v>0.13800000000000001</v>
      </c>
      <c r="AN305" s="111">
        <f t="shared" si="85"/>
        <v>0.746</v>
      </c>
      <c r="AO305" s="111">
        <f t="shared" si="87"/>
        <v>0.85099999999999998</v>
      </c>
      <c r="AP305" s="111">
        <f t="shared" si="88"/>
        <v>0.71</v>
      </c>
      <c r="AQ305" s="111">
        <f t="shared" si="89"/>
        <v>0.70899999999999996</v>
      </c>
      <c r="AR305" s="111">
        <f t="shared" si="90"/>
        <v>0.84399999999999997</v>
      </c>
      <c r="AS305" s="111">
        <f t="shared" si="91"/>
        <v>0.60299999999999998</v>
      </c>
      <c r="AT305" s="111">
        <f t="shared" si="92"/>
        <v>0.60299999999999998</v>
      </c>
      <c r="AU305" s="111">
        <f t="shared" si="93"/>
        <v>0.627</v>
      </c>
      <c r="AV305" s="111">
        <f t="shared" si="94"/>
        <v>0.86899999999999999</v>
      </c>
      <c r="AW305" s="101">
        <f t="shared" si="95"/>
        <v>2</v>
      </c>
      <c r="AX305" s="101">
        <f t="shared" si="96"/>
        <v>2</v>
      </c>
      <c r="AY305" s="101">
        <f t="shared" si="97"/>
        <v>2</v>
      </c>
      <c r="AZ305" s="101">
        <f t="shared" si="98"/>
        <v>2</v>
      </c>
      <c r="BA305" s="101">
        <f t="shared" si="99"/>
        <v>2</v>
      </c>
      <c r="BB305" s="101">
        <f t="shared" si="100"/>
        <v>2</v>
      </c>
      <c r="BC305" s="101">
        <f t="shared" si="101"/>
        <v>1</v>
      </c>
      <c r="BD305" s="101">
        <f t="shared" si="102"/>
        <v>1</v>
      </c>
      <c r="BE305" s="101">
        <f t="shared" si="103"/>
        <v>1</v>
      </c>
      <c r="BF305" s="101">
        <f t="shared" si="104"/>
        <v>2</v>
      </c>
      <c r="BG305" s="101">
        <f t="shared" si="105"/>
        <v>17</v>
      </c>
    </row>
    <row r="306" spans="1:59" x14ac:dyDescent="0.2">
      <c r="A306" s="98">
        <v>1928650</v>
      </c>
      <c r="B306" s="98" t="s">
        <v>2016</v>
      </c>
      <c r="C306" s="98" t="s">
        <v>2449</v>
      </c>
      <c r="D306" s="98" t="s">
        <v>305</v>
      </c>
      <c r="E306" s="106">
        <v>230</v>
      </c>
      <c r="F306" s="107" t="s">
        <v>1356</v>
      </c>
      <c r="G306" s="108" t="s">
        <v>1357</v>
      </c>
      <c r="H306" s="109">
        <v>83125</v>
      </c>
      <c r="I306" s="108">
        <v>0</v>
      </c>
      <c r="J306" s="110">
        <v>7</v>
      </c>
      <c r="K306" s="110">
        <v>96</v>
      </c>
      <c r="L306" s="108">
        <v>7.2916666666666671E-2</v>
      </c>
      <c r="M306" s="110">
        <v>0</v>
      </c>
      <c r="N306" s="110">
        <v>96</v>
      </c>
      <c r="O306" s="108">
        <v>0</v>
      </c>
      <c r="P306" s="108">
        <v>0</v>
      </c>
      <c r="Q306" s="108">
        <v>0.29499999999999998</v>
      </c>
      <c r="R306" s="108">
        <v>-4.329004329004329E-3</v>
      </c>
      <c r="S306" s="110">
        <v>11</v>
      </c>
      <c r="T306" s="110">
        <v>54</v>
      </c>
      <c r="U306" s="110">
        <v>153</v>
      </c>
      <c r="V306" s="108">
        <v>0.42483660130718953</v>
      </c>
      <c r="W306" s="110">
        <v>12</v>
      </c>
      <c r="X306" s="110">
        <v>0</v>
      </c>
      <c r="Y306" s="110">
        <v>108</v>
      </c>
      <c r="Z306" s="108">
        <v>0.1111111111111111</v>
      </c>
      <c r="AA306" s="110">
        <v>1</v>
      </c>
      <c r="AB306" s="110">
        <v>0</v>
      </c>
      <c r="AC306" s="110">
        <v>1</v>
      </c>
      <c r="AD306" s="110">
        <v>0</v>
      </c>
      <c r="AE306" s="110">
        <v>0</v>
      </c>
      <c r="AF306" s="110">
        <v>0</v>
      </c>
      <c r="AG306" s="110">
        <v>0</v>
      </c>
      <c r="AH306" s="110">
        <v>0</v>
      </c>
      <c r="AI306" s="110">
        <v>1</v>
      </c>
      <c r="AJ306" s="110">
        <v>0</v>
      </c>
      <c r="AK306" s="110">
        <v>96</v>
      </c>
      <c r="AL306" s="108">
        <v>3.125E-2</v>
      </c>
      <c r="AM306" s="111">
        <f t="shared" si="86"/>
        <v>0.84499999999999997</v>
      </c>
      <c r="AN306" s="111">
        <f t="shared" si="85"/>
        <v>0</v>
      </c>
      <c r="AO306" s="111">
        <f t="shared" si="87"/>
        <v>0.36399999999999999</v>
      </c>
      <c r="AP306" s="111">
        <f t="shared" si="88"/>
        <v>0</v>
      </c>
      <c r="AQ306" s="111">
        <f t="shared" si="89"/>
        <v>0</v>
      </c>
      <c r="AR306" s="111">
        <f t="shared" si="90"/>
        <v>0.255</v>
      </c>
      <c r="AS306" s="111">
        <f t="shared" si="91"/>
        <v>0.374</v>
      </c>
      <c r="AT306" s="111">
        <f t="shared" si="92"/>
        <v>0.374</v>
      </c>
      <c r="AU306" s="111">
        <f t="shared" si="93"/>
        <v>0.65600000000000003</v>
      </c>
      <c r="AV306" s="111">
        <f t="shared" si="94"/>
        <v>2.9000000000000001E-2</v>
      </c>
      <c r="AW306" s="101">
        <f t="shared" si="95"/>
        <v>0</v>
      </c>
      <c r="AX306" s="101">
        <f t="shared" si="96"/>
        <v>0</v>
      </c>
      <c r="AY306" s="101">
        <f t="shared" si="97"/>
        <v>1</v>
      </c>
      <c r="AZ306" s="101">
        <f t="shared" si="98"/>
        <v>0</v>
      </c>
      <c r="BA306" s="101">
        <f t="shared" si="99"/>
        <v>0</v>
      </c>
      <c r="BB306" s="101">
        <f t="shared" si="100"/>
        <v>0</v>
      </c>
      <c r="BC306" s="101">
        <f t="shared" si="101"/>
        <v>1</v>
      </c>
      <c r="BD306" s="101">
        <f t="shared" si="102"/>
        <v>1</v>
      </c>
      <c r="BE306" s="101">
        <f t="shared" si="103"/>
        <v>1</v>
      </c>
      <c r="BF306" s="101">
        <f t="shared" si="104"/>
        <v>0</v>
      </c>
      <c r="BG306" s="101">
        <f t="shared" si="105"/>
        <v>4</v>
      </c>
    </row>
    <row r="307" spans="1:59" x14ac:dyDescent="0.2">
      <c r="A307" s="98">
        <v>1928740</v>
      </c>
      <c r="B307" s="98" t="s">
        <v>1768</v>
      </c>
      <c r="C307" s="98" t="s">
        <v>2450</v>
      </c>
      <c r="D307" s="98" t="s">
        <v>306</v>
      </c>
      <c r="E307" s="106">
        <v>131</v>
      </c>
      <c r="F307" s="107" t="s">
        <v>1104</v>
      </c>
      <c r="G307" s="108" t="s">
        <v>1105</v>
      </c>
      <c r="H307" s="109">
        <v>47500</v>
      </c>
      <c r="I307" s="108">
        <v>3.7000000000000005E-2</v>
      </c>
      <c r="J307" s="110">
        <v>1</v>
      </c>
      <c r="K307" s="110">
        <v>62</v>
      </c>
      <c r="L307" s="108">
        <v>1.6129032258064516E-2</v>
      </c>
      <c r="M307" s="110">
        <v>1</v>
      </c>
      <c r="N307" s="110">
        <v>62</v>
      </c>
      <c r="O307" s="108">
        <v>1.6129032258064516E-2</v>
      </c>
      <c r="P307" s="108">
        <v>0</v>
      </c>
      <c r="Q307" s="108">
        <v>0.505</v>
      </c>
      <c r="R307" s="108">
        <v>-8.3916083916083919E-2</v>
      </c>
      <c r="S307" s="110">
        <v>2</v>
      </c>
      <c r="T307" s="110">
        <v>49</v>
      </c>
      <c r="U307" s="110">
        <v>93</v>
      </c>
      <c r="V307" s="108">
        <v>0.54838709677419351</v>
      </c>
      <c r="W307" s="110">
        <v>0</v>
      </c>
      <c r="X307" s="110">
        <v>0</v>
      </c>
      <c r="Y307" s="110">
        <v>62</v>
      </c>
      <c r="Z307" s="108">
        <v>0</v>
      </c>
      <c r="AA307" s="110">
        <v>2</v>
      </c>
      <c r="AB307" s="110">
        <v>1</v>
      </c>
      <c r="AC307" s="110">
        <v>2</v>
      </c>
      <c r="AD307" s="110">
        <v>0</v>
      </c>
      <c r="AE307" s="110">
        <v>0</v>
      </c>
      <c r="AF307" s="110">
        <v>0</v>
      </c>
      <c r="AG307" s="110">
        <v>0</v>
      </c>
      <c r="AH307" s="110">
        <v>0</v>
      </c>
      <c r="AI307" s="110">
        <v>0</v>
      </c>
      <c r="AJ307" s="110">
        <v>0</v>
      </c>
      <c r="AK307" s="110">
        <v>62</v>
      </c>
      <c r="AL307" s="108">
        <v>8.0645161290322578E-2</v>
      </c>
      <c r="AM307" s="111">
        <f t="shared" si="86"/>
        <v>0.106</v>
      </c>
      <c r="AN307" s="111">
        <f t="shared" si="85"/>
        <v>0.13800000000000001</v>
      </c>
      <c r="AO307" s="111">
        <f t="shared" si="87"/>
        <v>7.0000000000000007E-2</v>
      </c>
      <c r="AP307" s="111">
        <f t="shared" si="88"/>
        <v>0.248</v>
      </c>
      <c r="AQ307" s="111">
        <f t="shared" si="89"/>
        <v>0</v>
      </c>
      <c r="AR307" s="111">
        <f t="shared" si="90"/>
        <v>0.92300000000000004</v>
      </c>
      <c r="AS307" s="111">
        <f t="shared" si="91"/>
        <v>0.77700000000000002</v>
      </c>
      <c r="AT307" s="111">
        <f t="shared" si="92"/>
        <v>0.77700000000000002</v>
      </c>
      <c r="AU307" s="111">
        <f t="shared" si="93"/>
        <v>0</v>
      </c>
      <c r="AV307" s="111">
        <f t="shared" si="94"/>
        <v>9.0999999999999998E-2</v>
      </c>
      <c r="AW307" s="101">
        <f t="shared" si="95"/>
        <v>2</v>
      </c>
      <c r="AX307" s="101">
        <f t="shared" si="96"/>
        <v>0</v>
      </c>
      <c r="AY307" s="101">
        <f t="shared" si="97"/>
        <v>0</v>
      </c>
      <c r="AZ307" s="101">
        <f t="shared" si="98"/>
        <v>0</v>
      </c>
      <c r="BA307" s="101">
        <f t="shared" si="99"/>
        <v>0</v>
      </c>
      <c r="BB307" s="101">
        <f t="shared" si="100"/>
        <v>2</v>
      </c>
      <c r="BC307" s="101">
        <f t="shared" si="101"/>
        <v>2</v>
      </c>
      <c r="BD307" s="101">
        <f t="shared" si="102"/>
        <v>2</v>
      </c>
      <c r="BE307" s="101">
        <f t="shared" si="103"/>
        <v>0</v>
      </c>
      <c r="BF307" s="101">
        <f t="shared" si="104"/>
        <v>0</v>
      </c>
      <c r="BG307" s="101">
        <f t="shared" si="105"/>
        <v>8</v>
      </c>
    </row>
    <row r="308" spans="1:59" x14ac:dyDescent="0.2">
      <c r="A308" s="98">
        <v>1928920</v>
      </c>
      <c r="B308" s="98" t="s">
        <v>1976</v>
      </c>
      <c r="C308" s="98" t="s">
        <v>2451</v>
      </c>
      <c r="D308" s="98" t="s">
        <v>307</v>
      </c>
      <c r="E308" s="106">
        <v>101</v>
      </c>
      <c r="F308" s="107" t="s">
        <v>97</v>
      </c>
      <c r="G308" s="108" t="s">
        <v>1280</v>
      </c>
      <c r="H308" s="109">
        <v>66625</v>
      </c>
      <c r="I308" s="108">
        <v>6.7000000000000004E-2</v>
      </c>
      <c r="J308" s="110">
        <v>0</v>
      </c>
      <c r="K308" s="110">
        <v>63</v>
      </c>
      <c r="L308" s="108">
        <v>0</v>
      </c>
      <c r="M308" s="110">
        <v>1</v>
      </c>
      <c r="N308" s="110">
        <v>63</v>
      </c>
      <c r="O308" s="108">
        <v>1.5873015873015872E-2</v>
      </c>
      <c r="P308" s="108">
        <v>2.7999999999999997E-2</v>
      </c>
      <c r="Q308" s="108">
        <v>0.39299999999999996</v>
      </c>
      <c r="R308" s="108">
        <v>-9.8039215686274508E-3</v>
      </c>
      <c r="S308" s="110">
        <v>7</v>
      </c>
      <c r="T308" s="110">
        <v>63</v>
      </c>
      <c r="U308" s="110">
        <v>108</v>
      </c>
      <c r="V308" s="108">
        <v>0.64814814814814814</v>
      </c>
      <c r="W308" s="110">
        <v>8</v>
      </c>
      <c r="X308" s="110">
        <v>3</v>
      </c>
      <c r="Y308" s="110">
        <v>71</v>
      </c>
      <c r="Z308" s="108">
        <v>7.0422535211267609E-2</v>
      </c>
      <c r="AA308" s="110">
        <v>6</v>
      </c>
      <c r="AB308" s="110">
        <v>4</v>
      </c>
      <c r="AC308" s="110">
        <v>0</v>
      </c>
      <c r="AD308" s="110">
        <v>4</v>
      </c>
      <c r="AE308" s="110">
        <v>0</v>
      </c>
      <c r="AF308" s="110">
        <v>0</v>
      </c>
      <c r="AG308" s="110">
        <v>0</v>
      </c>
      <c r="AH308" s="110">
        <v>0</v>
      </c>
      <c r="AI308" s="110">
        <v>0</v>
      </c>
      <c r="AJ308" s="110">
        <v>0</v>
      </c>
      <c r="AK308" s="110">
        <v>63</v>
      </c>
      <c r="AL308" s="108">
        <v>0.22222222222222221</v>
      </c>
      <c r="AM308" s="111">
        <f t="shared" si="86"/>
        <v>0.56000000000000005</v>
      </c>
      <c r="AN308" s="111">
        <f t="shared" si="85"/>
        <v>0.32200000000000001</v>
      </c>
      <c r="AO308" s="111">
        <f t="shared" si="87"/>
        <v>0</v>
      </c>
      <c r="AP308" s="111">
        <f t="shared" si="88"/>
        <v>0.24399999999999999</v>
      </c>
      <c r="AQ308" s="111">
        <f t="shared" si="89"/>
        <v>0.52800000000000002</v>
      </c>
      <c r="AR308" s="111">
        <f t="shared" si="90"/>
        <v>0.67100000000000004</v>
      </c>
      <c r="AS308" s="111">
        <f t="shared" si="91"/>
        <v>0.92800000000000005</v>
      </c>
      <c r="AT308" s="111">
        <f t="shared" si="92"/>
        <v>0.92800000000000005</v>
      </c>
      <c r="AU308" s="111">
        <f t="shared" si="93"/>
        <v>0.437</v>
      </c>
      <c r="AV308" s="111">
        <f t="shared" si="94"/>
        <v>0.69799999999999995</v>
      </c>
      <c r="AW308" s="101">
        <f t="shared" si="95"/>
        <v>1</v>
      </c>
      <c r="AX308" s="101">
        <f t="shared" si="96"/>
        <v>0</v>
      </c>
      <c r="AY308" s="101">
        <f t="shared" si="97"/>
        <v>0</v>
      </c>
      <c r="AZ308" s="101">
        <f t="shared" si="98"/>
        <v>0</v>
      </c>
      <c r="BA308" s="101">
        <f t="shared" si="99"/>
        <v>1</v>
      </c>
      <c r="BB308" s="101">
        <f t="shared" si="100"/>
        <v>2</v>
      </c>
      <c r="BC308" s="101">
        <f t="shared" si="101"/>
        <v>1</v>
      </c>
      <c r="BD308" s="101">
        <f t="shared" si="102"/>
        <v>2</v>
      </c>
      <c r="BE308" s="101">
        <f t="shared" si="103"/>
        <v>1</v>
      </c>
      <c r="BF308" s="101">
        <f t="shared" si="104"/>
        <v>2</v>
      </c>
      <c r="BG308" s="101">
        <f t="shared" si="105"/>
        <v>10</v>
      </c>
    </row>
    <row r="309" spans="1:59" x14ac:dyDescent="0.2">
      <c r="A309" s="98">
        <v>1928965</v>
      </c>
      <c r="B309" s="98" t="s">
        <v>1864</v>
      </c>
      <c r="C309" s="98" t="s">
        <v>2452</v>
      </c>
      <c r="D309" s="98" t="s">
        <v>308</v>
      </c>
      <c r="E309" s="106">
        <v>987</v>
      </c>
      <c r="F309" s="107" t="s">
        <v>1487</v>
      </c>
      <c r="G309" s="108" t="s">
        <v>1488</v>
      </c>
      <c r="H309" s="109">
        <v>65809</v>
      </c>
      <c r="I309" s="108">
        <v>7.2999999999999995E-2</v>
      </c>
      <c r="J309" s="110">
        <v>21</v>
      </c>
      <c r="K309" s="110">
        <v>459</v>
      </c>
      <c r="L309" s="108">
        <v>4.5751633986928102E-2</v>
      </c>
      <c r="M309" s="110">
        <v>16</v>
      </c>
      <c r="N309" s="110">
        <v>459</v>
      </c>
      <c r="O309" s="108">
        <v>3.4858387799564274E-2</v>
      </c>
      <c r="P309" s="108">
        <v>1.6E-2</v>
      </c>
      <c r="Q309" s="108">
        <v>0.42200000000000004</v>
      </c>
      <c r="R309" s="108">
        <v>6.0150375939849621E-2</v>
      </c>
      <c r="S309" s="110">
        <v>71</v>
      </c>
      <c r="T309" s="110">
        <v>332</v>
      </c>
      <c r="U309" s="110">
        <v>754</v>
      </c>
      <c r="V309" s="108">
        <v>0.53448275862068961</v>
      </c>
      <c r="W309" s="110">
        <v>49</v>
      </c>
      <c r="X309" s="110">
        <v>31</v>
      </c>
      <c r="Y309" s="110">
        <v>508</v>
      </c>
      <c r="Z309" s="108">
        <v>3.5433070866141732E-2</v>
      </c>
      <c r="AA309" s="110">
        <v>15</v>
      </c>
      <c r="AB309" s="110">
        <v>33</v>
      </c>
      <c r="AC309" s="110">
        <v>4</v>
      </c>
      <c r="AD309" s="110">
        <v>1</v>
      </c>
      <c r="AE309" s="110">
        <v>0</v>
      </c>
      <c r="AF309" s="110">
        <v>4</v>
      </c>
      <c r="AG309" s="110">
        <v>17</v>
      </c>
      <c r="AH309" s="110">
        <v>0</v>
      </c>
      <c r="AI309" s="110">
        <v>0</v>
      </c>
      <c r="AJ309" s="110">
        <v>0</v>
      </c>
      <c r="AK309" s="110">
        <v>459</v>
      </c>
      <c r="AL309" s="108">
        <v>0.16122004357298475</v>
      </c>
      <c r="AM309" s="111">
        <f t="shared" si="86"/>
        <v>0.53400000000000003</v>
      </c>
      <c r="AN309" s="111">
        <f t="shared" si="85"/>
        <v>0.36599999999999999</v>
      </c>
      <c r="AO309" s="111">
        <f t="shared" si="87"/>
        <v>0.20899999999999999</v>
      </c>
      <c r="AP309" s="111">
        <f t="shared" si="88"/>
        <v>0.49</v>
      </c>
      <c r="AQ309" s="111">
        <f t="shared" si="89"/>
        <v>0.36099999999999999</v>
      </c>
      <c r="AR309" s="111">
        <f t="shared" si="90"/>
        <v>0.78100000000000003</v>
      </c>
      <c r="AS309" s="111">
        <f t="shared" si="91"/>
        <v>0.73599999999999999</v>
      </c>
      <c r="AT309" s="111">
        <f t="shared" si="92"/>
        <v>0.73599999999999999</v>
      </c>
      <c r="AU309" s="111">
        <f t="shared" si="93"/>
        <v>0.23200000000000001</v>
      </c>
      <c r="AV309" s="111">
        <f t="shared" si="94"/>
        <v>0.4</v>
      </c>
      <c r="AW309" s="101">
        <f t="shared" si="95"/>
        <v>1</v>
      </c>
      <c r="AX309" s="101">
        <f t="shared" si="96"/>
        <v>1</v>
      </c>
      <c r="AY309" s="101">
        <f t="shared" si="97"/>
        <v>0</v>
      </c>
      <c r="AZ309" s="101">
        <f t="shared" si="98"/>
        <v>1</v>
      </c>
      <c r="BA309" s="101">
        <f t="shared" si="99"/>
        <v>1</v>
      </c>
      <c r="BB309" s="101">
        <f t="shared" si="100"/>
        <v>2</v>
      </c>
      <c r="BC309" s="101">
        <f t="shared" si="101"/>
        <v>0</v>
      </c>
      <c r="BD309" s="101">
        <f t="shared" si="102"/>
        <v>2</v>
      </c>
      <c r="BE309" s="101">
        <f t="shared" si="103"/>
        <v>0</v>
      </c>
      <c r="BF309" s="101">
        <f t="shared" si="104"/>
        <v>1</v>
      </c>
      <c r="BG309" s="101">
        <f t="shared" si="105"/>
        <v>9</v>
      </c>
    </row>
    <row r="310" spans="1:59" x14ac:dyDescent="0.2">
      <c r="A310" s="98">
        <v>1929010</v>
      </c>
      <c r="B310" s="98" t="s">
        <v>1884</v>
      </c>
      <c r="C310" s="98" t="s">
        <v>2453</v>
      </c>
      <c r="D310" s="98" t="s">
        <v>309</v>
      </c>
      <c r="E310" s="106">
        <v>204</v>
      </c>
      <c r="F310" s="107" t="s">
        <v>1607</v>
      </c>
      <c r="G310" s="108" t="s">
        <v>1608</v>
      </c>
      <c r="H310" s="109">
        <v>48750</v>
      </c>
      <c r="I310" s="108">
        <v>0.16899999999999998</v>
      </c>
      <c r="J310" s="110">
        <v>4</v>
      </c>
      <c r="K310" s="110">
        <v>95</v>
      </c>
      <c r="L310" s="108">
        <v>4.2105263157894736E-2</v>
      </c>
      <c r="M310" s="110">
        <v>7</v>
      </c>
      <c r="N310" s="110">
        <v>95</v>
      </c>
      <c r="O310" s="108">
        <v>7.3684210526315783E-2</v>
      </c>
      <c r="P310" s="108">
        <v>7.0999999999999994E-2</v>
      </c>
      <c r="Q310" s="108">
        <v>0.35399999999999998</v>
      </c>
      <c r="R310" s="108">
        <v>0.11475409836065574</v>
      </c>
      <c r="S310" s="110">
        <v>15</v>
      </c>
      <c r="T310" s="110">
        <v>43</v>
      </c>
      <c r="U310" s="110">
        <v>140</v>
      </c>
      <c r="V310" s="108">
        <v>0.41428571428571431</v>
      </c>
      <c r="W310" s="110">
        <v>30</v>
      </c>
      <c r="X310" s="110">
        <v>25</v>
      </c>
      <c r="Y310" s="110">
        <v>125</v>
      </c>
      <c r="Z310" s="108">
        <v>0.04</v>
      </c>
      <c r="AA310" s="110">
        <v>5</v>
      </c>
      <c r="AB310" s="110">
        <v>12</v>
      </c>
      <c r="AC310" s="110">
        <v>15</v>
      </c>
      <c r="AD310" s="110">
        <v>0</v>
      </c>
      <c r="AE310" s="110">
        <v>0</v>
      </c>
      <c r="AF310" s="110">
        <v>4</v>
      </c>
      <c r="AG310" s="110">
        <v>0</v>
      </c>
      <c r="AH310" s="110">
        <v>0</v>
      </c>
      <c r="AI310" s="110">
        <v>0</v>
      </c>
      <c r="AJ310" s="110">
        <v>0</v>
      </c>
      <c r="AK310" s="110">
        <v>95</v>
      </c>
      <c r="AL310" s="108">
        <v>0.37894736842105264</v>
      </c>
      <c r="AM310" s="111">
        <f t="shared" si="86"/>
        <v>0.123</v>
      </c>
      <c r="AN310" s="111">
        <f t="shared" si="85"/>
        <v>0.81799999999999995</v>
      </c>
      <c r="AO310" s="111">
        <f t="shared" si="87"/>
        <v>0.188</v>
      </c>
      <c r="AP310" s="111">
        <f t="shared" si="88"/>
        <v>0.82199999999999995</v>
      </c>
      <c r="AQ310" s="111">
        <f t="shared" si="89"/>
        <v>0.88200000000000001</v>
      </c>
      <c r="AR310" s="111">
        <f t="shared" si="90"/>
        <v>0.502</v>
      </c>
      <c r="AS310" s="111">
        <f t="shared" si="91"/>
        <v>0.33700000000000002</v>
      </c>
      <c r="AT310" s="111">
        <f t="shared" si="92"/>
        <v>0.33700000000000002</v>
      </c>
      <c r="AU310" s="111">
        <f t="shared" si="93"/>
        <v>0.25800000000000001</v>
      </c>
      <c r="AV310" s="111">
        <f t="shared" si="94"/>
        <v>0.98099999999999998</v>
      </c>
      <c r="AW310" s="101">
        <f t="shared" si="95"/>
        <v>2</v>
      </c>
      <c r="AX310" s="101">
        <f t="shared" si="96"/>
        <v>2</v>
      </c>
      <c r="AY310" s="101">
        <f t="shared" si="97"/>
        <v>0</v>
      </c>
      <c r="AZ310" s="101">
        <f t="shared" si="98"/>
        <v>2</v>
      </c>
      <c r="BA310" s="101">
        <f t="shared" si="99"/>
        <v>2</v>
      </c>
      <c r="BB310" s="101">
        <f t="shared" si="100"/>
        <v>1</v>
      </c>
      <c r="BC310" s="101">
        <f t="shared" si="101"/>
        <v>0</v>
      </c>
      <c r="BD310" s="101">
        <f t="shared" si="102"/>
        <v>1</v>
      </c>
      <c r="BE310" s="101">
        <f t="shared" si="103"/>
        <v>0</v>
      </c>
      <c r="BF310" s="101">
        <f t="shared" si="104"/>
        <v>2</v>
      </c>
      <c r="BG310" s="101">
        <f t="shared" si="105"/>
        <v>12</v>
      </c>
    </row>
    <row r="311" spans="1:59" x14ac:dyDescent="0.2">
      <c r="A311" s="98">
        <v>1929055</v>
      </c>
      <c r="B311" s="98" t="s">
        <v>1520</v>
      </c>
      <c r="C311" s="98" t="s">
        <v>2454</v>
      </c>
      <c r="D311" s="98" t="s">
        <v>310</v>
      </c>
      <c r="E311" s="106">
        <v>222</v>
      </c>
      <c r="F311" s="107" t="s">
        <v>1236</v>
      </c>
      <c r="G311" s="108" t="s">
        <v>1237</v>
      </c>
      <c r="H311" s="109">
        <v>51250</v>
      </c>
      <c r="I311" s="108">
        <v>0.27200000000000002</v>
      </c>
      <c r="J311" s="110">
        <v>8</v>
      </c>
      <c r="K311" s="110">
        <v>77</v>
      </c>
      <c r="L311" s="108">
        <v>0.1038961038961039</v>
      </c>
      <c r="M311" s="110">
        <v>4</v>
      </c>
      <c r="N311" s="110">
        <v>77</v>
      </c>
      <c r="O311" s="108">
        <v>5.1948051948051951E-2</v>
      </c>
      <c r="P311" s="108">
        <v>1.3000000000000001E-2</v>
      </c>
      <c r="Q311" s="108">
        <v>0.214</v>
      </c>
      <c r="R311" s="108">
        <v>-9.0163934426229511E-2</v>
      </c>
      <c r="S311" s="110">
        <v>18</v>
      </c>
      <c r="T311" s="110">
        <v>41</v>
      </c>
      <c r="U311" s="110">
        <v>159</v>
      </c>
      <c r="V311" s="108">
        <v>0.37106918238993708</v>
      </c>
      <c r="W311" s="110">
        <v>7</v>
      </c>
      <c r="X311" s="110">
        <v>0</v>
      </c>
      <c r="Y311" s="110">
        <v>84</v>
      </c>
      <c r="Z311" s="108">
        <v>8.3333333333333329E-2</v>
      </c>
      <c r="AA311" s="110">
        <v>2</v>
      </c>
      <c r="AB311" s="110">
        <v>5</v>
      </c>
      <c r="AC311" s="110">
        <v>0</v>
      </c>
      <c r="AD311" s="110">
        <v>0</v>
      </c>
      <c r="AE311" s="110">
        <v>0</v>
      </c>
      <c r="AF311" s="110">
        <v>3</v>
      </c>
      <c r="AG311" s="110">
        <v>0</v>
      </c>
      <c r="AH311" s="110">
        <v>0</v>
      </c>
      <c r="AI311" s="110">
        <v>0</v>
      </c>
      <c r="AJ311" s="110">
        <v>0</v>
      </c>
      <c r="AK311" s="110">
        <v>77</v>
      </c>
      <c r="AL311" s="108">
        <v>0.12987012987012986</v>
      </c>
      <c r="AM311" s="111">
        <f t="shared" si="86"/>
        <v>0.17899999999999999</v>
      </c>
      <c r="AN311" s="111">
        <f t="shared" si="85"/>
        <v>0.95799999999999996</v>
      </c>
      <c r="AO311" s="111">
        <f t="shared" si="87"/>
        <v>0.54500000000000004</v>
      </c>
      <c r="AP311" s="111">
        <f t="shared" si="88"/>
        <v>0.66700000000000004</v>
      </c>
      <c r="AQ311" s="111">
        <f t="shared" si="89"/>
        <v>0.316</v>
      </c>
      <c r="AR311" s="111">
        <f t="shared" si="90"/>
        <v>5.1999999999999998E-2</v>
      </c>
      <c r="AS311" s="111">
        <f t="shared" si="91"/>
        <v>0.19700000000000001</v>
      </c>
      <c r="AT311" s="111">
        <f t="shared" si="92"/>
        <v>0.19700000000000001</v>
      </c>
      <c r="AU311" s="111">
        <f t="shared" si="93"/>
        <v>0.51800000000000002</v>
      </c>
      <c r="AV311" s="111">
        <f t="shared" si="94"/>
        <v>0.252</v>
      </c>
      <c r="AW311" s="101">
        <f t="shared" si="95"/>
        <v>2</v>
      </c>
      <c r="AX311" s="101">
        <f t="shared" si="96"/>
        <v>2</v>
      </c>
      <c r="AY311" s="101">
        <f t="shared" si="97"/>
        <v>1</v>
      </c>
      <c r="AZ311" s="101">
        <f t="shared" si="98"/>
        <v>2</v>
      </c>
      <c r="BA311" s="101">
        <f t="shared" si="99"/>
        <v>0</v>
      </c>
      <c r="BB311" s="101">
        <f t="shared" si="100"/>
        <v>0</v>
      </c>
      <c r="BC311" s="101">
        <f t="shared" si="101"/>
        <v>2</v>
      </c>
      <c r="BD311" s="101">
        <f t="shared" si="102"/>
        <v>0</v>
      </c>
      <c r="BE311" s="101">
        <f t="shared" si="103"/>
        <v>1</v>
      </c>
      <c r="BF311" s="101">
        <f t="shared" si="104"/>
        <v>0</v>
      </c>
      <c r="BG311" s="101">
        <f t="shared" si="105"/>
        <v>10</v>
      </c>
    </row>
    <row r="312" spans="1:59" x14ac:dyDescent="0.2">
      <c r="A312" s="98">
        <v>1929190</v>
      </c>
      <c r="B312" s="98" t="s">
        <v>1821</v>
      </c>
      <c r="C312" s="98" t="s">
        <v>2455</v>
      </c>
      <c r="D312" s="98" t="s">
        <v>311</v>
      </c>
      <c r="E312" s="106">
        <v>708</v>
      </c>
      <c r="F312" s="107" t="s">
        <v>1348</v>
      </c>
      <c r="G312" s="108" t="s">
        <v>1349</v>
      </c>
      <c r="H312" s="109">
        <v>73239</v>
      </c>
      <c r="I312" s="108">
        <v>8.4000000000000005E-2</v>
      </c>
      <c r="J312" s="110">
        <v>53</v>
      </c>
      <c r="K312" s="110">
        <v>309</v>
      </c>
      <c r="L312" s="108">
        <v>0.17152103559870549</v>
      </c>
      <c r="M312" s="110">
        <v>8</v>
      </c>
      <c r="N312" s="110">
        <v>309</v>
      </c>
      <c r="O312" s="108">
        <v>2.5889967637540454E-2</v>
      </c>
      <c r="P312" s="108">
        <v>3.4000000000000002E-2</v>
      </c>
      <c r="Q312" s="108">
        <v>0.19699999999999998</v>
      </c>
      <c r="R312" s="108">
        <v>-4.7106325706594884E-2</v>
      </c>
      <c r="S312" s="110">
        <v>34</v>
      </c>
      <c r="T312" s="110">
        <v>187</v>
      </c>
      <c r="U312" s="110">
        <v>502</v>
      </c>
      <c r="V312" s="108">
        <v>0.44023904382470119</v>
      </c>
      <c r="W312" s="110">
        <v>61</v>
      </c>
      <c r="X312" s="110">
        <v>0</v>
      </c>
      <c r="Y312" s="110">
        <v>370</v>
      </c>
      <c r="Z312" s="108">
        <v>0.16486486486486487</v>
      </c>
      <c r="AA312" s="110">
        <v>10</v>
      </c>
      <c r="AB312" s="110">
        <v>17</v>
      </c>
      <c r="AC312" s="110">
        <v>0</v>
      </c>
      <c r="AD312" s="110">
        <v>0</v>
      </c>
      <c r="AE312" s="110">
        <v>0</v>
      </c>
      <c r="AF312" s="110">
        <v>0</v>
      </c>
      <c r="AG312" s="110">
        <v>5</v>
      </c>
      <c r="AH312" s="110">
        <v>0</v>
      </c>
      <c r="AI312" s="110">
        <v>4</v>
      </c>
      <c r="AJ312" s="110">
        <v>0</v>
      </c>
      <c r="AK312" s="110">
        <v>309</v>
      </c>
      <c r="AL312" s="108">
        <v>0.11650485436893204</v>
      </c>
      <c r="AM312" s="111">
        <f t="shared" si="86"/>
        <v>0.70199999999999996</v>
      </c>
      <c r="AN312" s="111">
        <f t="shared" si="85"/>
        <v>0.439</v>
      </c>
      <c r="AO312" s="111">
        <f t="shared" si="87"/>
        <v>0.82899999999999996</v>
      </c>
      <c r="AP312" s="111">
        <f t="shared" si="88"/>
        <v>0.373</v>
      </c>
      <c r="AQ312" s="111">
        <f t="shared" si="89"/>
        <v>0.60499999999999998</v>
      </c>
      <c r="AR312" s="111">
        <f t="shared" si="90"/>
        <v>2.5000000000000001E-2</v>
      </c>
      <c r="AS312" s="111">
        <f t="shared" si="91"/>
        <v>0.435</v>
      </c>
      <c r="AT312" s="111">
        <f t="shared" si="92"/>
        <v>0.435</v>
      </c>
      <c r="AU312" s="111">
        <f t="shared" si="93"/>
        <v>0.83899999999999997</v>
      </c>
      <c r="AV312" s="111">
        <f t="shared" si="94"/>
        <v>0.184</v>
      </c>
      <c r="AW312" s="101">
        <f t="shared" si="95"/>
        <v>0</v>
      </c>
      <c r="AX312" s="101">
        <f t="shared" si="96"/>
        <v>1</v>
      </c>
      <c r="AY312" s="101">
        <f t="shared" si="97"/>
        <v>2</v>
      </c>
      <c r="AZ312" s="101">
        <f t="shared" si="98"/>
        <v>1</v>
      </c>
      <c r="BA312" s="101">
        <f t="shared" si="99"/>
        <v>1</v>
      </c>
      <c r="BB312" s="101">
        <f t="shared" si="100"/>
        <v>0</v>
      </c>
      <c r="BC312" s="101">
        <f t="shared" si="101"/>
        <v>1</v>
      </c>
      <c r="BD312" s="101">
        <f t="shared" si="102"/>
        <v>1</v>
      </c>
      <c r="BE312" s="101">
        <f t="shared" si="103"/>
        <v>2</v>
      </c>
      <c r="BF312" s="101">
        <f t="shared" si="104"/>
        <v>0</v>
      </c>
      <c r="BG312" s="101">
        <f t="shared" si="105"/>
        <v>9</v>
      </c>
    </row>
    <row r="313" spans="1:59" x14ac:dyDescent="0.2">
      <c r="A313" s="98">
        <v>1929280</v>
      </c>
      <c r="B313" s="98" t="s">
        <v>2114</v>
      </c>
      <c r="C313" s="98" t="s">
        <v>2456</v>
      </c>
      <c r="D313" s="98" t="s">
        <v>312</v>
      </c>
      <c r="E313" s="106">
        <v>963</v>
      </c>
      <c r="F313" s="107" t="s">
        <v>595</v>
      </c>
      <c r="G313" s="108" t="s">
        <v>1233</v>
      </c>
      <c r="H313" s="109">
        <v>101375</v>
      </c>
      <c r="I313" s="108">
        <v>0.02</v>
      </c>
      <c r="J313" s="110">
        <v>19</v>
      </c>
      <c r="K313" s="110">
        <v>349</v>
      </c>
      <c r="L313" s="108">
        <v>5.4441260744985676E-2</v>
      </c>
      <c r="M313" s="110">
        <v>5</v>
      </c>
      <c r="N313" s="110">
        <v>349</v>
      </c>
      <c r="O313" s="108">
        <v>1.4326647564469915E-2</v>
      </c>
      <c r="P313" s="108">
        <v>1.2E-2</v>
      </c>
      <c r="Q313" s="108">
        <v>0.26700000000000002</v>
      </c>
      <c r="R313" s="108">
        <v>-1.4329580348004094E-2</v>
      </c>
      <c r="S313" s="110">
        <v>66</v>
      </c>
      <c r="T313" s="110">
        <v>195</v>
      </c>
      <c r="U313" s="110">
        <v>661</v>
      </c>
      <c r="V313" s="108">
        <v>0.39485627836611198</v>
      </c>
      <c r="W313" s="110">
        <v>2</v>
      </c>
      <c r="X313" s="110">
        <v>0</v>
      </c>
      <c r="Y313" s="110">
        <v>351</v>
      </c>
      <c r="Z313" s="108">
        <v>5.6980056980056983E-3</v>
      </c>
      <c r="AA313" s="110">
        <v>4</v>
      </c>
      <c r="AB313" s="110">
        <v>5</v>
      </c>
      <c r="AC313" s="110">
        <v>5</v>
      </c>
      <c r="AD313" s="110">
        <v>11</v>
      </c>
      <c r="AE313" s="110">
        <v>4</v>
      </c>
      <c r="AF313" s="110">
        <v>0</v>
      </c>
      <c r="AG313" s="110">
        <v>0</v>
      </c>
      <c r="AH313" s="110">
        <v>0</v>
      </c>
      <c r="AI313" s="110">
        <v>2</v>
      </c>
      <c r="AJ313" s="110">
        <v>0</v>
      </c>
      <c r="AK313" s="110">
        <v>349</v>
      </c>
      <c r="AL313" s="108">
        <v>8.882521489971347E-2</v>
      </c>
      <c r="AM313" s="111">
        <f t="shared" si="86"/>
        <v>0.94899999999999995</v>
      </c>
      <c r="AN313" s="111">
        <f t="shared" si="85"/>
        <v>6.3E-2</v>
      </c>
      <c r="AO313" s="111">
        <f t="shared" si="87"/>
        <v>0.26100000000000001</v>
      </c>
      <c r="AP313" s="111">
        <f t="shared" si="88"/>
        <v>0.23</v>
      </c>
      <c r="AQ313" s="111">
        <f t="shared" si="89"/>
        <v>0.30499999999999999</v>
      </c>
      <c r="AR313" s="111">
        <f t="shared" si="90"/>
        <v>0.18099999999999999</v>
      </c>
      <c r="AS313" s="111">
        <f t="shared" si="91"/>
        <v>0.26</v>
      </c>
      <c r="AT313" s="111">
        <f t="shared" si="92"/>
        <v>0.26</v>
      </c>
      <c r="AU313" s="111">
        <f t="shared" si="93"/>
        <v>0.109</v>
      </c>
      <c r="AV313" s="111">
        <f t="shared" si="94"/>
        <v>0.111</v>
      </c>
      <c r="AW313" s="101">
        <f t="shared" si="95"/>
        <v>0</v>
      </c>
      <c r="AX313" s="101">
        <f t="shared" si="96"/>
        <v>0</v>
      </c>
      <c r="AY313" s="101">
        <f t="shared" si="97"/>
        <v>0</v>
      </c>
      <c r="AZ313" s="101">
        <f t="shared" si="98"/>
        <v>0</v>
      </c>
      <c r="BA313" s="101">
        <f t="shared" si="99"/>
        <v>0</v>
      </c>
      <c r="BB313" s="101">
        <f t="shared" si="100"/>
        <v>0</v>
      </c>
      <c r="BC313" s="101">
        <f t="shared" si="101"/>
        <v>1</v>
      </c>
      <c r="BD313" s="101">
        <f t="shared" si="102"/>
        <v>0</v>
      </c>
      <c r="BE313" s="101">
        <f t="shared" si="103"/>
        <v>0</v>
      </c>
      <c r="BF313" s="101">
        <f t="shared" si="104"/>
        <v>0</v>
      </c>
      <c r="BG313" s="101">
        <f t="shared" si="105"/>
        <v>1</v>
      </c>
    </row>
    <row r="314" spans="1:59" x14ac:dyDescent="0.2">
      <c r="A314" s="98">
        <v>1929550</v>
      </c>
      <c r="B314" s="98" t="s">
        <v>1493</v>
      </c>
      <c r="C314" s="98" t="s">
        <v>2457</v>
      </c>
      <c r="D314" s="98" t="s">
        <v>313</v>
      </c>
      <c r="E314" s="106">
        <v>26</v>
      </c>
      <c r="F314" s="107" t="s">
        <v>1262</v>
      </c>
      <c r="G314" s="108" t="s">
        <v>1263</v>
      </c>
      <c r="H314" s="109"/>
      <c r="I314" s="108">
        <v>0</v>
      </c>
      <c r="J314" s="110">
        <v>0</v>
      </c>
      <c r="K314" s="110">
        <v>19</v>
      </c>
      <c r="L314" s="108">
        <v>0</v>
      </c>
      <c r="M314" s="110">
        <v>0</v>
      </c>
      <c r="N314" s="110">
        <v>19</v>
      </c>
      <c r="O314" s="108">
        <v>0</v>
      </c>
      <c r="P314" s="108">
        <v>0</v>
      </c>
      <c r="Q314" s="108">
        <v>0.29399999999999998</v>
      </c>
      <c r="R314" s="108">
        <v>-0.1875</v>
      </c>
      <c r="S314" s="110">
        <v>4</v>
      </c>
      <c r="T314" s="110">
        <v>9</v>
      </c>
      <c r="U314" s="110">
        <v>31</v>
      </c>
      <c r="V314" s="108">
        <v>0.41935483870967744</v>
      </c>
      <c r="W314" s="110">
        <v>4</v>
      </c>
      <c r="X314" s="110">
        <v>0</v>
      </c>
      <c r="Y314" s="110">
        <v>23</v>
      </c>
      <c r="Z314" s="108">
        <v>0.17391304347826086</v>
      </c>
      <c r="AA314" s="110">
        <v>0</v>
      </c>
      <c r="AB314" s="110">
        <v>1</v>
      </c>
      <c r="AC314" s="110">
        <v>0</v>
      </c>
      <c r="AD314" s="110">
        <v>0</v>
      </c>
      <c r="AE314" s="110">
        <v>0</v>
      </c>
      <c r="AF314" s="110">
        <v>0</v>
      </c>
      <c r="AG314" s="110">
        <v>0</v>
      </c>
      <c r="AH314" s="110">
        <v>3</v>
      </c>
      <c r="AI314" s="110">
        <v>0</v>
      </c>
      <c r="AJ314" s="110">
        <v>0</v>
      </c>
      <c r="AK314" s="110">
        <v>19</v>
      </c>
      <c r="AL314" s="108">
        <v>0.21052631578947367</v>
      </c>
      <c r="AM314" s="111">
        <f t="shared" si="86"/>
        <v>0</v>
      </c>
      <c r="AN314" s="111">
        <f t="shared" si="85"/>
        <v>0</v>
      </c>
      <c r="AO314" s="111">
        <f t="shared" si="87"/>
        <v>0</v>
      </c>
      <c r="AP314" s="111">
        <f t="shared" si="88"/>
        <v>0</v>
      </c>
      <c r="AQ314" s="111">
        <f t="shared" si="89"/>
        <v>0</v>
      </c>
      <c r="AR314" s="111">
        <f t="shared" si="90"/>
        <v>0.253</v>
      </c>
      <c r="AS314" s="111">
        <f t="shared" si="91"/>
        <v>0.35499999999999998</v>
      </c>
      <c r="AT314" s="111">
        <f t="shared" si="92"/>
        <v>0.35499999999999998</v>
      </c>
      <c r="AU314" s="111">
        <f t="shared" si="93"/>
        <v>0.84899999999999998</v>
      </c>
      <c r="AV314" s="111">
        <f t="shared" si="94"/>
        <v>0.64800000000000002</v>
      </c>
      <c r="AW314" s="101">
        <f t="shared" si="95"/>
        <v>2</v>
      </c>
      <c r="AX314" s="101">
        <f t="shared" si="96"/>
        <v>0</v>
      </c>
      <c r="AY314" s="101">
        <f t="shared" si="97"/>
        <v>0</v>
      </c>
      <c r="AZ314" s="101">
        <f t="shared" si="98"/>
        <v>0</v>
      </c>
      <c r="BA314" s="101">
        <f t="shared" si="99"/>
        <v>0</v>
      </c>
      <c r="BB314" s="101">
        <f t="shared" si="100"/>
        <v>0</v>
      </c>
      <c r="BC314" s="101">
        <f t="shared" si="101"/>
        <v>2</v>
      </c>
      <c r="BD314" s="101">
        <f t="shared" si="102"/>
        <v>1</v>
      </c>
      <c r="BE314" s="101">
        <f t="shared" si="103"/>
        <v>2</v>
      </c>
      <c r="BF314" s="101">
        <f t="shared" si="104"/>
        <v>1</v>
      </c>
      <c r="BG314" s="101">
        <f t="shared" si="105"/>
        <v>8</v>
      </c>
    </row>
    <row r="315" spans="1:59" x14ac:dyDescent="0.2">
      <c r="A315" s="98">
        <v>1929595</v>
      </c>
      <c r="B315" s="98" t="s">
        <v>1871</v>
      </c>
      <c r="C315" s="98" t="s">
        <v>2458</v>
      </c>
      <c r="D315" s="98" t="s">
        <v>314</v>
      </c>
      <c r="E315" s="106">
        <v>435</v>
      </c>
      <c r="F315" s="107" t="s">
        <v>1663</v>
      </c>
      <c r="G315" s="108" t="s">
        <v>1664</v>
      </c>
      <c r="H315" s="109">
        <v>70714</v>
      </c>
      <c r="I315" s="108">
        <v>0.20600000000000002</v>
      </c>
      <c r="J315" s="110">
        <v>21</v>
      </c>
      <c r="K315" s="110">
        <v>142</v>
      </c>
      <c r="L315" s="108">
        <v>0.14788732394366197</v>
      </c>
      <c r="M315" s="110">
        <v>2</v>
      </c>
      <c r="N315" s="110">
        <v>142</v>
      </c>
      <c r="O315" s="108">
        <v>1.4084507042253521E-2</v>
      </c>
      <c r="P315" s="108">
        <v>0</v>
      </c>
      <c r="Q315" s="108">
        <v>0.29399999999999998</v>
      </c>
      <c r="R315" s="108">
        <v>2.304147465437788E-3</v>
      </c>
      <c r="S315" s="110">
        <v>20</v>
      </c>
      <c r="T315" s="110">
        <v>97</v>
      </c>
      <c r="U315" s="110">
        <v>238</v>
      </c>
      <c r="V315" s="108">
        <v>0.49159663865546216</v>
      </c>
      <c r="W315" s="110">
        <v>26</v>
      </c>
      <c r="X315" s="110">
        <v>5</v>
      </c>
      <c r="Y315" s="110">
        <v>168</v>
      </c>
      <c r="Z315" s="108">
        <v>0.125</v>
      </c>
      <c r="AA315" s="110">
        <v>0</v>
      </c>
      <c r="AB315" s="110">
        <v>7</v>
      </c>
      <c r="AC315" s="110">
        <v>0</v>
      </c>
      <c r="AD315" s="110">
        <v>0</v>
      </c>
      <c r="AE315" s="110">
        <v>0</v>
      </c>
      <c r="AF315" s="110">
        <v>3</v>
      </c>
      <c r="AG315" s="110">
        <v>2</v>
      </c>
      <c r="AH315" s="110">
        <v>0</v>
      </c>
      <c r="AI315" s="110">
        <v>0</v>
      </c>
      <c r="AJ315" s="110">
        <v>0</v>
      </c>
      <c r="AK315" s="110">
        <v>142</v>
      </c>
      <c r="AL315" s="108">
        <v>8.4507042253521125E-2</v>
      </c>
      <c r="AM315" s="111">
        <f t="shared" si="86"/>
        <v>0.65400000000000003</v>
      </c>
      <c r="AN315" s="111">
        <f t="shared" si="85"/>
        <v>0.88800000000000001</v>
      </c>
      <c r="AO315" s="111">
        <f t="shared" si="87"/>
        <v>0.76</v>
      </c>
      <c r="AP315" s="111">
        <f t="shared" si="88"/>
        <v>0.224</v>
      </c>
      <c r="AQ315" s="111">
        <f t="shared" si="89"/>
        <v>0</v>
      </c>
      <c r="AR315" s="111">
        <f t="shared" si="90"/>
        <v>0.253</v>
      </c>
      <c r="AS315" s="111">
        <f t="shared" si="91"/>
        <v>0.61099999999999999</v>
      </c>
      <c r="AT315" s="111">
        <f t="shared" si="92"/>
        <v>0.61099999999999999</v>
      </c>
      <c r="AU315" s="111">
        <f t="shared" si="93"/>
        <v>0.72699999999999998</v>
      </c>
      <c r="AV315" s="111">
        <f t="shared" si="94"/>
        <v>0.10199999999999999</v>
      </c>
      <c r="AW315" s="101">
        <f t="shared" si="95"/>
        <v>1</v>
      </c>
      <c r="AX315" s="101">
        <f t="shared" si="96"/>
        <v>2</v>
      </c>
      <c r="AY315" s="101">
        <f t="shared" si="97"/>
        <v>2</v>
      </c>
      <c r="AZ315" s="101">
        <f t="shared" si="98"/>
        <v>0</v>
      </c>
      <c r="BA315" s="101">
        <f t="shared" si="99"/>
        <v>0</v>
      </c>
      <c r="BB315" s="101">
        <f t="shared" si="100"/>
        <v>0</v>
      </c>
      <c r="BC315" s="101">
        <f t="shared" si="101"/>
        <v>0</v>
      </c>
      <c r="BD315" s="101">
        <f t="shared" si="102"/>
        <v>1</v>
      </c>
      <c r="BE315" s="101">
        <f t="shared" si="103"/>
        <v>2</v>
      </c>
      <c r="BF315" s="101">
        <f t="shared" si="104"/>
        <v>0</v>
      </c>
      <c r="BG315" s="101">
        <f t="shared" si="105"/>
        <v>8</v>
      </c>
    </row>
    <row r="316" spans="1:59" x14ac:dyDescent="0.2">
      <c r="A316" s="98">
        <v>1929685</v>
      </c>
      <c r="B316" s="98" t="s">
        <v>1143</v>
      </c>
      <c r="C316" s="98" t="s">
        <v>2459</v>
      </c>
      <c r="D316" s="98" t="s">
        <v>315</v>
      </c>
      <c r="E316" s="106">
        <v>76</v>
      </c>
      <c r="F316" s="107" t="s">
        <v>159</v>
      </c>
      <c r="G316" s="108" t="s">
        <v>1107</v>
      </c>
      <c r="H316" s="109">
        <v>49000</v>
      </c>
      <c r="I316" s="108">
        <v>0.217</v>
      </c>
      <c r="J316" s="110">
        <v>12</v>
      </c>
      <c r="K316" s="110">
        <v>56</v>
      </c>
      <c r="L316" s="108">
        <v>0.21428571428571427</v>
      </c>
      <c r="M316" s="110">
        <v>3</v>
      </c>
      <c r="N316" s="110">
        <v>56</v>
      </c>
      <c r="O316" s="108">
        <v>5.3571428571428568E-2</v>
      </c>
      <c r="P316" s="108">
        <v>0.125</v>
      </c>
      <c r="Q316" s="108">
        <v>0.64</v>
      </c>
      <c r="R316" s="108">
        <v>-0.13636363636363635</v>
      </c>
      <c r="S316" s="110">
        <v>19</v>
      </c>
      <c r="T316" s="110">
        <v>41</v>
      </c>
      <c r="U316" s="110">
        <v>77</v>
      </c>
      <c r="V316" s="108">
        <v>0.77922077922077926</v>
      </c>
      <c r="W316" s="110">
        <v>4</v>
      </c>
      <c r="X316" s="110">
        <v>0</v>
      </c>
      <c r="Y316" s="110">
        <v>60</v>
      </c>
      <c r="Z316" s="108">
        <v>6.6666666666666666E-2</v>
      </c>
      <c r="AA316" s="110">
        <v>6</v>
      </c>
      <c r="AB316" s="110">
        <v>1</v>
      </c>
      <c r="AC316" s="110">
        <v>0</v>
      </c>
      <c r="AD316" s="110">
        <v>0</v>
      </c>
      <c r="AE316" s="110">
        <v>0</v>
      </c>
      <c r="AF316" s="110">
        <v>0</v>
      </c>
      <c r="AG316" s="110">
        <v>1</v>
      </c>
      <c r="AH316" s="110">
        <v>0</v>
      </c>
      <c r="AI316" s="110">
        <v>0</v>
      </c>
      <c r="AJ316" s="110">
        <v>0</v>
      </c>
      <c r="AK316" s="110">
        <v>56</v>
      </c>
      <c r="AL316" s="108">
        <v>0.14285714285714285</v>
      </c>
      <c r="AM316" s="111">
        <f t="shared" si="86"/>
        <v>0.13500000000000001</v>
      </c>
      <c r="AN316" s="111">
        <f t="shared" si="85"/>
        <v>0.90500000000000003</v>
      </c>
      <c r="AO316" s="111">
        <f t="shared" si="87"/>
        <v>0.91100000000000003</v>
      </c>
      <c r="AP316" s="111">
        <f t="shared" si="88"/>
        <v>0.67400000000000004</v>
      </c>
      <c r="AQ316" s="111">
        <f t="shared" si="89"/>
        <v>0.95799999999999996</v>
      </c>
      <c r="AR316" s="111">
        <f t="shared" si="90"/>
        <v>0.98499999999999999</v>
      </c>
      <c r="AS316" s="111">
        <f t="shared" si="91"/>
        <v>0.98599999999999999</v>
      </c>
      <c r="AT316" s="111">
        <f t="shared" si="92"/>
        <v>0.98599999999999999</v>
      </c>
      <c r="AU316" s="111">
        <f t="shared" si="93"/>
        <v>0.41499999999999998</v>
      </c>
      <c r="AV316" s="111">
        <f t="shared" si="94"/>
        <v>0.314</v>
      </c>
      <c r="AW316" s="101">
        <f t="shared" si="95"/>
        <v>2</v>
      </c>
      <c r="AX316" s="101">
        <f t="shared" si="96"/>
        <v>2</v>
      </c>
      <c r="AY316" s="101">
        <f t="shared" si="97"/>
        <v>2</v>
      </c>
      <c r="AZ316" s="101">
        <f t="shared" si="98"/>
        <v>2</v>
      </c>
      <c r="BA316" s="101">
        <f t="shared" si="99"/>
        <v>2</v>
      </c>
      <c r="BB316" s="101">
        <f t="shared" si="100"/>
        <v>2</v>
      </c>
      <c r="BC316" s="101">
        <f t="shared" si="101"/>
        <v>2</v>
      </c>
      <c r="BD316" s="101">
        <f t="shared" si="102"/>
        <v>2</v>
      </c>
      <c r="BE316" s="101">
        <f t="shared" si="103"/>
        <v>1</v>
      </c>
      <c r="BF316" s="101">
        <f t="shared" si="104"/>
        <v>0</v>
      </c>
      <c r="BG316" s="101">
        <f t="shared" si="105"/>
        <v>17</v>
      </c>
    </row>
    <row r="317" spans="1:59" x14ac:dyDescent="0.2">
      <c r="A317" s="98">
        <v>1929775</v>
      </c>
      <c r="B317" s="98" t="s">
        <v>1134</v>
      </c>
      <c r="C317" s="98" t="s">
        <v>2460</v>
      </c>
      <c r="D317" s="98" t="s">
        <v>316</v>
      </c>
      <c r="E317" s="106">
        <v>174</v>
      </c>
      <c r="F317" s="107" t="s">
        <v>215</v>
      </c>
      <c r="G317" s="108" t="s">
        <v>1133</v>
      </c>
      <c r="H317" s="109">
        <v>53750</v>
      </c>
      <c r="I317" s="108">
        <v>0.24199999999999999</v>
      </c>
      <c r="J317" s="110">
        <v>40</v>
      </c>
      <c r="K317" s="110">
        <v>87</v>
      </c>
      <c r="L317" s="108">
        <v>0.45977011494252873</v>
      </c>
      <c r="M317" s="110">
        <v>9</v>
      </c>
      <c r="N317" s="110">
        <v>87</v>
      </c>
      <c r="O317" s="108">
        <v>0.10344827586206896</v>
      </c>
      <c r="P317" s="108">
        <v>1.3000000000000001E-2</v>
      </c>
      <c r="Q317" s="108">
        <v>0.46600000000000003</v>
      </c>
      <c r="R317" s="108">
        <v>-0.17535545023696683</v>
      </c>
      <c r="S317" s="110">
        <v>11</v>
      </c>
      <c r="T317" s="110">
        <v>51</v>
      </c>
      <c r="U317" s="110">
        <v>128</v>
      </c>
      <c r="V317" s="108">
        <v>0.484375</v>
      </c>
      <c r="W317" s="110">
        <v>17</v>
      </c>
      <c r="X317" s="110">
        <v>0</v>
      </c>
      <c r="Y317" s="110">
        <v>104</v>
      </c>
      <c r="Z317" s="108">
        <v>0.16346153846153846</v>
      </c>
      <c r="AA317" s="110">
        <v>16</v>
      </c>
      <c r="AB317" s="110">
        <v>7</v>
      </c>
      <c r="AC317" s="110">
        <v>0</v>
      </c>
      <c r="AD317" s="110">
        <v>6</v>
      </c>
      <c r="AE317" s="110">
        <v>0</v>
      </c>
      <c r="AF317" s="110">
        <v>6</v>
      </c>
      <c r="AG317" s="110">
        <v>1</v>
      </c>
      <c r="AH317" s="110">
        <v>0</v>
      </c>
      <c r="AI317" s="110">
        <v>0</v>
      </c>
      <c r="AJ317" s="110">
        <v>0</v>
      </c>
      <c r="AK317" s="110">
        <v>87</v>
      </c>
      <c r="AL317" s="108">
        <v>0.41379310344827586</v>
      </c>
      <c r="AM317" s="111">
        <f t="shared" si="86"/>
        <v>0.22600000000000001</v>
      </c>
      <c r="AN317" s="111">
        <f t="shared" si="85"/>
        <v>0.93200000000000005</v>
      </c>
      <c r="AO317" s="111">
        <f t="shared" si="87"/>
        <v>0.996</v>
      </c>
      <c r="AP317" s="111">
        <f t="shared" si="88"/>
        <v>0.92</v>
      </c>
      <c r="AQ317" s="111">
        <f t="shared" si="89"/>
        <v>0.316</v>
      </c>
      <c r="AR317" s="111">
        <f t="shared" si="90"/>
        <v>0.873</v>
      </c>
      <c r="AS317" s="111">
        <f t="shared" si="91"/>
        <v>0.59499999999999997</v>
      </c>
      <c r="AT317" s="111">
        <f t="shared" si="92"/>
        <v>0.59499999999999997</v>
      </c>
      <c r="AU317" s="111">
        <f t="shared" si="93"/>
        <v>0.83199999999999996</v>
      </c>
      <c r="AV317" s="111">
        <f t="shared" si="94"/>
        <v>0.99099999999999999</v>
      </c>
      <c r="AW317" s="101">
        <f t="shared" si="95"/>
        <v>2</v>
      </c>
      <c r="AX317" s="101">
        <f t="shared" si="96"/>
        <v>2</v>
      </c>
      <c r="AY317" s="101">
        <f t="shared" si="97"/>
        <v>2</v>
      </c>
      <c r="AZ317" s="101">
        <f t="shared" si="98"/>
        <v>2</v>
      </c>
      <c r="BA317" s="101">
        <f t="shared" si="99"/>
        <v>0</v>
      </c>
      <c r="BB317" s="101">
        <f t="shared" si="100"/>
        <v>2</v>
      </c>
      <c r="BC317" s="101">
        <f t="shared" si="101"/>
        <v>2</v>
      </c>
      <c r="BD317" s="101">
        <f t="shared" si="102"/>
        <v>1</v>
      </c>
      <c r="BE317" s="101">
        <f t="shared" si="103"/>
        <v>2</v>
      </c>
      <c r="BF317" s="101">
        <f t="shared" si="104"/>
        <v>2</v>
      </c>
      <c r="BG317" s="101">
        <f t="shared" si="105"/>
        <v>17</v>
      </c>
    </row>
    <row r="318" spans="1:59" x14ac:dyDescent="0.2">
      <c r="A318" s="98">
        <v>1929910</v>
      </c>
      <c r="B318" s="98" t="s">
        <v>1628</v>
      </c>
      <c r="C318" s="98" t="s">
        <v>2461</v>
      </c>
      <c r="D318" s="98" t="s">
        <v>317</v>
      </c>
      <c r="E318" s="106">
        <v>763</v>
      </c>
      <c r="F318" s="107" t="s">
        <v>159</v>
      </c>
      <c r="G318" s="108" t="s">
        <v>1107</v>
      </c>
      <c r="H318" s="109">
        <v>81250</v>
      </c>
      <c r="I318" s="108">
        <v>0.113</v>
      </c>
      <c r="J318" s="110">
        <v>47</v>
      </c>
      <c r="K318" s="110">
        <v>354</v>
      </c>
      <c r="L318" s="108">
        <v>0.1327683615819209</v>
      </c>
      <c r="M318" s="110">
        <v>10</v>
      </c>
      <c r="N318" s="110">
        <v>354</v>
      </c>
      <c r="O318" s="108">
        <v>2.8248587570621469E-2</v>
      </c>
      <c r="P318" s="108">
        <v>0.01</v>
      </c>
      <c r="Q318" s="108">
        <v>0.377</v>
      </c>
      <c r="R318" s="108">
        <v>2.4161073825503355E-2</v>
      </c>
      <c r="S318" s="110">
        <v>25</v>
      </c>
      <c r="T318" s="110">
        <v>258</v>
      </c>
      <c r="U318" s="110">
        <v>564</v>
      </c>
      <c r="V318" s="108">
        <v>0.50177304964539005</v>
      </c>
      <c r="W318" s="110">
        <v>26</v>
      </c>
      <c r="X318" s="110">
        <v>0</v>
      </c>
      <c r="Y318" s="110">
        <v>380</v>
      </c>
      <c r="Z318" s="108">
        <v>6.8421052631578952E-2</v>
      </c>
      <c r="AA318" s="110">
        <v>20</v>
      </c>
      <c r="AB318" s="110">
        <v>11</v>
      </c>
      <c r="AC318" s="110">
        <v>2</v>
      </c>
      <c r="AD318" s="110">
        <v>11</v>
      </c>
      <c r="AE318" s="110">
        <v>0</v>
      </c>
      <c r="AF318" s="110">
        <v>13</v>
      </c>
      <c r="AG318" s="110">
        <v>25</v>
      </c>
      <c r="AH318" s="110">
        <v>5</v>
      </c>
      <c r="AI318" s="110">
        <v>0</v>
      </c>
      <c r="AJ318" s="110">
        <v>0</v>
      </c>
      <c r="AK318" s="110">
        <v>354</v>
      </c>
      <c r="AL318" s="108">
        <v>0.24576271186440679</v>
      </c>
      <c r="AM318" s="111">
        <f t="shared" si="86"/>
        <v>0.80800000000000005</v>
      </c>
      <c r="AN318" s="111">
        <f t="shared" si="85"/>
        <v>0.59699999999999998</v>
      </c>
      <c r="AO318" s="111">
        <f t="shared" si="87"/>
        <v>0.69299999999999995</v>
      </c>
      <c r="AP318" s="111">
        <f t="shared" si="88"/>
        <v>0.40699999999999997</v>
      </c>
      <c r="AQ318" s="111">
        <f t="shared" si="89"/>
        <v>0.26900000000000002</v>
      </c>
      <c r="AR318" s="111">
        <f t="shared" si="90"/>
        <v>0.60499999999999998</v>
      </c>
      <c r="AS318" s="111">
        <f t="shared" si="91"/>
        <v>0.65100000000000002</v>
      </c>
      <c r="AT318" s="111">
        <f t="shared" si="92"/>
        <v>0.65100000000000002</v>
      </c>
      <c r="AU318" s="111">
        <f t="shared" si="93"/>
        <v>0.42699999999999999</v>
      </c>
      <c r="AV318" s="111">
        <f t="shared" si="94"/>
        <v>0.77400000000000002</v>
      </c>
      <c r="AW318" s="101">
        <f t="shared" si="95"/>
        <v>0</v>
      </c>
      <c r="AX318" s="101">
        <f t="shared" si="96"/>
        <v>1</v>
      </c>
      <c r="AY318" s="101">
        <f t="shared" si="97"/>
        <v>2</v>
      </c>
      <c r="AZ318" s="101">
        <f t="shared" si="98"/>
        <v>1</v>
      </c>
      <c r="BA318" s="101">
        <f t="shared" si="99"/>
        <v>0</v>
      </c>
      <c r="BB318" s="101">
        <f t="shared" si="100"/>
        <v>1</v>
      </c>
      <c r="BC318" s="101">
        <f t="shared" si="101"/>
        <v>0</v>
      </c>
      <c r="BD318" s="101">
        <f t="shared" si="102"/>
        <v>1</v>
      </c>
      <c r="BE318" s="101">
        <f t="shared" si="103"/>
        <v>1</v>
      </c>
      <c r="BF318" s="101">
        <f t="shared" si="104"/>
        <v>2</v>
      </c>
      <c r="BG318" s="101">
        <f t="shared" si="105"/>
        <v>9</v>
      </c>
    </row>
    <row r="319" spans="1:59" x14ac:dyDescent="0.2">
      <c r="A319" s="98">
        <v>1929955</v>
      </c>
      <c r="B319" s="98" t="s">
        <v>1811</v>
      </c>
      <c r="C319" s="98" t="s">
        <v>2462</v>
      </c>
      <c r="D319" s="98" t="s">
        <v>318</v>
      </c>
      <c r="E319" s="106">
        <v>3065</v>
      </c>
      <c r="F319" s="107" t="s">
        <v>364</v>
      </c>
      <c r="G319" s="108" t="s">
        <v>1206</v>
      </c>
      <c r="H319" s="109">
        <v>68964</v>
      </c>
      <c r="I319" s="108">
        <v>0.14099999999999999</v>
      </c>
      <c r="J319" s="110">
        <v>150</v>
      </c>
      <c r="K319" s="110">
        <v>1372</v>
      </c>
      <c r="L319" s="108">
        <v>0.10932944606413994</v>
      </c>
      <c r="M319" s="110">
        <v>10</v>
      </c>
      <c r="N319" s="110">
        <v>1372</v>
      </c>
      <c r="O319" s="108">
        <v>7.2886297376093291E-3</v>
      </c>
      <c r="P319" s="108">
        <v>2.2000000000000002E-2</v>
      </c>
      <c r="Q319" s="108">
        <v>0.44700000000000001</v>
      </c>
      <c r="R319" s="108">
        <v>-2.0453819111537232E-2</v>
      </c>
      <c r="S319" s="110">
        <v>230</v>
      </c>
      <c r="T319" s="110">
        <v>671</v>
      </c>
      <c r="U319" s="110">
        <v>2358</v>
      </c>
      <c r="V319" s="108">
        <v>0.38210347752332485</v>
      </c>
      <c r="W319" s="110">
        <v>33</v>
      </c>
      <c r="X319" s="110">
        <v>33</v>
      </c>
      <c r="Y319" s="110">
        <v>1405</v>
      </c>
      <c r="Z319" s="108">
        <v>0</v>
      </c>
      <c r="AA319" s="110">
        <v>100</v>
      </c>
      <c r="AB319" s="110">
        <v>44</v>
      </c>
      <c r="AC319" s="110">
        <v>9</v>
      </c>
      <c r="AD319" s="110">
        <v>8</v>
      </c>
      <c r="AE319" s="110">
        <v>0</v>
      </c>
      <c r="AF319" s="110">
        <v>98</v>
      </c>
      <c r="AG319" s="110">
        <v>36</v>
      </c>
      <c r="AH319" s="110">
        <v>9</v>
      </c>
      <c r="AI319" s="110">
        <v>26</v>
      </c>
      <c r="AJ319" s="110">
        <v>0</v>
      </c>
      <c r="AK319" s="110">
        <v>1372</v>
      </c>
      <c r="AL319" s="108">
        <v>0.24052478134110788</v>
      </c>
      <c r="AM319" s="111">
        <f t="shared" si="86"/>
        <v>0.61699999999999999</v>
      </c>
      <c r="AN319" s="111">
        <f t="shared" si="85"/>
        <v>0.72199999999999998</v>
      </c>
      <c r="AO319" s="111">
        <f t="shared" si="87"/>
        <v>0.57499999999999996</v>
      </c>
      <c r="AP319" s="111">
        <f t="shared" si="88"/>
        <v>0.156</v>
      </c>
      <c r="AQ319" s="111">
        <f t="shared" si="89"/>
        <v>0.44600000000000001</v>
      </c>
      <c r="AR319" s="111">
        <f t="shared" si="90"/>
        <v>0.83299999999999996</v>
      </c>
      <c r="AS319" s="111">
        <f t="shared" si="91"/>
        <v>0.22800000000000001</v>
      </c>
      <c r="AT319" s="111">
        <f t="shared" si="92"/>
        <v>0.22800000000000001</v>
      </c>
      <c r="AU319" s="111">
        <f t="shared" si="93"/>
        <v>0</v>
      </c>
      <c r="AV319" s="111">
        <f t="shared" si="94"/>
        <v>0.755</v>
      </c>
      <c r="AW319" s="101">
        <f t="shared" si="95"/>
        <v>1</v>
      </c>
      <c r="AX319" s="101">
        <f t="shared" si="96"/>
        <v>2</v>
      </c>
      <c r="AY319" s="101">
        <f t="shared" si="97"/>
        <v>1</v>
      </c>
      <c r="AZ319" s="101">
        <f t="shared" si="98"/>
        <v>0</v>
      </c>
      <c r="BA319" s="101">
        <f t="shared" si="99"/>
        <v>1</v>
      </c>
      <c r="BB319" s="101">
        <f t="shared" si="100"/>
        <v>2</v>
      </c>
      <c r="BC319" s="101">
        <f t="shared" si="101"/>
        <v>1</v>
      </c>
      <c r="BD319" s="101">
        <f t="shared" si="102"/>
        <v>0</v>
      </c>
      <c r="BE319" s="101">
        <f t="shared" si="103"/>
        <v>0</v>
      </c>
      <c r="BF319" s="101">
        <f t="shared" si="104"/>
        <v>2</v>
      </c>
      <c r="BG319" s="101">
        <f t="shared" si="105"/>
        <v>10</v>
      </c>
    </row>
    <row r="320" spans="1:59" x14ac:dyDescent="0.2">
      <c r="A320" s="98">
        <v>1930000</v>
      </c>
      <c r="B320" s="98" t="s">
        <v>1209</v>
      </c>
      <c r="C320" s="98" t="s">
        <v>2463</v>
      </c>
      <c r="D320" s="98" t="s">
        <v>319</v>
      </c>
      <c r="E320" s="106">
        <v>344</v>
      </c>
      <c r="F320" s="107" t="s">
        <v>79</v>
      </c>
      <c r="G320" s="108" t="s">
        <v>1210</v>
      </c>
      <c r="H320" s="109">
        <v>57083</v>
      </c>
      <c r="I320" s="108">
        <v>0.17499999999999999</v>
      </c>
      <c r="J320" s="110">
        <v>13</v>
      </c>
      <c r="K320" s="110">
        <v>113</v>
      </c>
      <c r="L320" s="108">
        <v>0.11504424778761062</v>
      </c>
      <c r="M320" s="110">
        <v>3</v>
      </c>
      <c r="N320" s="110">
        <v>113</v>
      </c>
      <c r="O320" s="108">
        <v>2.6548672566371681E-2</v>
      </c>
      <c r="P320" s="108">
        <v>2.1000000000000001E-2</v>
      </c>
      <c r="Q320" s="108">
        <v>0.37</v>
      </c>
      <c r="R320" s="108">
        <v>-7.277628032345014E-2</v>
      </c>
      <c r="S320" s="110">
        <v>24</v>
      </c>
      <c r="T320" s="110">
        <v>100</v>
      </c>
      <c r="U320" s="110">
        <v>209</v>
      </c>
      <c r="V320" s="108">
        <v>0.59330143540669855</v>
      </c>
      <c r="W320" s="110">
        <v>14</v>
      </c>
      <c r="X320" s="110">
        <v>0</v>
      </c>
      <c r="Y320" s="110">
        <v>127</v>
      </c>
      <c r="Z320" s="108">
        <v>0.11023622047244094</v>
      </c>
      <c r="AA320" s="110">
        <v>7</v>
      </c>
      <c r="AB320" s="110">
        <v>5</v>
      </c>
      <c r="AC320" s="110">
        <v>0</v>
      </c>
      <c r="AD320" s="110">
        <v>0</v>
      </c>
      <c r="AE320" s="110">
        <v>1</v>
      </c>
      <c r="AF320" s="110">
        <v>6</v>
      </c>
      <c r="AG320" s="110">
        <v>5</v>
      </c>
      <c r="AH320" s="110">
        <v>0</v>
      </c>
      <c r="AI320" s="110">
        <v>0</v>
      </c>
      <c r="AJ320" s="110">
        <v>0</v>
      </c>
      <c r="AK320" s="110">
        <v>113</v>
      </c>
      <c r="AL320" s="108">
        <v>0.21238938053097345</v>
      </c>
      <c r="AM320" s="111">
        <f t="shared" si="86"/>
        <v>0.316</v>
      </c>
      <c r="AN320" s="111">
        <f t="shared" si="85"/>
        <v>0.84099999999999997</v>
      </c>
      <c r="AO320" s="111">
        <f t="shared" si="87"/>
        <v>0.60899999999999999</v>
      </c>
      <c r="AP320" s="111">
        <f t="shared" si="88"/>
        <v>0.38500000000000001</v>
      </c>
      <c r="AQ320" s="111">
        <f t="shared" si="89"/>
        <v>0.435</v>
      </c>
      <c r="AR320" s="111">
        <f t="shared" si="90"/>
        <v>0.57099999999999995</v>
      </c>
      <c r="AS320" s="111">
        <f t="shared" si="91"/>
        <v>0.86599999999999999</v>
      </c>
      <c r="AT320" s="111">
        <f t="shared" si="92"/>
        <v>0.86599999999999999</v>
      </c>
      <c r="AU320" s="111">
        <f t="shared" si="93"/>
        <v>0.65300000000000002</v>
      </c>
      <c r="AV320" s="111">
        <f t="shared" si="94"/>
        <v>0.66100000000000003</v>
      </c>
      <c r="AW320" s="101">
        <f t="shared" si="95"/>
        <v>2</v>
      </c>
      <c r="AX320" s="101">
        <f t="shared" si="96"/>
        <v>2</v>
      </c>
      <c r="AY320" s="101">
        <f t="shared" si="97"/>
        <v>1</v>
      </c>
      <c r="AZ320" s="101">
        <f t="shared" si="98"/>
        <v>1</v>
      </c>
      <c r="BA320" s="101">
        <f t="shared" si="99"/>
        <v>1</v>
      </c>
      <c r="BB320" s="101">
        <f t="shared" si="100"/>
        <v>1</v>
      </c>
      <c r="BC320" s="101">
        <f t="shared" si="101"/>
        <v>1</v>
      </c>
      <c r="BD320" s="101">
        <f t="shared" si="102"/>
        <v>2</v>
      </c>
      <c r="BE320" s="101">
        <f t="shared" si="103"/>
        <v>1</v>
      </c>
      <c r="BF320" s="101">
        <f t="shared" si="104"/>
        <v>1</v>
      </c>
      <c r="BG320" s="101">
        <f t="shared" si="105"/>
        <v>13</v>
      </c>
    </row>
    <row r="321" spans="1:59" x14ac:dyDescent="0.2">
      <c r="A321" s="98">
        <v>1930045</v>
      </c>
      <c r="B321" s="98" t="s">
        <v>1521</v>
      </c>
      <c r="C321" s="98" t="s">
        <v>2464</v>
      </c>
      <c r="D321" s="98" t="s">
        <v>320</v>
      </c>
      <c r="E321" s="106">
        <v>481</v>
      </c>
      <c r="F321" s="107" t="s">
        <v>833</v>
      </c>
      <c r="G321" s="108" t="s">
        <v>1073</v>
      </c>
      <c r="H321" s="109">
        <v>56563</v>
      </c>
      <c r="I321" s="108">
        <v>7.0000000000000007E-2</v>
      </c>
      <c r="J321" s="110">
        <v>22</v>
      </c>
      <c r="K321" s="110">
        <v>243</v>
      </c>
      <c r="L321" s="108">
        <v>9.0534979423868317E-2</v>
      </c>
      <c r="M321" s="110">
        <v>8</v>
      </c>
      <c r="N321" s="110">
        <v>243</v>
      </c>
      <c r="O321" s="108">
        <v>3.292181069958848E-2</v>
      </c>
      <c r="P321" s="108">
        <v>0.01</v>
      </c>
      <c r="Q321" s="108">
        <v>0.37</v>
      </c>
      <c r="R321" s="108">
        <v>-8.7286527514231493E-2</v>
      </c>
      <c r="S321" s="110">
        <v>47</v>
      </c>
      <c r="T321" s="110">
        <v>166</v>
      </c>
      <c r="U321" s="110">
        <v>391</v>
      </c>
      <c r="V321" s="108">
        <v>0.54475703324808189</v>
      </c>
      <c r="W321" s="110">
        <v>21</v>
      </c>
      <c r="X321" s="110">
        <v>0</v>
      </c>
      <c r="Y321" s="110">
        <v>264</v>
      </c>
      <c r="Z321" s="108">
        <v>7.9545454545454544E-2</v>
      </c>
      <c r="AA321" s="110">
        <v>19</v>
      </c>
      <c r="AB321" s="110">
        <v>4</v>
      </c>
      <c r="AC321" s="110">
        <v>0</v>
      </c>
      <c r="AD321" s="110">
        <v>0</v>
      </c>
      <c r="AE321" s="110">
        <v>0</v>
      </c>
      <c r="AF321" s="110">
        <v>2</v>
      </c>
      <c r="AG321" s="110">
        <v>0</v>
      </c>
      <c r="AH321" s="110">
        <v>0</v>
      </c>
      <c r="AI321" s="110">
        <v>0</v>
      </c>
      <c r="AJ321" s="110">
        <v>0</v>
      </c>
      <c r="AK321" s="110">
        <v>243</v>
      </c>
      <c r="AL321" s="108">
        <v>0.102880658436214</v>
      </c>
      <c r="AM321" s="111">
        <f t="shared" si="86"/>
        <v>0.29699999999999999</v>
      </c>
      <c r="AN321" s="111">
        <f t="shared" si="85"/>
        <v>0.34499999999999997</v>
      </c>
      <c r="AO321" s="111">
        <f t="shared" si="87"/>
        <v>0.46800000000000003</v>
      </c>
      <c r="AP321" s="111">
        <f t="shared" si="88"/>
        <v>0.46600000000000003</v>
      </c>
      <c r="AQ321" s="111">
        <f t="shared" si="89"/>
        <v>0.26900000000000002</v>
      </c>
      <c r="AR321" s="111">
        <f t="shared" si="90"/>
        <v>0.57099999999999995</v>
      </c>
      <c r="AS321" s="111">
        <f t="shared" si="91"/>
        <v>0.77300000000000002</v>
      </c>
      <c r="AT321" s="111">
        <f t="shared" si="92"/>
        <v>0.77300000000000002</v>
      </c>
      <c r="AU321" s="111">
        <f t="shared" si="93"/>
        <v>0.501</v>
      </c>
      <c r="AV321" s="111">
        <f t="shared" si="94"/>
        <v>0.14799999999999999</v>
      </c>
      <c r="AW321" s="101">
        <f t="shared" si="95"/>
        <v>2</v>
      </c>
      <c r="AX321" s="101">
        <f t="shared" si="96"/>
        <v>1</v>
      </c>
      <c r="AY321" s="101">
        <f t="shared" si="97"/>
        <v>1</v>
      </c>
      <c r="AZ321" s="101">
        <f t="shared" si="98"/>
        <v>1</v>
      </c>
      <c r="BA321" s="101">
        <f t="shared" si="99"/>
        <v>0</v>
      </c>
      <c r="BB321" s="101">
        <f t="shared" si="100"/>
        <v>1</v>
      </c>
      <c r="BC321" s="101">
        <f t="shared" si="101"/>
        <v>2</v>
      </c>
      <c r="BD321" s="101">
        <f t="shared" si="102"/>
        <v>2</v>
      </c>
      <c r="BE321" s="101">
        <f t="shared" si="103"/>
        <v>1</v>
      </c>
      <c r="BF321" s="101">
        <f t="shared" si="104"/>
        <v>0</v>
      </c>
      <c r="BG321" s="101">
        <f t="shared" si="105"/>
        <v>11</v>
      </c>
    </row>
    <row r="322" spans="1:59" x14ac:dyDescent="0.2">
      <c r="A322" s="98">
        <v>1930135</v>
      </c>
      <c r="B322" s="98" t="s">
        <v>1761</v>
      </c>
      <c r="C322" s="98" t="s">
        <v>2465</v>
      </c>
      <c r="D322" s="98" t="s">
        <v>321</v>
      </c>
      <c r="E322" s="106">
        <v>136</v>
      </c>
      <c r="F322" s="107" t="s">
        <v>306</v>
      </c>
      <c r="G322" s="108" t="s">
        <v>1248</v>
      </c>
      <c r="H322" s="109">
        <v>65000</v>
      </c>
      <c r="I322" s="108">
        <v>0.16699999999999998</v>
      </c>
      <c r="J322" s="110">
        <v>3</v>
      </c>
      <c r="K322" s="110">
        <v>58</v>
      </c>
      <c r="L322" s="108">
        <v>5.1724137931034482E-2</v>
      </c>
      <c r="M322" s="110">
        <v>0</v>
      </c>
      <c r="N322" s="110">
        <v>58</v>
      </c>
      <c r="O322" s="108">
        <v>0</v>
      </c>
      <c r="P322" s="108">
        <v>0</v>
      </c>
      <c r="Q322" s="108">
        <v>0.43</v>
      </c>
      <c r="R322" s="108">
        <v>-0.17575757575757575</v>
      </c>
      <c r="S322" s="110">
        <v>6</v>
      </c>
      <c r="T322" s="110">
        <v>45</v>
      </c>
      <c r="U322" s="110">
        <v>121</v>
      </c>
      <c r="V322" s="108">
        <v>0.42148760330578511</v>
      </c>
      <c r="W322" s="110">
        <v>16</v>
      </c>
      <c r="X322" s="110">
        <v>0</v>
      </c>
      <c r="Y322" s="110">
        <v>74</v>
      </c>
      <c r="Z322" s="108">
        <v>0.21621621621621623</v>
      </c>
      <c r="AA322" s="110">
        <v>1</v>
      </c>
      <c r="AB322" s="110">
        <v>0</v>
      </c>
      <c r="AC322" s="110">
        <v>0</v>
      </c>
      <c r="AD322" s="110">
        <v>0</v>
      </c>
      <c r="AE322" s="110">
        <v>0</v>
      </c>
      <c r="AF322" s="110">
        <v>4</v>
      </c>
      <c r="AG322" s="110">
        <v>1</v>
      </c>
      <c r="AH322" s="110">
        <v>0</v>
      </c>
      <c r="AI322" s="110">
        <v>0</v>
      </c>
      <c r="AJ322" s="110">
        <v>0</v>
      </c>
      <c r="AK322" s="110">
        <v>58</v>
      </c>
      <c r="AL322" s="108">
        <v>0.10344827586206896</v>
      </c>
      <c r="AM322" s="111">
        <f t="shared" si="86"/>
        <v>0.51500000000000001</v>
      </c>
      <c r="AN322" s="111">
        <f t="shared" si="85"/>
        <v>0.81299999999999994</v>
      </c>
      <c r="AO322" s="111">
        <f t="shared" si="87"/>
        <v>0.24399999999999999</v>
      </c>
      <c r="AP322" s="111">
        <f t="shared" si="88"/>
        <v>0</v>
      </c>
      <c r="AQ322" s="111">
        <f t="shared" si="89"/>
        <v>0</v>
      </c>
      <c r="AR322" s="111">
        <f t="shared" si="90"/>
        <v>0.80900000000000005</v>
      </c>
      <c r="AS322" s="111">
        <f t="shared" si="91"/>
        <v>0.36399999999999999</v>
      </c>
      <c r="AT322" s="111">
        <f t="shared" si="92"/>
        <v>0.36399999999999999</v>
      </c>
      <c r="AU322" s="111">
        <f t="shared" si="93"/>
        <v>0.91</v>
      </c>
      <c r="AV322" s="111">
        <f t="shared" si="94"/>
        <v>0.15</v>
      </c>
      <c r="AW322" s="101">
        <f t="shared" si="95"/>
        <v>1</v>
      </c>
      <c r="AX322" s="101">
        <f t="shared" si="96"/>
        <v>2</v>
      </c>
      <c r="AY322" s="101">
        <f t="shared" si="97"/>
        <v>0</v>
      </c>
      <c r="AZ322" s="101">
        <f t="shared" si="98"/>
        <v>0</v>
      </c>
      <c r="BA322" s="101">
        <f t="shared" si="99"/>
        <v>0</v>
      </c>
      <c r="BB322" s="101">
        <f t="shared" si="100"/>
        <v>2</v>
      </c>
      <c r="BC322" s="101">
        <f t="shared" si="101"/>
        <v>2</v>
      </c>
      <c r="BD322" s="101">
        <f t="shared" si="102"/>
        <v>1</v>
      </c>
      <c r="BE322" s="101">
        <f t="shared" si="103"/>
        <v>2</v>
      </c>
      <c r="BF322" s="101">
        <f t="shared" si="104"/>
        <v>0</v>
      </c>
      <c r="BG322" s="101">
        <f t="shared" si="105"/>
        <v>10</v>
      </c>
    </row>
    <row r="323" spans="1:59" x14ac:dyDescent="0.2">
      <c r="A323" s="98">
        <v>1930225</v>
      </c>
      <c r="B323" s="98" t="s">
        <v>1845</v>
      </c>
      <c r="C323" s="98" t="s">
        <v>2466</v>
      </c>
      <c r="D323" s="98" t="s">
        <v>322</v>
      </c>
      <c r="E323" s="106">
        <v>1077</v>
      </c>
      <c r="F323" s="107" t="s">
        <v>1846</v>
      </c>
      <c r="G323" s="108" t="s">
        <v>1847</v>
      </c>
      <c r="H323" s="109">
        <v>59167</v>
      </c>
      <c r="I323" s="108">
        <v>9.3000000000000013E-2</v>
      </c>
      <c r="J323" s="110">
        <v>31</v>
      </c>
      <c r="K323" s="110">
        <v>448</v>
      </c>
      <c r="L323" s="108">
        <v>6.9196428571428575E-2</v>
      </c>
      <c r="M323" s="110">
        <v>17</v>
      </c>
      <c r="N323" s="110">
        <v>448</v>
      </c>
      <c r="O323" s="108">
        <v>3.7946428571428568E-2</v>
      </c>
      <c r="P323" s="108">
        <v>4.4999999999999998E-2</v>
      </c>
      <c r="Q323" s="108">
        <v>0.38600000000000001</v>
      </c>
      <c r="R323" s="108">
        <v>-2.7777777777777779E-3</v>
      </c>
      <c r="S323" s="110">
        <v>68</v>
      </c>
      <c r="T323" s="110">
        <v>274</v>
      </c>
      <c r="U323" s="110">
        <v>734</v>
      </c>
      <c r="V323" s="108">
        <v>0.4659400544959128</v>
      </c>
      <c r="W323" s="110">
        <v>21</v>
      </c>
      <c r="X323" s="110">
        <v>2</v>
      </c>
      <c r="Y323" s="110">
        <v>469</v>
      </c>
      <c r="Z323" s="108">
        <v>4.0511727078891259E-2</v>
      </c>
      <c r="AA323" s="110">
        <v>32</v>
      </c>
      <c r="AB323" s="110">
        <v>20</v>
      </c>
      <c r="AC323" s="110">
        <v>2</v>
      </c>
      <c r="AD323" s="110">
        <v>7</v>
      </c>
      <c r="AE323" s="110">
        <v>0</v>
      </c>
      <c r="AF323" s="110">
        <v>14</v>
      </c>
      <c r="AG323" s="110">
        <v>8</v>
      </c>
      <c r="AH323" s="110">
        <v>8</v>
      </c>
      <c r="AI323" s="110">
        <v>0</v>
      </c>
      <c r="AJ323" s="110">
        <v>0</v>
      </c>
      <c r="AK323" s="110">
        <v>448</v>
      </c>
      <c r="AL323" s="108">
        <v>0.203125</v>
      </c>
      <c r="AM323" s="111">
        <f t="shared" si="86"/>
        <v>0.371</v>
      </c>
      <c r="AN323" s="111">
        <f t="shared" si="85"/>
        <v>0.49199999999999999</v>
      </c>
      <c r="AO323" s="111">
        <f t="shared" si="87"/>
        <v>0.34200000000000003</v>
      </c>
      <c r="AP323" s="111">
        <f t="shared" si="88"/>
        <v>0.52500000000000002</v>
      </c>
      <c r="AQ323" s="111">
        <f t="shared" si="89"/>
        <v>0.72799999999999998</v>
      </c>
      <c r="AR323" s="111">
        <f t="shared" si="90"/>
        <v>0.64400000000000002</v>
      </c>
      <c r="AS323" s="111">
        <f t="shared" si="91"/>
        <v>0.53500000000000003</v>
      </c>
      <c r="AT323" s="111">
        <f t="shared" si="92"/>
        <v>0.53500000000000003</v>
      </c>
      <c r="AU323" s="111">
        <f t="shared" si="93"/>
        <v>0.26300000000000001</v>
      </c>
      <c r="AV323" s="111">
        <f t="shared" si="94"/>
        <v>0.62</v>
      </c>
      <c r="AW323" s="101">
        <f t="shared" si="95"/>
        <v>1</v>
      </c>
      <c r="AX323" s="101">
        <f t="shared" si="96"/>
        <v>1</v>
      </c>
      <c r="AY323" s="101">
        <f t="shared" si="97"/>
        <v>1</v>
      </c>
      <c r="AZ323" s="101">
        <f t="shared" si="98"/>
        <v>1</v>
      </c>
      <c r="BA323" s="101">
        <f t="shared" si="99"/>
        <v>2</v>
      </c>
      <c r="BB323" s="101">
        <f t="shared" si="100"/>
        <v>1</v>
      </c>
      <c r="BC323" s="101">
        <f t="shared" si="101"/>
        <v>1</v>
      </c>
      <c r="BD323" s="101">
        <f t="shared" si="102"/>
        <v>1</v>
      </c>
      <c r="BE323" s="101">
        <f t="shared" si="103"/>
        <v>0</v>
      </c>
      <c r="BF323" s="101">
        <f t="shared" si="104"/>
        <v>1</v>
      </c>
      <c r="BG323" s="101">
        <f t="shared" si="105"/>
        <v>10</v>
      </c>
    </row>
    <row r="324" spans="1:59" x14ac:dyDescent="0.2">
      <c r="A324" s="98">
        <v>1930540</v>
      </c>
      <c r="B324" s="98" t="s">
        <v>1461</v>
      </c>
      <c r="C324" s="98" t="s">
        <v>2467</v>
      </c>
      <c r="D324" s="98" t="s">
        <v>323</v>
      </c>
      <c r="E324" s="106">
        <v>63</v>
      </c>
      <c r="F324" s="107" t="s">
        <v>428</v>
      </c>
      <c r="G324" s="108" t="s">
        <v>1047</v>
      </c>
      <c r="H324" s="109">
        <v>50500</v>
      </c>
      <c r="I324" s="108">
        <v>6.8000000000000005E-2</v>
      </c>
      <c r="J324" s="110">
        <v>0</v>
      </c>
      <c r="K324" s="110">
        <v>32</v>
      </c>
      <c r="L324" s="108">
        <v>0</v>
      </c>
      <c r="M324" s="110">
        <v>0</v>
      </c>
      <c r="N324" s="110">
        <v>32</v>
      </c>
      <c r="O324" s="108">
        <v>0</v>
      </c>
      <c r="P324" s="108">
        <v>0.26300000000000001</v>
      </c>
      <c r="Q324" s="108">
        <v>0.255</v>
      </c>
      <c r="R324" s="108">
        <v>3.2786885245901641E-2</v>
      </c>
      <c r="S324" s="110">
        <v>6</v>
      </c>
      <c r="T324" s="110">
        <v>28</v>
      </c>
      <c r="U324" s="110">
        <v>49</v>
      </c>
      <c r="V324" s="108">
        <v>0.69387755102040816</v>
      </c>
      <c r="W324" s="110">
        <v>5</v>
      </c>
      <c r="X324" s="110">
        <v>1</v>
      </c>
      <c r="Y324" s="110">
        <v>37</v>
      </c>
      <c r="Z324" s="108">
        <v>0.10810810810810811</v>
      </c>
      <c r="AA324" s="110">
        <v>0</v>
      </c>
      <c r="AB324" s="110">
        <v>0</v>
      </c>
      <c r="AC324" s="110">
        <v>0</v>
      </c>
      <c r="AD324" s="110">
        <v>0</v>
      </c>
      <c r="AE324" s="110">
        <v>0</v>
      </c>
      <c r="AF324" s="110">
        <v>4</v>
      </c>
      <c r="AG324" s="110">
        <v>2</v>
      </c>
      <c r="AH324" s="110">
        <v>0</v>
      </c>
      <c r="AI324" s="110">
        <v>0</v>
      </c>
      <c r="AJ324" s="110">
        <v>0</v>
      </c>
      <c r="AK324" s="110">
        <v>32</v>
      </c>
      <c r="AL324" s="108">
        <v>0.1875</v>
      </c>
      <c r="AM324" s="111">
        <f t="shared" si="86"/>
        <v>0.16</v>
      </c>
      <c r="AN324" s="111">
        <f t="shared" si="85"/>
        <v>0.33</v>
      </c>
      <c r="AO324" s="111">
        <f t="shared" si="87"/>
        <v>0</v>
      </c>
      <c r="AP324" s="111">
        <f t="shared" si="88"/>
        <v>0</v>
      </c>
      <c r="AQ324" s="111">
        <f t="shared" si="89"/>
        <v>0.99099999999999999</v>
      </c>
      <c r="AR324" s="111">
        <f t="shared" si="90"/>
        <v>0.14099999999999999</v>
      </c>
      <c r="AS324" s="111">
        <f t="shared" si="91"/>
        <v>0.95599999999999996</v>
      </c>
      <c r="AT324" s="111">
        <f t="shared" si="92"/>
        <v>0.95599999999999996</v>
      </c>
      <c r="AU324" s="111">
        <f t="shared" si="93"/>
        <v>0.63800000000000001</v>
      </c>
      <c r="AV324" s="111">
        <f t="shared" si="94"/>
        <v>0.55200000000000005</v>
      </c>
      <c r="AW324" s="101">
        <f t="shared" si="95"/>
        <v>2</v>
      </c>
      <c r="AX324" s="101">
        <f t="shared" si="96"/>
        <v>0</v>
      </c>
      <c r="AY324" s="101">
        <f t="shared" si="97"/>
        <v>0</v>
      </c>
      <c r="AZ324" s="101">
        <f t="shared" si="98"/>
        <v>0</v>
      </c>
      <c r="BA324" s="101">
        <f t="shared" si="99"/>
        <v>2</v>
      </c>
      <c r="BB324" s="101">
        <f t="shared" si="100"/>
        <v>0</v>
      </c>
      <c r="BC324" s="101">
        <f t="shared" si="101"/>
        <v>0</v>
      </c>
      <c r="BD324" s="101">
        <f t="shared" si="102"/>
        <v>2</v>
      </c>
      <c r="BE324" s="101">
        <f t="shared" si="103"/>
        <v>1</v>
      </c>
      <c r="BF324" s="101">
        <f t="shared" si="104"/>
        <v>1</v>
      </c>
      <c r="BG324" s="101">
        <f t="shared" si="105"/>
        <v>8</v>
      </c>
    </row>
    <row r="325" spans="1:59" x14ac:dyDescent="0.2">
      <c r="A325" s="98">
        <v>1930630</v>
      </c>
      <c r="B325" s="98" t="s">
        <v>2089</v>
      </c>
      <c r="C325" s="98" t="s">
        <v>2468</v>
      </c>
      <c r="D325" s="98" t="s">
        <v>324</v>
      </c>
      <c r="E325" s="106">
        <v>1211</v>
      </c>
      <c r="F325" s="107" t="s">
        <v>1779</v>
      </c>
      <c r="G325" s="108" t="s">
        <v>1780</v>
      </c>
      <c r="H325" s="109">
        <v>112250</v>
      </c>
      <c r="I325" s="108">
        <v>0.05</v>
      </c>
      <c r="J325" s="110">
        <v>3</v>
      </c>
      <c r="K325" s="110">
        <v>521</v>
      </c>
      <c r="L325" s="108">
        <v>5.7581573896353169E-3</v>
      </c>
      <c r="M325" s="110">
        <v>5</v>
      </c>
      <c r="N325" s="110">
        <v>521</v>
      </c>
      <c r="O325" s="108">
        <v>9.5969289827255271E-3</v>
      </c>
      <c r="P325" s="108">
        <v>4.0999999999999995E-2</v>
      </c>
      <c r="Q325" s="108">
        <v>0.247</v>
      </c>
      <c r="R325" s="108">
        <v>0.11922365988909427</v>
      </c>
      <c r="S325" s="110">
        <v>9</v>
      </c>
      <c r="T325" s="110">
        <v>159</v>
      </c>
      <c r="U325" s="110">
        <v>895</v>
      </c>
      <c r="V325" s="108">
        <v>0.18770949720670391</v>
      </c>
      <c r="W325" s="110">
        <v>0</v>
      </c>
      <c r="X325" s="110">
        <v>0</v>
      </c>
      <c r="Y325" s="110">
        <v>521</v>
      </c>
      <c r="Z325" s="108">
        <v>0</v>
      </c>
      <c r="AA325" s="110">
        <v>0</v>
      </c>
      <c r="AB325" s="110">
        <v>3</v>
      </c>
      <c r="AC325" s="110">
        <v>32</v>
      </c>
      <c r="AD325" s="110">
        <v>10</v>
      </c>
      <c r="AE325" s="110">
        <v>4</v>
      </c>
      <c r="AF325" s="110">
        <v>4</v>
      </c>
      <c r="AG325" s="110">
        <v>6</v>
      </c>
      <c r="AH325" s="110">
        <v>6</v>
      </c>
      <c r="AI325" s="110">
        <v>0</v>
      </c>
      <c r="AJ325" s="110">
        <v>0</v>
      </c>
      <c r="AK325" s="110">
        <v>521</v>
      </c>
      <c r="AL325" s="108">
        <v>0.12476007677543186</v>
      </c>
      <c r="AM325" s="111">
        <f t="shared" si="86"/>
        <v>0.97299999999999998</v>
      </c>
      <c r="AN325" s="111">
        <f t="shared" si="85"/>
        <v>0.21199999999999999</v>
      </c>
      <c r="AO325" s="111">
        <f t="shared" si="87"/>
        <v>5.3999999999999999E-2</v>
      </c>
      <c r="AP325" s="111">
        <f t="shared" si="88"/>
        <v>0.17499999999999999</v>
      </c>
      <c r="AQ325" s="111">
        <f t="shared" si="89"/>
        <v>0.68400000000000005</v>
      </c>
      <c r="AR325" s="111">
        <f t="shared" si="90"/>
        <v>0.115</v>
      </c>
      <c r="AS325" s="111">
        <f t="shared" si="91"/>
        <v>1.7000000000000001E-2</v>
      </c>
      <c r="AT325" s="111">
        <f t="shared" si="92"/>
        <v>1.7000000000000001E-2</v>
      </c>
      <c r="AU325" s="111">
        <f t="shared" si="93"/>
        <v>0</v>
      </c>
      <c r="AV325" s="111">
        <f t="shared" si="94"/>
        <v>0.222</v>
      </c>
      <c r="AW325" s="101">
        <f t="shared" si="95"/>
        <v>0</v>
      </c>
      <c r="AX325" s="101">
        <f t="shared" si="96"/>
        <v>0</v>
      </c>
      <c r="AY325" s="101">
        <f t="shared" si="97"/>
        <v>0</v>
      </c>
      <c r="AZ325" s="101">
        <f t="shared" si="98"/>
        <v>0</v>
      </c>
      <c r="BA325" s="101">
        <f t="shared" si="99"/>
        <v>2</v>
      </c>
      <c r="BB325" s="101">
        <f t="shared" si="100"/>
        <v>0</v>
      </c>
      <c r="BC325" s="101">
        <f t="shared" si="101"/>
        <v>0</v>
      </c>
      <c r="BD325" s="101">
        <f t="shared" si="102"/>
        <v>0</v>
      </c>
      <c r="BE325" s="101">
        <f t="shared" si="103"/>
        <v>0</v>
      </c>
      <c r="BF325" s="101">
        <f t="shared" si="104"/>
        <v>0</v>
      </c>
      <c r="BG325" s="101">
        <f t="shared" si="105"/>
        <v>2</v>
      </c>
    </row>
    <row r="326" spans="1:59" x14ac:dyDescent="0.2">
      <c r="A326" s="98">
        <v>1930675</v>
      </c>
      <c r="B326" s="98" t="s">
        <v>2029</v>
      </c>
      <c r="C326" s="98" t="s">
        <v>2469</v>
      </c>
      <c r="D326" s="98" t="s">
        <v>325</v>
      </c>
      <c r="E326" s="106">
        <v>794</v>
      </c>
      <c r="F326" s="107" t="s">
        <v>1222</v>
      </c>
      <c r="G326" s="108" t="s">
        <v>1223</v>
      </c>
      <c r="H326" s="109">
        <v>83750</v>
      </c>
      <c r="I326" s="108">
        <v>4.2000000000000003E-2</v>
      </c>
      <c r="J326" s="110">
        <v>15</v>
      </c>
      <c r="K326" s="110">
        <v>332</v>
      </c>
      <c r="L326" s="108">
        <v>4.5180722891566265E-2</v>
      </c>
      <c r="M326" s="110">
        <v>2</v>
      </c>
      <c r="N326" s="110">
        <v>332</v>
      </c>
      <c r="O326" s="108">
        <v>6.024096385542169E-3</v>
      </c>
      <c r="P326" s="108">
        <v>2.8999999999999998E-2</v>
      </c>
      <c r="Q326" s="108">
        <v>0.29699999999999999</v>
      </c>
      <c r="R326" s="108">
        <v>0.1151685393258427</v>
      </c>
      <c r="S326" s="110">
        <v>2</v>
      </c>
      <c r="T326" s="110">
        <v>212</v>
      </c>
      <c r="U326" s="110">
        <v>525</v>
      </c>
      <c r="V326" s="108">
        <v>0.4076190476190476</v>
      </c>
      <c r="W326" s="110">
        <v>11</v>
      </c>
      <c r="X326" s="110">
        <v>3</v>
      </c>
      <c r="Y326" s="110">
        <v>343</v>
      </c>
      <c r="Z326" s="108">
        <v>2.3323615160349854E-2</v>
      </c>
      <c r="AA326" s="110">
        <v>11</v>
      </c>
      <c r="AB326" s="110">
        <v>35</v>
      </c>
      <c r="AC326" s="110">
        <v>0</v>
      </c>
      <c r="AD326" s="110">
        <v>4</v>
      </c>
      <c r="AE326" s="110">
        <v>2</v>
      </c>
      <c r="AF326" s="110">
        <v>6</v>
      </c>
      <c r="AG326" s="110">
        <v>11</v>
      </c>
      <c r="AH326" s="110">
        <v>0</v>
      </c>
      <c r="AI326" s="110">
        <v>0</v>
      </c>
      <c r="AJ326" s="110">
        <v>0</v>
      </c>
      <c r="AK326" s="110">
        <v>332</v>
      </c>
      <c r="AL326" s="108">
        <v>0.20783132530120482</v>
      </c>
      <c r="AM326" s="111">
        <f t="shared" si="86"/>
        <v>0.85899999999999999</v>
      </c>
      <c r="AN326" s="111">
        <f t="shared" ref="AN326:AN389" si="106">_xlfn.PERCENTRANK.INC(I$6:I$945,I326)</f>
        <v>0.16600000000000001</v>
      </c>
      <c r="AO326" s="111">
        <f t="shared" si="87"/>
        <v>0.20599999999999999</v>
      </c>
      <c r="AP326" s="111">
        <f t="shared" si="88"/>
        <v>0.14099999999999999</v>
      </c>
      <c r="AQ326" s="111">
        <f t="shared" si="89"/>
        <v>0.54200000000000004</v>
      </c>
      <c r="AR326" s="111">
        <f t="shared" si="90"/>
        <v>0.26700000000000002</v>
      </c>
      <c r="AS326" s="111">
        <f t="shared" si="91"/>
        <v>0.308</v>
      </c>
      <c r="AT326" s="111">
        <f t="shared" si="92"/>
        <v>0.308</v>
      </c>
      <c r="AU326" s="111">
        <f t="shared" si="93"/>
        <v>0.17199999999999999</v>
      </c>
      <c r="AV326" s="111">
        <f t="shared" si="94"/>
        <v>0.64100000000000001</v>
      </c>
      <c r="AW326" s="101">
        <f t="shared" si="95"/>
        <v>0</v>
      </c>
      <c r="AX326" s="101">
        <f t="shared" si="96"/>
        <v>0</v>
      </c>
      <c r="AY326" s="101">
        <f t="shared" si="97"/>
        <v>0</v>
      </c>
      <c r="AZ326" s="101">
        <f t="shared" si="98"/>
        <v>0</v>
      </c>
      <c r="BA326" s="101">
        <f t="shared" si="99"/>
        <v>1</v>
      </c>
      <c r="BB326" s="101">
        <f t="shared" si="100"/>
        <v>0</v>
      </c>
      <c r="BC326" s="101">
        <f t="shared" si="101"/>
        <v>0</v>
      </c>
      <c r="BD326" s="101">
        <f t="shared" si="102"/>
        <v>0</v>
      </c>
      <c r="BE326" s="101">
        <f t="shared" si="103"/>
        <v>0</v>
      </c>
      <c r="BF326" s="101">
        <f t="shared" si="104"/>
        <v>1</v>
      </c>
      <c r="BG326" s="101">
        <f t="shared" si="105"/>
        <v>2</v>
      </c>
    </row>
    <row r="327" spans="1:59" x14ac:dyDescent="0.2">
      <c r="A327" s="98">
        <v>1930810</v>
      </c>
      <c r="B327" s="98" t="s">
        <v>1355</v>
      </c>
      <c r="C327" s="98" t="s">
        <v>2470</v>
      </c>
      <c r="D327" s="98" t="s">
        <v>326</v>
      </c>
      <c r="E327" s="106">
        <v>30</v>
      </c>
      <c r="F327" s="107" t="s">
        <v>1356</v>
      </c>
      <c r="G327" s="108" t="s">
        <v>1357</v>
      </c>
      <c r="H327" s="109"/>
      <c r="I327" s="108">
        <v>2.8999999999999998E-2</v>
      </c>
      <c r="J327" s="110">
        <v>1</v>
      </c>
      <c r="K327" s="110">
        <v>11</v>
      </c>
      <c r="L327" s="108">
        <v>9.0909090909090912E-2</v>
      </c>
      <c r="M327" s="110">
        <v>0</v>
      </c>
      <c r="N327" s="110">
        <v>11</v>
      </c>
      <c r="O327" s="108">
        <v>0</v>
      </c>
      <c r="P327" s="108">
        <v>0</v>
      </c>
      <c r="Q327" s="108">
        <v>0.39100000000000001</v>
      </c>
      <c r="R327" s="108">
        <v>-0.38775510204081631</v>
      </c>
      <c r="S327" s="110">
        <v>5</v>
      </c>
      <c r="T327" s="110">
        <v>11</v>
      </c>
      <c r="U327" s="110">
        <v>23</v>
      </c>
      <c r="V327" s="108">
        <v>0.69565217391304346</v>
      </c>
      <c r="W327" s="110">
        <v>6</v>
      </c>
      <c r="X327" s="110">
        <v>6</v>
      </c>
      <c r="Y327" s="110">
        <v>17</v>
      </c>
      <c r="Z327" s="108">
        <v>0</v>
      </c>
      <c r="AA327" s="110">
        <v>1</v>
      </c>
      <c r="AB327" s="110">
        <v>0</v>
      </c>
      <c r="AC327" s="110">
        <v>0</v>
      </c>
      <c r="AD327" s="110">
        <v>0</v>
      </c>
      <c r="AE327" s="110">
        <v>0</v>
      </c>
      <c r="AF327" s="110">
        <v>0</v>
      </c>
      <c r="AG327" s="110">
        <v>0</v>
      </c>
      <c r="AH327" s="110">
        <v>0</v>
      </c>
      <c r="AI327" s="110">
        <v>0</v>
      </c>
      <c r="AJ327" s="110">
        <v>0</v>
      </c>
      <c r="AK327" s="110">
        <v>11</v>
      </c>
      <c r="AL327" s="108">
        <v>9.0909090909090912E-2</v>
      </c>
      <c r="AM327" s="111">
        <f t="shared" ref="AM327:AM390" si="107">IFERROR(_xlfn.PERCENTRANK.INC(H$6:H$945,H327),0)</f>
        <v>0</v>
      </c>
      <c r="AN327" s="111">
        <f t="shared" si="106"/>
        <v>9.0999999999999998E-2</v>
      </c>
      <c r="AO327" s="111">
        <f t="shared" ref="AO327:AO390" si="108">_xlfn.PERCENTRANK.INC(L$6:L$945,L327)</f>
        <v>0.47</v>
      </c>
      <c r="AP327" s="111">
        <f t="shared" ref="AP327:AP390" si="109">_xlfn.PERCENTRANK.INC(O$6:O$945,O327)</f>
        <v>0</v>
      </c>
      <c r="AQ327" s="111">
        <f t="shared" ref="AQ327:AQ390" si="110">_xlfn.PERCENTRANK.INC(P$6:P$945,P327)</f>
        <v>0</v>
      </c>
      <c r="AR327" s="111">
        <f t="shared" ref="AR327:AR390" si="111">_xlfn.PERCENTRANK.INC(Q$6:Q$945,Q327)</f>
        <v>0.66</v>
      </c>
      <c r="AS327" s="111">
        <f t="shared" ref="AS327:AS390" si="112">_xlfn.PERCENTRANK.INC(V$6:V$945,V327)</f>
        <v>0.95699999999999996</v>
      </c>
      <c r="AT327" s="111">
        <f t="shared" ref="AT327:AT390" si="113">_xlfn.PERCENTRANK.INC(V$6:V$945,V327)</f>
        <v>0.95699999999999996</v>
      </c>
      <c r="AU327" s="111">
        <f t="shared" ref="AU327:AU390" si="114">_xlfn.PERCENTRANK.INC(Z$6:Z$945,Z327)</f>
        <v>0</v>
      </c>
      <c r="AV327" s="111">
        <f t="shared" ref="AV327:AV390" si="115">_xlfn.PERCENTRANK.INC(AL$6:AL$945,AL327)</f>
        <v>0.11600000000000001</v>
      </c>
      <c r="AW327" s="101">
        <f t="shared" ref="AW327:AW390" si="116">IFERROR(IF(AM327&gt;=0.667,0,IF(AND(AM327&gt;=0.334,AM327&lt;0.667),1,2)),2)</f>
        <v>2</v>
      </c>
      <c r="AX327" s="101">
        <f t="shared" ref="AX327:AX390" si="117">IF(AN327&gt;=0.667,2,IF(AND(AN327&gt;=0.334,AN327&lt;0.667),1,0))</f>
        <v>0</v>
      </c>
      <c r="AY327" s="101">
        <f t="shared" ref="AY327:AY390" si="118">IF(AO327&gt;=0.667,2,IF(AND(AO327&gt;=0.334,AO327&lt;0.667),1,0))</f>
        <v>1</v>
      </c>
      <c r="AZ327" s="101">
        <f t="shared" ref="AZ327:AZ390" si="119">IF(AP327&gt;=0.667,2,IF(AND(AP327&gt;=0.334,AP327&lt;0.667),1,0))</f>
        <v>0</v>
      </c>
      <c r="BA327" s="101">
        <f t="shared" ref="BA327:BA390" si="120">IF(AQ327&gt;=0.667,2,IF(AND(AQ327&gt;=0.334,AQ327&lt;0.667),1,0))</f>
        <v>0</v>
      </c>
      <c r="BB327" s="101">
        <f t="shared" ref="BB327:BB390" si="121">IF(AR327&gt;=0.667,2,IF(AND(AR327&gt;=0.334,AR327&lt;0.667),1,0))</f>
        <v>1</v>
      </c>
      <c r="BC327" s="101">
        <f t="shared" ref="BC327:BC390" si="122">IF(R327&lt;-0.075,2,IF(AND(R327&lt;=0,R327&gt;=-0.075),1,0))</f>
        <v>2</v>
      </c>
      <c r="BD327" s="101">
        <f t="shared" ref="BD327:BD390" si="123">IF(AT327&gt;=0.667,2,IF(AND(AT327&gt;=0.334,AT327&lt;0.667),1,0))</f>
        <v>2</v>
      </c>
      <c r="BE327" s="101">
        <f t="shared" ref="BE327:BE390" si="124">IF(AU327&gt;=0.667,2,IF(AND(AU327&gt;=0.334,AU327&lt;0.667),1,0))</f>
        <v>0</v>
      </c>
      <c r="BF327" s="101">
        <f t="shared" ref="BF327:BF390" si="125">IF(AV327&gt;=0.667,2,IF(AND(AV327&gt;=0.334,AV327&lt;0.667),1,0))</f>
        <v>0</v>
      </c>
      <c r="BG327" s="101">
        <f t="shared" ref="BG327:BG390" si="126">SUM(AW327:BF327)</f>
        <v>8</v>
      </c>
    </row>
    <row r="328" spans="1:59" x14ac:dyDescent="0.2">
      <c r="A328" s="98">
        <v>1930900</v>
      </c>
      <c r="B328" s="98" t="s">
        <v>1878</v>
      </c>
      <c r="C328" s="98" t="s">
        <v>2471</v>
      </c>
      <c r="D328" s="98" t="s">
        <v>327</v>
      </c>
      <c r="E328" s="106">
        <v>542</v>
      </c>
      <c r="F328" s="107" t="s">
        <v>1054</v>
      </c>
      <c r="G328" s="108" t="s">
        <v>1055</v>
      </c>
      <c r="H328" s="109">
        <v>96974</v>
      </c>
      <c r="I328" s="108">
        <v>0.10800000000000001</v>
      </c>
      <c r="J328" s="110">
        <v>46</v>
      </c>
      <c r="K328" s="110">
        <v>276</v>
      </c>
      <c r="L328" s="108">
        <v>0.16666666666666666</v>
      </c>
      <c r="M328" s="110">
        <v>6</v>
      </c>
      <c r="N328" s="110">
        <v>276</v>
      </c>
      <c r="O328" s="108">
        <v>2.1739130434782608E-2</v>
      </c>
      <c r="P328" s="108">
        <v>0.08</v>
      </c>
      <c r="Q328" s="108">
        <v>0.27699999999999997</v>
      </c>
      <c r="R328" s="108">
        <v>6.4833005893909626E-2</v>
      </c>
      <c r="S328" s="110">
        <v>18</v>
      </c>
      <c r="T328" s="110">
        <v>180</v>
      </c>
      <c r="U328" s="110">
        <v>395</v>
      </c>
      <c r="V328" s="108">
        <v>0.50126582278481013</v>
      </c>
      <c r="W328" s="110">
        <v>33</v>
      </c>
      <c r="X328" s="110">
        <v>0</v>
      </c>
      <c r="Y328" s="110">
        <v>309</v>
      </c>
      <c r="Z328" s="108">
        <v>0.10679611650485436</v>
      </c>
      <c r="AA328" s="110">
        <v>7</v>
      </c>
      <c r="AB328" s="110">
        <v>3</v>
      </c>
      <c r="AC328" s="110">
        <v>2</v>
      </c>
      <c r="AD328" s="110">
        <v>4</v>
      </c>
      <c r="AE328" s="110">
        <v>0</v>
      </c>
      <c r="AF328" s="110">
        <v>11</v>
      </c>
      <c r="AG328" s="110">
        <v>9</v>
      </c>
      <c r="AH328" s="110">
        <v>0</v>
      </c>
      <c r="AI328" s="110">
        <v>0</v>
      </c>
      <c r="AJ328" s="110">
        <v>0</v>
      </c>
      <c r="AK328" s="110">
        <v>276</v>
      </c>
      <c r="AL328" s="108">
        <v>0.13043478260869565</v>
      </c>
      <c r="AM328" s="111">
        <f t="shared" si="107"/>
        <v>0.93600000000000005</v>
      </c>
      <c r="AN328" s="111">
        <f t="shared" si="106"/>
        <v>0.56599999999999995</v>
      </c>
      <c r="AO328" s="111">
        <f t="shared" si="108"/>
        <v>0.81399999999999995</v>
      </c>
      <c r="AP328" s="111">
        <f t="shared" si="109"/>
        <v>0.316</v>
      </c>
      <c r="AQ328" s="111">
        <f t="shared" si="110"/>
        <v>0.90700000000000003</v>
      </c>
      <c r="AR328" s="111">
        <f t="shared" si="111"/>
        <v>0.20399999999999999</v>
      </c>
      <c r="AS328" s="111">
        <f t="shared" si="112"/>
        <v>0.64900000000000002</v>
      </c>
      <c r="AT328" s="111">
        <f t="shared" si="113"/>
        <v>0.64900000000000002</v>
      </c>
      <c r="AU328" s="111">
        <f t="shared" si="114"/>
        <v>0.63300000000000001</v>
      </c>
      <c r="AV328" s="111">
        <f t="shared" si="115"/>
        <v>0.253</v>
      </c>
      <c r="AW328" s="101">
        <f t="shared" si="116"/>
        <v>0</v>
      </c>
      <c r="AX328" s="101">
        <f t="shared" si="117"/>
        <v>1</v>
      </c>
      <c r="AY328" s="101">
        <f t="shared" si="118"/>
        <v>2</v>
      </c>
      <c r="AZ328" s="101">
        <f t="shared" si="119"/>
        <v>0</v>
      </c>
      <c r="BA328" s="101">
        <f t="shared" si="120"/>
        <v>2</v>
      </c>
      <c r="BB328" s="101">
        <f t="shared" si="121"/>
        <v>0</v>
      </c>
      <c r="BC328" s="101">
        <f t="shared" si="122"/>
        <v>0</v>
      </c>
      <c r="BD328" s="101">
        <f t="shared" si="123"/>
        <v>1</v>
      </c>
      <c r="BE328" s="101">
        <f t="shared" si="124"/>
        <v>1</v>
      </c>
      <c r="BF328" s="101">
        <f t="shared" si="125"/>
        <v>0</v>
      </c>
      <c r="BG328" s="101">
        <f t="shared" si="126"/>
        <v>7</v>
      </c>
    </row>
    <row r="329" spans="1:59" x14ac:dyDescent="0.2">
      <c r="A329" s="98">
        <v>1930945</v>
      </c>
      <c r="B329" s="98" t="s">
        <v>1407</v>
      </c>
      <c r="C329" s="98" t="s">
        <v>2472</v>
      </c>
      <c r="D329" s="98" t="s">
        <v>328</v>
      </c>
      <c r="E329" s="106">
        <v>487</v>
      </c>
      <c r="F329" s="107" t="s">
        <v>401</v>
      </c>
      <c r="G329" s="108" t="s">
        <v>1161</v>
      </c>
      <c r="H329" s="109">
        <v>51250</v>
      </c>
      <c r="I329" s="108">
        <v>0.157</v>
      </c>
      <c r="J329" s="110">
        <v>64</v>
      </c>
      <c r="K329" s="110">
        <v>282</v>
      </c>
      <c r="L329" s="108">
        <v>0.22695035460992907</v>
      </c>
      <c r="M329" s="110">
        <v>24</v>
      </c>
      <c r="N329" s="110">
        <v>282</v>
      </c>
      <c r="O329" s="108">
        <v>8.5106382978723402E-2</v>
      </c>
      <c r="P329" s="108">
        <v>1.3000000000000001E-2</v>
      </c>
      <c r="Q329" s="108">
        <v>0.32799999999999996</v>
      </c>
      <c r="R329" s="108">
        <v>-3.3730158730158728E-2</v>
      </c>
      <c r="S329" s="110">
        <v>46</v>
      </c>
      <c r="T329" s="110">
        <v>149</v>
      </c>
      <c r="U329" s="110">
        <v>412</v>
      </c>
      <c r="V329" s="108">
        <v>0.47330097087378642</v>
      </c>
      <c r="W329" s="110">
        <v>17</v>
      </c>
      <c r="X329" s="110">
        <v>4</v>
      </c>
      <c r="Y329" s="110">
        <v>299</v>
      </c>
      <c r="Z329" s="108">
        <v>4.3478260869565216E-2</v>
      </c>
      <c r="AA329" s="110">
        <v>8</v>
      </c>
      <c r="AB329" s="110">
        <v>19</v>
      </c>
      <c r="AC329" s="110">
        <v>0</v>
      </c>
      <c r="AD329" s="110">
        <v>3</v>
      </c>
      <c r="AE329" s="110">
        <v>0</v>
      </c>
      <c r="AF329" s="110">
        <v>27</v>
      </c>
      <c r="AG329" s="110">
        <v>6</v>
      </c>
      <c r="AH329" s="110">
        <v>0</v>
      </c>
      <c r="AI329" s="110">
        <v>0</v>
      </c>
      <c r="AJ329" s="110">
        <v>0</v>
      </c>
      <c r="AK329" s="110">
        <v>282</v>
      </c>
      <c r="AL329" s="108">
        <v>0.22340425531914893</v>
      </c>
      <c r="AM329" s="111">
        <f t="shared" si="107"/>
        <v>0.17899999999999999</v>
      </c>
      <c r="AN329" s="111">
        <f t="shared" si="106"/>
        <v>0.77800000000000002</v>
      </c>
      <c r="AO329" s="111">
        <f t="shared" si="108"/>
        <v>0.93200000000000005</v>
      </c>
      <c r="AP329" s="111">
        <f t="shared" si="109"/>
        <v>0.872</v>
      </c>
      <c r="AQ329" s="111">
        <f t="shared" si="110"/>
        <v>0.316</v>
      </c>
      <c r="AR329" s="111">
        <f t="shared" si="111"/>
        <v>0.39100000000000001</v>
      </c>
      <c r="AS329" s="111">
        <f t="shared" si="112"/>
        <v>0.55800000000000005</v>
      </c>
      <c r="AT329" s="111">
        <f t="shared" si="113"/>
        <v>0.55800000000000005</v>
      </c>
      <c r="AU329" s="111">
        <f t="shared" si="114"/>
        <v>0.27400000000000002</v>
      </c>
      <c r="AV329" s="111">
        <f t="shared" si="115"/>
        <v>0.70799999999999996</v>
      </c>
      <c r="AW329" s="101">
        <f t="shared" si="116"/>
        <v>2</v>
      </c>
      <c r="AX329" s="101">
        <f t="shared" si="117"/>
        <v>2</v>
      </c>
      <c r="AY329" s="101">
        <f t="shared" si="118"/>
        <v>2</v>
      </c>
      <c r="AZ329" s="101">
        <f t="shared" si="119"/>
        <v>2</v>
      </c>
      <c r="BA329" s="101">
        <f t="shared" si="120"/>
        <v>0</v>
      </c>
      <c r="BB329" s="101">
        <f t="shared" si="121"/>
        <v>1</v>
      </c>
      <c r="BC329" s="101">
        <f t="shared" si="122"/>
        <v>1</v>
      </c>
      <c r="BD329" s="101">
        <f t="shared" si="123"/>
        <v>1</v>
      </c>
      <c r="BE329" s="101">
        <f t="shared" si="124"/>
        <v>0</v>
      </c>
      <c r="BF329" s="101">
        <f t="shared" si="125"/>
        <v>2</v>
      </c>
      <c r="BG329" s="101">
        <f t="shared" si="126"/>
        <v>13</v>
      </c>
    </row>
    <row r="330" spans="1:59" x14ac:dyDescent="0.2">
      <c r="A330" s="98">
        <v>1931035</v>
      </c>
      <c r="B330" s="98" t="s">
        <v>1274</v>
      </c>
      <c r="C330" s="98" t="s">
        <v>2473</v>
      </c>
      <c r="D330" s="98" t="s">
        <v>329</v>
      </c>
      <c r="E330" s="106">
        <v>799</v>
      </c>
      <c r="F330" s="107" t="s">
        <v>833</v>
      </c>
      <c r="G330" s="108" t="s">
        <v>1073</v>
      </c>
      <c r="H330" s="109">
        <v>63125</v>
      </c>
      <c r="I330" s="108">
        <v>0.17</v>
      </c>
      <c r="J330" s="110">
        <v>42</v>
      </c>
      <c r="K330" s="110">
        <v>429</v>
      </c>
      <c r="L330" s="108">
        <v>9.7902097902097904E-2</v>
      </c>
      <c r="M330" s="110">
        <v>15</v>
      </c>
      <c r="N330" s="110">
        <v>429</v>
      </c>
      <c r="O330" s="108">
        <v>3.4965034965034968E-2</v>
      </c>
      <c r="P330" s="108">
        <v>1.1000000000000001E-2</v>
      </c>
      <c r="Q330" s="108">
        <v>0.42</v>
      </c>
      <c r="R330" s="108">
        <v>-0.15449735449735449</v>
      </c>
      <c r="S330" s="110">
        <v>42</v>
      </c>
      <c r="T330" s="110">
        <v>277</v>
      </c>
      <c r="U330" s="110">
        <v>724</v>
      </c>
      <c r="V330" s="108">
        <v>0.44060773480662985</v>
      </c>
      <c r="W330" s="110">
        <v>41</v>
      </c>
      <c r="X330" s="110">
        <v>2</v>
      </c>
      <c r="Y330" s="110">
        <v>470</v>
      </c>
      <c r="Z330" s="108">
        <v>8.2978723404255314E-2</v>
      </c>
      <c r="AA330" s="110">
        <v>57</v>
      </c>
      <c r="AB330" s="110">
        <v>0</v>
      </c>
      <c r="AC330" s="110">
        <v>16</v>
      </c>
      <c r="AD330" s="110">
        <v>2</v>
      </c>
      <c r="AE330" s="110">
        <v>0</v>
      </c>
      <c r="AF330" s="110">
        <v>26</v>
      </c>
      <c r="AG330" s="110">
        <v>10</v>
      </c>
      <c r="AH330" s="110">
        <v>0</v>
      </c>
      <c r="AI330" s="110">
        <v>0</v>
      </c>
      <c r="AJ330" s="110">
        <v>0</v>
      </c>
      <c r="AK330" s="110">
        <v>429</v>
      </c>
      <c r="AL330" s="108">
        <v>0.25874125874125875</v>
      </c>
      <c r="AM330" s="111">
        <f t="shared" si="107"/>
        <v>0.46899999999999997</v>
      </c>
      <c r="AN330" s="111">
        <f t="shared" si="106"/>
        <v>0.82299999999999995</v>
      </c>
      <c r="AO330" s="111">
        <f t="shared" si="108"/>
        <v>0.51</v>
      </c>
      <c r="AP330" s="111">
        <f t="shared" si="109"/>
        <v>0.49399999999999999</v>
      </c>
      <c r="AQ330" s="111">
        <f t="shared" si="110"/>
        <v>0.28899999999999998</v>
      </c>
      <c r="AR330" s="111">
        <f t="shared" si="111"/>
        <v>0.77400000000000002</v>
      </c>
      <c r="AS330" s="111">
        <f t="shared" si="112"/>
        <v>0.437</v>
      </c>
      <c r="AT330" s="111">
        <f t="shared" si="113"/>
        <v>0.437</v>
      </c>
      <c r="AU330" s="111">
        <f t="shared" si="114"/>
        <v>0.51700000000000002</v>
      </c>
      <c r="AV330" s="111">
        <f t="shared" si="115"/>
        <v>0.82299999999999995</v>
      </c>
      <c r="AW330" s="101">
        <f t="shared" si="116"/>
        <v>1</v>
      </c>
      <c r="AX330" s="101">
        <f t="shared" si="117"/>
        <v>2</v>
      </c>
      <c r="AY330" s="101">
        <f t="shared" si="118"/>
        <v>1</v>
      </c>
      <c r="AZ330" s="101">
        <f t="shared" si="119"/>
        <v>1</v>
      </c>
      <c r="BA330" s="101">
        <f t="shared" si="120"/>
        <v>0</v>
      </c>
      <c r="BB330" s="101">
        <f t="shared" si="121"/>
        <v>2</v>
      </c>
      <c r="BC330" s="101">
        <f t="shared" si="122"/>
        <v>2</v>
      </c>
      <c r="BD330" s="101">
        <f t="shared" si="123"/>
        <v>1</v>
      </c>
      <c r="BE330" s="101">
        <f t="shared" si="124"/>
        <v>1</v>
      </c>
      <c r="BF330" s="101">
        <f t="shared" si="125"/>
        <v>2</v>
      </c>
      <c r="BG330" s="101">
        <f t="shared" si="126"/>
        <v>13</v>
      </c>
    </row>
    <row r="331" spans="1:59" x14ac:dyDescent="0.2">
      <c r="A331" s="98">
        <v>1931350</v>
      </c>
      <c r="B331" s="98" t="s">
        <v>1408</v>
      </c>
      <c r="C331" s="98" t="s">
        <v>2474</v>
      </c>
      <c r="D331" s="98" t="s">
        <v>330</v>
      </c>
      <c r="E331" s="106">
        <v>5073</v>
      </c>
      <c r="F331" s="107" t="s">
        <v>1064</v>
      </c>
      <c r="G331" s="108" t="s">
        <v>1065</v>
      </c>
      <c r="H331" s="109">
        <v>69320</v>
      </c>
      <c r="I331" s="108">
        <v>0.09</v>
      </c>
      <c r="J331" s="110">
        <v>205</v>
      </c>
      <c r="K331" s="110">
        <v>2127</v>
      </c>
      <c r="L331" s="108">
        <v>9.6379877762106256E-2</v>
      </c>
      <c r="M331" s="110">
        <v>100</v>
      </c>
      <c r="N331" s="110">
        <v>2127</v>
      </c>
      <c r="O331" s="108">
        <v>4.7014574518100614E-2</v>
      </c>
      <c r="P331" s="108">
        <v>2.6000000000000002E-2</v>
      </c>
      <c r="Q331" s="108">
        <v>0.38</v>
      </c>
      <c r="R331" s="108">
        <v>-3.719870943252989E-2</v>
      </c>
      <c r="S331" s="110">
        <v>109</v>
      </c>
      <c r="T331" s="110">
        <v>1123</v>
      </c>
      <c r="U331" s="110">
        <v>3784</v>
      </c>
      <c r="V331" s="108">
        <v>0.32558139534883723</v>
      </c>
      <c r="W331" s="110">
        <v>198</v>
      </c>
      <c r="X331" s="110">
        <v>0</v>
      </c>
      <c r="Y331" s="110">
        <v>2325</v>
      </c>
      <c r="Z331" s="108">
        <v>8.5161290322580643E-2</v>
      </c>
      <c r="AA331" s="110">
        <v>75</v>
      </c>
      <c r="AB331" s="110">
        <v>81</v>
      </c>
      <c r="AC331" s="110">
        <v>20</v>
      </c>
      <c r="AD331" s="110">
        <v>202</v>
      </c>
      <c r="AE331" s="110">
        <v>0</v>
      </c>
      <c r="AF331" s="110">
        <v>133</v>
      </c>
      <c r="AG331" s="110">
        <v>19</v>
      </c>
      <c r="AH331" s="110">
        <v>9</v>
      </c>
      <c r="AI331" s="110">
        <v>27</v>
      </c>
      <c r="AJ331" s="110">
        <v>0</v>
      </c>
      <c r="AK331" s="110">
        <v>2127</v>
      </c>
      <c r="AL331" s="108">
        <v>0.26610249177244943</v>
      </c>
      <c r="AM331" s="111">
        <f t="shared" si="107"/>
        <v>0.623</v>
      </c>
      <c r="AN331" s="111">
        <f t="shared" si="106"/>
        <v>0.47599999999999998</v>
      </c>
      <c r="AO331" s="111">
        <f t="shared" si="108"/>
        <v>0.499</v>
      </c>
      <c r="AP331" s="111">
        <f t="shared" si="109"/>
        <v>0.61899999999999999</v>
      </c>
      <c r="AQ331" s="111">
        <f t="shared" si="110"/>
        <v>0.5</v>
      </c>
      <c r="AR331" s="111">
        <f t="shared" si="111"/>
        <v>0.623</v>
      </c>
      <c r="AS331" s="111">
        <f t="shared" si="112"/>
        <v>0.122</v>
      </c>
      <c r="AT331" s="111">
        <f t="shared" si="113"/>
        <v>0.122</v>
      </c>
      <c r="AU331" s="111">
        <f t="shared" si="114"/>
        <v>0.52800000000000002</v>
      </c>
      <c r="AV331" s="111">
        <f t="shared" si="115"/>
        <v>0.84499999999999997</v>
      </c>
      <c r="AW331" s="101">
        <f t="shared" si="116"/>
        <v>1</v>
      </c>
      <c r="AX331" s="101">
        <f t="shared" si="117"/>
        <v>1</v>
      </c>
      <c r="AY331" s="101">
        <f t="shared" si="118"/>
        <v>1</v>
      </c>
      <c r="AZ331" s="101">
        <f t="shared" si="119"/>
        <v>1</v>
      </c>
      <c r="BA331" s="101">
        <f t="shared" si="120"/>
        <v>1</v>
      </c>
      <c r="BB331" s="101">
        <f t="shared" si="121"/>
        <v>1</v>
      </c>
      <c r="BC331" s="101">
        <f t="shared" si="122"/>
        <v>1</v>
      </c>
      <c r="BD331" s="101">
        <f t="shared" si="123"/>
        <v>0</v>
      </c>
      <c r="BE331" s="101">
        <f t="shared" si="124"/>
        <v>1</v>
      </c>
      <c r="BF331" s="101">
        <f t="shared" si="125"/>
        <v>2</v>
      </c>
      <c r="BG331" s="101">
        <f t="shared" si="126"/>
        <v>10</v>
      </c>
    </row>
    <row r="332" spans="1:59" x14ac:dyDescent="0.2">
      <c r="A332" s="98">
        <v>1931395</v>
      </c>
      <c r="B332" s="98" t="s">
        <v>1937</v>
      </c>
      <c r="C332" s="98" t="s">
        <v>2475</v>
      </c>
      <c r="D332" s="98" t="s">
        <v>331</v>
      </c>
      <c r="E332" s="106">
        <v>1151</v>
      </c>
      <c r="F332" s="107" t="s">
        <v>130</v>
      </c>
      <c r="G332" s="108" t="s">
        <v>1258</v>
      </c>
      <c r="H332" s="109">
        <v>73393</v>
      </c>
      <c r="I332" s="108">
        <v>0.11599999999999999</v>
      </c>
      <c r="J332" s="110">
        <v>19</v>
      </c>
      <c r="K332" s="110">
        <v>455</v>
      </c>
      <c r="L332" s="108">
        <v>4.1758241758241756E-2</v>
      </c>
      <c r="M332" s="110">
        <v>23</v>
      </c>
      <c r="N332" s="110">
        <v>455</v>
      </c>
      <c r="O332" s="108">
        <v>5.054945054945055E-2</v>
      </c>
      <c r="P332" s="108">
        <v>2.3E-2</v>
      </c>
      <c r="Q332" s="108">
        <v>0.33200000000000002</v>
      </c>
      <c r="R332" s="108">
        <v>4.3630017452006981E-3</v>
      </c>
      <c r="S332" s="110">
        <v>52</v>
      </c>
      <c r="T332" s="110">
        <v>297</v>
      </c>
      <c r="U332" s="110">
        <v>783</v>
      </c>
      <c r="V332" s="108">
        <v>0.44572158365261816</v>
      </c>
      <c r="W332" s="110">
        <v>41</v>
      </c>
      <c r="X332" s="110">
        <v>3</v>
      </c>
      <c r="Y332" s="110">
        <v>496</v>
      </c>
      <c r="Z332" s="108">
        <v>7.6612903225806453E-2</v>
      </c>
      <c r="AA332" s="110">
        <v>30</v>
      </c>
      <c r="AB332" s="110">
        <v>3</v>
      </c>
      <c r="AC332" s="110">
        <v>5</v>
      </c>
      <c r="AD332" s="110">
        <v>8</v>
      </c>
      <c r="AE332" s="110">
        <v>0</v>
      </c>
      <c r="AF332" s="110">
        <v>19</v>
      </c>
      <c r="AG332" s="110">
        <v>6</v>
      </c>
      <c r="AH332" s="110">
        <v>3</v>
      </c>
      <c r="AI332" s="110">
        <v>0</v>
      </c>
      <c r="AJ332" s="110">
        <v>0</v>
      </c>
      <c r="AK332" s="110">
        <v>455</v>
      </c>
      <c r="AL332" s="108">
        <v>0.16263736263736264</v>
      </c>
      <c r="AM332" s="111">
        <f t="shared" si="107"/>
        <v>0.70699999999999996</v>
      </c>
      <c r="AN332" s="111">
        <f t="shared" si="106"/>
        <v>0.61799999999999999</v>
      </c>
      <c r="AO332" s="111">
        <f t="shared" si="108"/>
        <v>0.185</v>
      </c>
      <c r="AP332" s="111">
        <f t="shared" si="109"/>
        <v>0.65800000000000003</v>
      </c>
      <c r="AQ332" s="111">
        <f t="shared" si="110"/>
        <v>0.45700000000000002</v>
      </c>
      <c r="AR332" s="111">
        <f t="shared" si="111"/>
        <v>0.40799999999999997</v>
      </c>
      <c r="AS332" s="111">
        <f t="shared" si="112"/>
        <v>0.45600000000000002</v>
      </c>
      <c r="AT332" s="111">
        <f t="shared" si="113"/>
        <v>0.45600000000000002</v>
      </c>
      <c r="AU332" s="111">
        <f t="shared" si="114"/>
        <v>0.48099999999999998</v>
      </c>
      <c r="AV332" s="111">
        <f t="shared" si="115"/>
        <v>0.40600000000000003</v>
      </c>
      <c r="AW332" s="101">
        <f t="shared" si="116"/>
        <v>0</v>
      </c>
      <c r="AX332" s="101">
        <f t="shared" si="117"/>
        <v>1</v>
      </c>
      <c r="AY332" s="101">
        <f t="shared" si="118"/>
        <v>0</v>
      </c>
      <c r="AZ332" s="101">
        <f t="shared" si="119"/>
        <v>1</v>
      </c>
      <c r="BA332" s="101">
        <f t="shared" si="120"/>
        <v>1</v>
      </c>
      <c r="BB332" s="101">
        <f t="shared" si="121"/>
        <v>1</v>
      </c>
      <c r="BC332" s="101">
        <f t="shared" si="122"/>
        <v>0</v>
      </c>
      <c r="BD332" s="101">
        <f t="shared" si="123"/>
        <v>1</v>
      </c>
      <c r="BE332" s="101">
        <f t="shared" si="124"/>
        <v>1</v>
      </c>
      <c r="BF332" s="101">
        <f t="shared" si="125"/>
        <v>1</v>
      </c>
      <c r="BG332" s="101">
        <f t="shared" si="126"/>
        <v>7</v>
      </c>
    </row>
    <row r="333" spans="1:59" x14ac:dyDescent="0.2">
      <c r="A333" s="98">
        <v>1931530</v>
      </c>
      <c r="B333" s="98" t="s">
        <v>1561</v>
      </c>
      <c r="C333" s="98" t="s">
        <v>2476</v>
      </c>
      <c r="D333" s="98" t="s">
        <v>332</v>
      </c>
      <c r="E333" s="106">
        <v>634</v>
      </c>
      <c r="F333" s="107" t="s">
        <v>1262</v>
      </c>
      <c r="G333" s="108" t="s">
        <v>1263</v>
      </c>
      <c r="H333" s="109">
        <v>54500</v>
      </c>
      <c r="I333" s="108">
        <v>0.13100000000000001</v>
      </c>
      <c r="J333" s="110">
        <v>24</v>
      </c>
      <c r="K333" s="110">
        <v>272</v>
      </c>
      <c r="L333" s="108">
        <v>8.8235294117647065E-2</v>
      </c>
      <c r="M333" s="110">
        <v>20</v>
      </c>
      <c r="N333" s="110">
        <v>272</v>
      </c>
      <c r="O333" s="108">
        <v>7.3529411764705885E-2</v>
      </c>
      <c r="P333" s="108">
        <v>0</v>
      </c>
      <c r="Q333" s="108">
        <v>0.5</v>
      </c>
      <c r="R333" s="108">
        <v>-1.5748031496062992E-3</v>
      </c>
      <c r="S333" s="110">
        <v>46</v>
      </c>
      <c r="T333" s="110">
        <v>154</v>
      </c>
      <c r="U333" s="110">
        <v>481</v>
      </c>
      <c r="V333" s="108">
        <v>0.41580041580041582</v>
      </c>
      <c r="W333" s="110">
        <v>48</v>
      </c>
      <c r="X333" s="110">
        <v>12</v>
      </c>
      <c r="Y333" s="110">
        <v>320</v>
      </c>
      <c r="Z333" s="108">
        <v>0.1125</v>
      </c>
      <c r="AA333" s="110">
        <v>3</v>
      </c>
      <c r="AB333" s="110">
        <v>4</v>
      </c>
      <c r="AC333" s="110">
        <v>0</v>
      </c>
      <c r="AD333" s="110">
        <v>0</v>
      </c>
      <c r="AE333" s="110">
        <v>0</v>
      </c>
      <c r="AF333" s="110">
        <v>24</v>
      </c>
      <c r="AG333" s="110">
        <v>0</v>
      </c>
      <c r="AH333" s="110">
        <v>0</v>
      </c>
      <c r="AI333" s="110">
        <v>0</v>
      </c>
      <c r="AJ333" s="110">
        <v>0</v>
      </c>
      <c r="AK333" s="110">
        <v>272</v>
      </c>
      <c r="AL333" s="108">
        <v>0.11397058823529412</v>
      </c>
      <c r="AM333" s="111">
        <f t="shared" si="107"/>
        <v>0.245</v>
      </c>
      <c r="AN333" s="111">
        <f t="shared" si="106"/>
        <v>0.68600000000000005</v>
      </c>
      <c r="AO333" s="111">
        <f t="shared" si="108"/>
        <v>0.46</v>
      </c>
      <c r="AP333" s="111">
        <f t="shared" si="109"/>
        <v>0.82</v>
      </c>
      <c r="AQ333" s="111">
        <f t="shared" si="110"/>
        <v>0</v>
      </c>
      <c r="AR333" s="111">
        <f t="shared" si="111"/>
        <v>0.91500000000000004</v>
      </c>
      <c r="AS333" s="111">
        <f t="shared" si="112"/>
        <v>0.34499999999999997</v>
      </c>
      <c r="AT333" s="111">
        <f t="shared" si="113"/>
        <v>0.34499999999999997</v>
      </c>
      <c r="AU333" s="111">
        <f t="shared" si="114"/>
        <v>0.66800000000000004</v>
      </c>
      <c r="AV333" s="111">
        <f t="shared" si="115"/>
        <v>0.17299999999999999</v>
      </c>
      <c r="AW333" s="101">
        <f t="shared" si="116"/>
        <v>2</v>
      </c>
      <c r="AX333" s="101">
        <f t="shared" si="117"/>
        <v>2</v>
      </c>
      <c r="AY333" s="101">
        <f t="shared" si="118"/>
        <v>1</v>
      </c>
      <c r="AZ333" s="101">
        <f t="shared" si="119"/>
        <v>2</v>
      </c>
      <c r="BA333" s="101">
        <f t="shared" si="120"/>
        <v>0</v>
      </c>
      <c r="BB333" s="101">
        <f t="shared" si="121"/>
        <v>2</v>
      </c>
      <c r="BC333" s="101">
        <f t="shared" si="122"/>
        <v>1</v>
      </c>
      <c r="BD333" s="101">
        <f t="shared" si="123"/>
        <v>1</v>
      </c>
      <c r="BE333" s="101">
        <f t="shared" si="124"/>
        <v>2</v>
      </c>
      <c r="BF333" s="101">
        <f t="shared" si="125"/>
        <v>0</v>
      </c>
      <c r="BG333" s="101">
        <f t="shared" si="126"/>
        <v>13</v>
      </c>
    </row>
    <row r="334" spans="1:59" x14ac:dyDescent="0.2">
      <c r="A334" s="98">
        <v>1931575</v>
      </c>
      <c r="B334" s="98" t="s">
        <v>1793</v>
      </c>
      <c r="C334" s="98" t="s">
        <v>2477</v>
      </c>
      <c r="D334" s="98" t="s">
        <v>333</v>
      </c>
      <c r="E334" s="106">
        <v>140</v>
      </c>
      <c r="F334" s="107" t="s">
        <v>364</v>
      </c>
      <c r="G334" s="108" t="s">
        <v>1206</v>
      </c>
      <c r="H334" s="109">
        <v>83438</v>
      </c>
      <c r="I334" s="108">
        <v>0.10800000000000001</v>
      </c>
      <c r="J334" s="110">
        <v>6</v>
      </c>
      <c r="K334" s="110">
        <v>83</v>
      </c>
      <c r="L334" s="108">
        <v>7.2289156626506021E-2</v>
      </c>
      <c r="M334" s="110">
        <v>13</v>
      </c>
      <c r="N334" s="110">
        <v>83</v>
      </c>
      <c r="O334" s="108">
        <v>0.15662650602409639</v>
      </c>
      <c r="P334" s="108">
        <v>0</v>
      </c>
      <c r="Q334" s="108">
        <v>0.251</v>
      </c>
      <c r="R334" s="108">
        <v>7.1942446043165471E-3</v>
      </c>
      <c r="S334" s="110">
        <v>1</v>
      </c>
      <c r="T334" s="110">
        <v>73</v>
      </c>
      <c r="U334" s="110">
        <v>147</v>
      </c>
      <c r="V334" s="108">
        <v>0.50340136054421769</v>
      </c>
      <c r="W334" s="110">
        <v>14</v>
      </c>
      <c r="X334" s="110">
        <v>0</v>
      </c>
      <c r="Y334" s="110">
        <v>97</v>
      </c>
      <c r="Z334" s="108">
        <v>0.14432989690721648</v>
      </c>
      <c r="AA334" s="110">
        <v>3</v>
      </c>
      <c r="AB334" s="110">
        <v>2</v>
      </c>
      <c r="AC334" s="110">
        <v>0</v>
      </c>
      <c r="AD334" s="110">
        <v>0</v>
      </c>
      <c r="AE334" s="110">
        <v>0</v>
      </c>
      <c r="AF334" s="110">
        <v>5</v>
      </c>
      <c r="AG334" s="110">
        <v>0</v>
      </c>
      <c r="AH334" s="110">
        <v>0</v>
      </c>
      <c r="AI334" s="110">
        <v>0</v>
      </c>
      <c r="AJ334" s="110">
        <v>0</v>
      </c>
      <c r="AK334" s="110">
        <v>83</v>
      </c>
      <c r="AL334" s="108">
        <v>0.12048192771084337</v>
      </c>
      <c r="AM334" s="111">
        <f t="shared" si="107"/>
        <v>0.85499999999999998</v>
      </c>
      <c r="AN334" s="111">
        <f t="shared" si="106"/>
        <v>0.56599999999999995</v>
      </c>
      <c r="AO334" s="111">
        <f t="shared" si="108"/>
        <v>0.35699999999999998</v>
      </c>
      <c r="AP334" s="111">
        <f t="shared" si="109"/>
        <v>0.97799999999999998</v>
      </c>
      <c r="AQ334" s="111">
        <f t="shared" si="110"/>
        <v>0</v>
      </c>
      <c r="AR334" s="111">
        <f t="shared" si="111"/>
        <v>0.128</v>
      </c>
      <c r="AS334" s="111">
        <f t="shared" si="112"/>
        <v>0.65600000000000003</v>
      </c>
      <c r="AT334" s="111">
        <f t="shared" si="113"/>
        <v>0.65600000000000003</v>
      </c>
      <c r="AU334" s="111">
        <f t="shared" si="114"/>
        <v>0.79700000000000004</v>
      </c>
      <c r="AV334" s="111">
        <f t="shared" si="115"/>
        <v>0.20200000000000001</v>
      </c>
      <c r="AW334" s="101">
        <f t="shared" si="116"/>
        <v>0</v>
      </c>
      <c r="AX334" s="101">
        <f t="shared" si="117"/>
        <v>1</v>
      </c>
      <c r="AY334" s="101">
        <f t="shared" si="118"/>
        <v>1</v>
      </c>
      <c r="AZ334" s="101">
        <f t="shared" si="119"/>
        <v>2</v>
      </c>
      <c r="BA334" s="101">
        <f t="shared" si="120"/>
        <v>0</v>
      </c>
      <c r="BB334" s="101">
        <f t="shared" si="121"/>
        <v>0</v>
      </c>
      <c r="BC334" s="101">
        <f t="shared" si="122"/>
        <v>0</v>
      </c>
      <c r="BD334" s="101">
        <f t="shared" si="123"/>
        <v>1</v>
      </c>
      <c r="BE334" s="101">
        <f t="shared" si="124"/>
        <v>2</v>
      </c>
      <c r="BF334" s="101">
        <f t="shared" si="125"/>
        <v>0</v>
      </c>
      <c r="BG334" s="101">
        <f t="shared" si="126"/>
        <v>7</v>
      </c>
    </row>
    <row r="335" spans="1:59" x14ac:dyDescent="0.2">
      <c r="A335" s="98">
        <v>1931665</v>
      </c>
      <c r="B335" s="98" t="s">
        <v>1480</v>
      </c>
      <c r="C335" s="98" t="s">
        <v>2478</v>
      </c>
      <c r="D335" s="98" t="s">
        <v>334</v>
      </c>
      <c r="E335" s="106">
        <v>239</v>
      </c>
      <c r="F335" s="107" t="s">
        <v>165</v>
      </c>
      <c r="G335" s="108" t="s">
        <v>1075</v>
      </c>
      <c r="H335" s="109">
        <v>70625</v>
      </c>
      <c r="I335" s="108">
        <v>0.20600000000000002</v>
      </c>
      <c r="J335" s="110">
        <v>13</v>
      </c>
      <c r="K335" s="110">
        <v>93</v>
      </c>
      <c r="L335" s="108">
        <v>0.13978494623655913</v>
      </c>
      <c r="M335" s="110">
        <v>10</v>
      </c>
      <c r="N335" s="110">
        <v>93</v>
      </c>
      <c r="O335" s="108">
        <v>0.10752688172043011</v>
      </c>
      <c r="P335" s="108">
        <v>3.5000000000000003E-2</v>
      </c>
      <c r="Q335" s="108">
        <v>0.309</v>
      </c>
      <c r="R335" s="108">
        <v>-4.1666666666666666E-3</v>
      </c>
      <c r="S335" s="110">
        <v>42</v>
      </c>
      <c r="T335" s="110">
        <v>22</v>
      </c>
      <c r="U335" s="110">
        <v>177</v>
      </c>
      <c r="V335" s="108">
        <v>0.3615819209039548</v>
      </c>
      <c r="W335" s="110">
        <v>11</v>
      </c>
      <c r="X335" s="110">
        <v>6</v>
      </c>
      <c r="Y335" s="110">
        <v>104</v>
      </c>
      <c r="Z335" s="108">
        <v>4.807692307692308E-2</v>
      </c>
      <c r="AA335" s="110">
        <v>11</v>
      </c>
      <c r="AB335" s="110">
        <v>5</v>
      </c>
      <c r="AC335" s="110">
        <v>3</v>
      </c>
      <c r="AD335" s="110">
        <v>0</v>
      </c>
      <c r="AE335" s="110">
        <v>0</v>
      </c>
      <c r="AF335" s="110">
        <v>0</v>
      </c>
      <c r="AG335" s="110">
        <v>2</v>
      </c>
      <c r="AH335" s="110">
        <v>0</v>
      </c>
      <c r="AI335" s="110">
        <v>0</v>
      </c>
      <c r="AJ335" s="110">
        <v>0</v>
      </c>
      <c r="AK335" s="110">
        <v>93</v>
      </c>
      <c r="AL335" s="108">
        <v>0.22580645161290322</v>
      </c>
      <c r="AM335" s="111">
        <f t="shared" si="107"/>
        <v>0.64800000000000002</v>
      </c>
      <c r="AN335" s="111">
        <f t="shared" si="106"/>
        <v>0.88800000000000001</v>
      </c>
      <c r="AO335" s="111">
        <f t="shared" si="108"/>
        <v>0.71899999999999997</v>
      </c>
      <c r="AP335" s="111">
        <f t="shared" si="109"/>
        <v>0.92800000000000005</v>
      </c>
      <c r="AQ335" s="111">
        <f t="shared" si="110"/>
        <v>0.625</v>
      </c>
      <c r="AR335" s="111">
        <f t="shared" si="111"/>
        <v>0.32800000000000001</v>
      </c>
      <c r="AS335" s="111">
        <f t="shared" si="112"/>
        <v>0.17399999999999999</v>
      </c>
      <c r="AT335" s="111">
        <f t="shared" si="113"/>
        <v>0.17399999999999999</v>
      </c>
      <c r="AU335" s="111">
        <f t="shared" si="114"/>
        <v>0.30299999999999999</v>
      </c>
      <c r="AV335" s="111">
        <f t="shared" si="115"/>
        <v>0.71599999999999997</v>
      </c>
      <c r="AW335" s="101">
        <f t="shared" si="116"/>
        <v>1</v>
      </c>
      <c r="AX335" s="101">
        <f t="shared" si="117"/>
        <v>2</v>
      </c>
      <c r="AY335" s="101">
        <f t="shared" si="118"/>
        <v>2</v>
      </c>
      <c r="AZ335" s="101">
        <f t="shared" si="119"/>
        <v>2</v>
      </c>
      <c r="BA335" s="101">
        <f t="shared" si="120"/>
        <v>1</v>
      </c>
      <c r="BB335" s="101">
        <f t="shared" si="121"/>
        <v>0</v>
      </c>
      <c r="BC335" s="101">
        <f t="shared" si="122"/>
        <v>1</v>
      </c>
      <c r="BD335" s="101">
        <f t="shared" si="123"/>
        <v>0</v>
      </c>
      <c r="BE335" s="101">
        <f t="shared" si="124"/>
        <v>0</v>
      </c>
      <c r="BF335" s="101">
        <f t="shared" si="125"/>
        <v>2</v>
      </c>
      <c r="BG335" s="101">
        <f t="shared" si="126"/>
        <v>11</v>
      </c>
    </row>
    <row r="336" spans="1:59" x14ac:dyDescent="0.2">
      <c r="A336" s="98">
        <v>1931710</v>
      </c>
      <c r="B336" s="98" t="s">
        <v>1481</v>
      </c>
      <c r="C336" s="98" t="s">
        <v>2479</v>
      </c>
      <c r="D336" s="98" t="s">
        <v>335</v>
      </c>
      <c r="E336" s="106">
        <v>952</v>
      </c>
      <c r="F336" s="107" t="s">
        <v>896</v>
      </c>
      <c r="G336" s="108" t="s">
        <v>1178</v>
      </c>
      <c r="H336" s="109">
        <v>74375</v>
      </c>
      <c r="I336" s="108">
        <v>8.900000000000001E-2</v>
      </c>
      <c r="J336" s="110">
        <v>32</v>
      </c>
      <c r="K336" s="110">
        <v>381</v>
      </c>
      <c r="L336" s="108">
        <v>8.3989501312335957E-2</v>
      </c>
      <c r="M336" s="110">
        <v>21</v>
      </c>
      <c r="N336" s="110">
        <v>381</v>
      </c>
      <c r="O336" s="108">
        <v>5.5118110236220472E-2</v>
      </c>
      <c r="P336" s="108">
        <v>0.05</v>
      </c>
      <c r="Q336" s="108">
        <v>0.41399999999999998</v>
      </c>
      <c r="R336" s="108">
        <v>-8.1967213114754092E-2</v>
      </c>
      <c r="S336" s="110">
        <v>7</v>
      </c>
      <c r="T336" s="110">
        <v>175</v>
      </c>
      <c r="U336" s="110">
        <v>602</v>
      </c>
      <c r="V336" s="108">
        <v>0.30232558139534882</v>
      </c>
      <c r="W336" s="110">
        <v>91</v>
      </c>
      <c r="X336" s="110">
        <v>2</v>
      </c>
      <c r="Y336" s="110">
        <v>472</v>
      </c>
      <c r="Z336" s="108">
        <v>0.1885593220338983</v>
      </c>
      <c r="AA336" s="110">
        <v>18</v>
      </c>
      <c r="AB336" s="110">
        <v>8</v>
      </c>
      <c r="AC336" s="110">
        <v>14</v>
      </c>
      <c r="AD336" s="110">
        <v>1</v>
      </c>
      <c r="AE336" s="110">
        <v>0</v>
      </c>
      <c r="AF336" s="110">
        <v>15</v>
      </c>
      <c r="AG336" s="110">
        <v>3</v>
      </c>
      <c r="AH336" s="110">
        <v>0</v>
      </c>
      <c r="AI336" s="110">
        <v>0</v>
      </c>
      <c r="AJ336" s="110">
        <v>0</v>
      </c>
      <c r="AK336" s="110">
        <v>381</v>
      </c>
      <c r="AL336" s="108">
        <v>0.15485564304461943</v>
      </c>
      <c r="AM336" s="111">
        <f t="shared" si="107"/>
        <v>0.73099999999999998</v>
      </c>
      <c r="AN336" s="111">
        <f t="shared" si="106"/>
        <v>0.46899999999999997</v>
      </c>
      <c r="AO336" s="111">
        <f t="shared" si="108"/>
        <v>0.438</v>
      </c>
      <c r="AP336" s="111">
        <f t="shared" si="109"/>
        <v>0.69399999999999995</v>
      </c>
      <c r="AQ336" s="111">
        <f t="shared" si="110"/>
        <v>0.76500000000000001</v>
      </c>
      <c r="AR336" s="111">
        <f t="shared" si="111"/>
        <v>0.75700000000000001</v>
      </c>
      <c r="AS336" s="111">
        <f t="shared" si="112"/>
        <v>9.9000000000000005E-2</v>
      </c>
      <c r="AT336" s="111">
        <f t="shared" si="113"/>
        <v>9.9000000000000005E-2</v>
      </c>
      <c r="AU336" s="111">
        <f t="shared" si="114"/>
        <v>0.878</v>
      </c>
      <c r="AV336" s="111">
        <f t="shared" si="115"/>
        <v>0.376</v>
      </c>
      <c r="AW336" s="101">
        <f t="shared" si="116"/>
        <v>0</v>
      </c>
      <c r="AX336" s="101">
        <f t="shared" si="117"/>
        <v>1</v>
      </c>
      <c r="AY336" s="101">
        <f t="shared" si="118"/>
        <v>1</v>
      </c>
      <c r="AZ336" s="101">
        <f t="shared" si="119"/>
        <v>2</v>
      </c>
      <c r="BA336" s="101">
        <f t="shared" si="120"/>
        <v>2</v>
      </c>
      <c r="BB336" s="101">
        <f t="shared" si="121"/>
        <v>2</v>
      </c>
      <c r="BC336" s="101">
        <f t="shared" si="122"/>
        <v>2</v>
      </c>
      <c r="BD336" s="101">
        <f t="shared" si="123"/>
        <v>0</v>
      </c>
      <c r="BE336" s="101">
        <f t="shared" si="124"/>
        <v>2</v>
      </c>
      <c r="BF336" s="101">
        <f t="shared" si="125"/>
        <v>1</v>
      </c>
      <c r="BG336" s="101">
        <f t="shared" si="126"/>
        <v>13</v>
      </c>
    </row>
    <row r="337" spans="1:59" x14ac:dyDescent="0.2">
      <c r="A337" s="98">
        <v>1931800</v>
      </c>
      <c r="B337" s="98" t="s">
        <v>1994</v>
      </c>
      <c r="C337" s="98" t="s">
        <v>2480</v>
      </c>
      <c r="D337" s="98" t="s">
        <v>336</v>
      </c>
      <c r="E337" s="106">
        <v>832</v>
      </c>
      <c r="F337" s="107" t="s">
        <v>1300</v>
      </c>
      <c r="G337" s="108" t="s">
        <v>1301</v>
      </c>
      <c r="H337" s="109">
        <v>73250</v>
      </c>
      <c r="I337" s="108">
        <v>7.0000000000000007E-2</v>
      </c>
      <c r="J337" s="110">
        <v>41</v>
      </c>
      <c r="K337" s="110">
        <v>443</v>
      </c>
      <c r="L337" s="108">
        <v>9.2550790067720087E-2</v>
      </c>
      <c r="M337" s="110">
        <v>20</v>
      </c>
      <c r="N337" s="110">
        <v>443</v>
      </c>
      <c r="O337" s="108">
        <v>4.5146726862302484E-2</v>
      </c>
      <c r="P337" s="108">
        <v>3.0000000000000001E-3</v>
      </c>
      <c r="Q337" s="108">
        <v>0.253</v>
      </c>
      <c r="R337" s="108">
        <v>-1.4218009478672985E-2</v>
      </c>
      <c r="S337" s="110">
        <v>47</v>
      </c>
      <c r="T337" s="110">
        <v>212</v>
      </c>
      <c r="U337" s="110">
        <v>671</v>
      </c>
      <c r="V337" s="108">
        <v>0.38599105812220569</v>
      </c>
      <c r="W337" s="110">
        <v>40</v>
      </c>
      <c r="X337" s="110">
        <v>3</v>
      </c>
      <c r="Y337" s="110">
        <v>483</v>
      </c>
      <c r="Z337" s="108">
        <v>7.6604554865424432E-2</v>
      </c>
      <c r="AA337" s="110">
        <v>20</v>
      </c>
      <c r="AB337" s="110">
        <v>15</v>
      </c>
      <c r="AC337" s="110">
        <v>4</v>
      </c>
      <c r="AD337" s="110">
        <v>0</v>
      </c>
      <c r="AE337" s="110">
        <v>0</v>
      </c>
      <c r="AF337" s="110">
        <v>13</v>
      </c>
      <c r="AG337" s="110">
        <v>2</v>
      </c>
      <c r="AH337" s="110">
        <v>0</v>
      </c>
      <c r="AI337" s="110">
        <v>0</v>
      </c>
      <c r="AJ337" s="110">
        <v>0</v>
      </c>
      <c r="AK337" s="110">
        <v>443</v>
      </c>
      <c r="AL337" s="108">
        <v>0.12189616252821671</v>
      </c>
      <c r="AM337" s="111">
        <f t="shared" si="107"/>
        <v>0.70299999999999996</v>
      </c>
      <c r="AN337" s="111">
        <f t="shared" si="106"/>
        <v>0.34499999999999997</v>
      </c>
      <c r="AO337" s="111">
        <f t="shared" si="108"/>
        <v>0.48</v>
      </c>
      <c r="AP337" s="111">
        <f t="shared" si="109"/>
        <v>0.59799999999999998</v>
      </c>
      <c r="AQ337" s="111">
        <f t="shared" si="110"/>
        <v>0.19900000000000001</v>
      </c>
      <c r="AR337" s="111">
        <f t="shared" si="111"/>
        <v>0.13500000000000001</v>
      </c>
      <c r="AS337" s="111">
        <f t="shared" si="112"/>
        <v>0.23699999999999999</v>
      </c>
      <c r="AT337" s="111">
        <f t="shared" si="113"/>
        <v>0.23699999999999999</v>
      </c>
      <c r="AU337" s="111">
        <f t="shared" si="114"/>
        <v>0.48</v>
      </c>
      <c r="AV337" s="111">
        <f t="shared" si="115"/>
        <v>0.20699999999999999</v>
      </c>
      <c r="AW337" s="101">
        <f t="shared" si="116"/>
        <v>0</v>
      </c>
      <c r="AX337" s="101">
        <f t="shared" si="117"/>
        <v>1</v>
      </c>
      <c r="AY337" s="101">
        <f t="shared" si="118"/>
        <v>1</v>
      </c>
      <c r="AZ337" s="101">
        <f t="shared" si="119"/>
        <v>1</v>
      </c>
      <c r="BA337" s="101">
        <f t="shared" si="120"/>
        <v>0</v>
      </c>
      <c r="BB337" s="101">
        <f t="shared" si="121"/>
        <v>0</v>
      </c>
      <c r="BC337" s="101">
        <f t="shared" si="122"/>
        <v>1</v>
      </c>
      <c r="BD337" s="101">
        <f t="shared" si="123"/>
        <v>0</v>
      </c>
      <c r="BE337" s="101">
        <f t="shared" si="124"/>
        <v>1</v>
      </c>
      <c r="BF337" s="101">
        <f t="shared" si="125"/>
        <v>0</v>
      </c>
      <c r="BG337" s="101">
        <f t="shared" si="126"/>
        <v>5</v>
      </c>
    </row>
    <row r="338" spans="1:59" x14ac:dyDescent="0.2">
      <c r="A338" s="98">
        <v>1931845</v>
      </c>
      <c r="B338" s="98" t="s">
        <v>1701</v>
      </c>
      <c r="C338" s="98" t="s">
        <v>2481</v>
      </c>
      <c r="D338" s="98" t="s">
        <v>337</v>
      </c>
      <c r="E338" s="106">
        <v>76</v>
      </c>
      <c r="F338" s="107" t="s">
        <v>243</v>
      </c>
      <c r="G338" s="108" t="s">
        <v>1454</v>
      </c>
      <c r="H338" s="109">
        <v>57083</v>
      </c>
      <c r="I338" s="108">
        <v>0</v>
      </c>
      <c r="J338" s="110">
        <v>0</v>
      </c>
      <c r="K338" s="110">
        <v>17</v>
      </c>
      <c r="L338" s="108">
        <v>0</v>
      </c>
      <c r="M338" s="110">
        <v>0</v>
      </c>
      <c r="N338" s="110">
        <v>17</v>
      </c>
      <c r="O338" s="108">
        <v>0</v>
      </c>
      <c r="P338" s="108">
        <v>0.04</v>
      </c>
      <c r="Q338" s="108">
        <v>0.32400000000000001</v>
      </c>
      <c r="R338" s="108">
        <v>-3.7974683544303799E-2</v>
      </c>
      <c r="S338" s="110">
        <v>4</v>
      </c>
      <c r="T338" s="110">
        <v>16</v>
      </c>
      <c r="U338" s="110">
        <v>31</v>
      </c>
      <c r="V338" s="108">
        <v>0.64516129032258063</v>
      </c>
      <c r="W338" s="110">
        <v>0</v>
      </c>
      <c r="X338" s="110">
        <v>0</v>
      </c>
      <c r="Y338" s="110">
        <v>17</v>
      </c>
      <c r="Z338" s="108">
        <v>0</v>
      </c>
      <c r="AA338" s="110">
        <v>0</v>
      </c>
      <c r="AB338" s="110">
        <v>0</v>
      </c>
      <c r="AC338" s="110">
        <v>0</v>
      </c>
      <c r="AD338" s="110">
        <v>1</v>
      </c>
      <c r="AE338" s="110">
        <v>1</v>
      </c>
      <c r="AF338" s="110">
        <v>0</v>
      </c>
      <c r="AG338" s="110">
        <v>0</v>
      </c>
      <c r="AH338" s="110">
        <v>0</v>
      </c>
      <c r="AI338" s="110">
        <v>0</v>
      </c>
      <c r="AJ338" s="110">
        <v>0</v>
      </c>
      <c r="AK338" s="110">
        <v>17</v>
      </c>
      <c r="AL338" s="108">
        <v>0.11764705882352941</v>
      </c>
      <c r="AM338" s="111">
        <f t="shared" si="107"/>
        <v>0.316</v>
      </c>
      <c r="AN338" s="111">
        <f t="shared" si="106"/>
        <v>0</v>
      </c>
      <c r="AO338" s="111">
        <f t="shared" si="108"/>
        <v>0</v>
      </c>
      <c r="AP338" s="111">
        <f t="shared" si="109"/>
        <v>0</v>
      </c>
      <c r="AQ338" s="111">
        <f t="shared" si="110"/>
        <v>0.67600000000000005</v>
      </c>
      <c r="AR338" s="111">
        <f t="shared" si="111"/>
        <v>0.374</v>
      </c>
      <c r="AS338" s="111">
        <f t="shared" si="112"/>
        <v>0.92500000000000004</v>
      </c>
      <c r="AT338" s="111">
        <f t="shared" si="113"/>
        <v>0.92500000000000004</v>
      </c>
      <c r="AU338" s="111">
        <f t="shared" si="114"/>
        <v>0</v>
      </c>
      <c r="AV338" s="111">
        <f t="shared" si="115"/>
        <v>0.19</v>
      </c>
      <c r="AW338" s="101">
        <f t="shared" si="116"/>
        <v>2</v>
      </c>
      <c r="AX338" s="101">
        <f t="shared" si="117"/>
        <v>0</v>
      </c>
      <c r="AY338" s="101">
        <f t="shared" si="118"/>
        <v>0</v>
      </c>
      <c r="AZ338" s="101">
        <f t="shared" si="119"/>
        <v>0</v>
      </c>
      <c r="BA338" s="101">
        <f t="shared" si="120"/>
        <v>2</v>
      </c>
      <c r="BB338" s="101">
        <f t="shared" si="121"/>
        <v>1</v>
      </c>
      <c r="BC338" s="101">
        <f t="shared" si="122"/>
        <v>1</v>
      </c>
      <c r="BD338" s="101">
        <f t="shared" si="123"/>
        <v>2</v>
      </c>
      <c r="BE338" s="101">
        <f t="shared" si="124"/>
        <v>0</v>
      </c>
      <c r="BF338" s="101">
        <f t="shared" si="125"/>
        <v>0</v>
      </c>
      <c r="BG338" s="101">
        <f t="shared" si="126"/>
        <v>8</v>
      </c>
    </row>
    <row r="339" spans="1:59" x14ac:dyDescent="0.2">
      <c r="A339" s="98">
        <v>1931890</v>
      </c>
      <c r="B339" s="98" t="s">
        <v>1829</v>
      </c>
      <c r="C339" s="98" t="s">
        <v>2482</v>
      </c>
      <c r="D339" s="98" t="s">
        <v>338</v>
      </c>
      <c r="E339" s="106">
        <v>216</v>
      </c>
      <c r="F339" s="107" t="s">
        <v>1165</v>
      </c>
      <c r="G339" s="108" t="s">
        <v>1166</v>
      </c>
      <c r="H339" s="109">
        <v>52188</v>
      </c>
      <c r="I339" s="108">
        <v>0.11599999999999999</v>
      </c>
      <c r="J339" s="110">
        <v>27</v>
      </c>
      <c r="K339" s="110">
        <v>131</v>
      </c>
      <c r="L339" s="108">
        <v>0.20610687022900764</v>
      </c>
      <c r="M339" s="110">
        <v>1</v>
      </c>
      <c r="N339" s="110">
        <v>131</v>
      </c>
      <c r="O339" s="108">
        <v>7.6335877862595417E-3</v>
      </c>
      <c r="P339" s="108">
        <v>5.7000000000000002E-2</v>
      </c>
      <c r="Q339" s="108">
        <v>0.24199999999999999</v>
      </c>
      <c r="R339" s="108">
        <v>-0.14285714285714285</v>
      </c>
      <c r="S339" s="110">
        <v>24</v>
      </c>
      <c r="T339" s="110">
        <v>63</v>
      </c>
      <c r="U339" s="110">
        <v>187</v>
      </c>
      <c r="V339" s="108">
        <v>0.46524064171122997</v>
      </c>
      <c r="W339" s="110">
        <v>5</v>
      </c>
      <c r="X339" s="110">
        <v>0</v>
      </c>
      <c r="Y339" s="110">
        <v>136</v>
      </c>
      <c r="Z339" s="108">
        <v>3.6764705882352942E-2</v>
      </c>
      <c r="AA339" s="110">
        <v>20</v>
      </c>
      <c r="AB339" s="110">
        <v>1</v>
      </c>
      <c r="AC339" s="110">
        <v>0</v>
      </c>
      <c r="AD339" s="110">
        <v>1</v>
      </c>
      <c r="AE339" s="110">
        <v>0</v>
      </c>
      <c r="AF339" s="110">
        <v>0</v>
      </c>
      <c r="AG339" s="110">
        <v>0</v>
      </c>
      <c r="AH339" s="110">
        <v>0</v>
      </c>
      <c r="AI339" s="110">
        <v>0</v>
      </c>
      <c r="AJ339" s="110">
        <v>0</v>
      </c>
      <c r="AK339" s="110">
        <v>131</v>
      </c>
      <c r="AL339" s="108">
        <v>0.16793893129770993</v>
      </c>
      <c r="AM339" s="111">
        <f t="shared" si="107"/>
        <v>0.19600000000000001</v>
      </c>
      <c r="AN339" s="111">
        <f t="shared" si="106"/>
        <v>0.61799999999999999</v>
      </c>
      <c r="AO339" s="111">
        <f t="shared" si="108"/>
        <v>0.90300000000000002</v>
      </c>
      <c r="AP339" s="111">
        <f t="shared" si="109"/>
        <v>0.161</v>
      </c>
      <c r="AQ339" s="111">
        <f t="shared" si="110"/>
        <v>0.80700000000000005</v>
      </c>
      <c r="AR339" s="111">
        <f t="shared" si="111"/>
        <v>0.104</v>
      </c>
      <c r="AS339" s="111">
        <f t="shared" si="112"/>
        <v>0.53200000000000003</v>
      </c>
      <c r="AT339" s="111">
        <f t="shared" si="113"/>
        <v>0.53200000000000003</v>
      </c>
      <c r="AU339" s="111">
        <f t="shared" si="114"/>
        <v>0.24199999999999999</v>
      </c>
      <c r="AV339" s="111">
        <f t="shared" si="115"/>
        <v>0.441</v>
      </c>
      <c r="AW339" s="101">
        <f t="shared" si="116"/>
        <v>2</v>
      </c>
      <c r="AX339" s="101">
        <f t="shared" si="117"/>
        <v>1</v>
      </c>
      <c r="AY339" s="101">
        <f t="shared" si="118"/>
        <v>2</v>
      </c>
      <c r="AZ339" s="101">
        <f t="shared" si="119"/>
        <v>0</v>
      </c>
      <c r="BA339" s="101">
        <f t="shared" si="120"/>
        <v>2</v>
      </c>
      <c r="BB339" s="101">
        <f t="shared" si="121"/>
        <v>0</v>
      </c>
      <c r="BC339" s="101">
        <f t="shared" si="122"/>
        <v>2</v>
      </c>
      <c r="BD339" s="101">
        <f t="shared" si="123"/>
        <v>1</v>
      </c>
      <c r="BE339" s="101">
        <f t="shared" si="124"/>
        <v>0</v>
      </c>
      <c r="BF339" s="101">
        <f t="shared" si="125"/>
        <v>1</v>
      </c>
      <c r="BG339" s="101">
        <f t="shared" si="126"/>
        <v>11</v>
      </c>
    </row>
    <row r="340" spans="1:59" x14ac:dyDescent="0.2">
      <c r="A340" s="98">
        <v>1931980</v>
      </c>
      <c r="B340" s="98" t="s">
        <v>1322</v>
      </c>
      <c r="C340" s="98" t="s">
        <v>2483</v>
      </c>
      <c r="D340" s="98" t="s">
        <v>339</v>
      </c>
      <c r="E340" s="106">
        <v>725</v>
      </c>
      <c r="F340" s="107" t="s">
        <v>349</v>
      </c>
      <c r="G340" s="108" t="s">
        <v>1194</v>
      </c>
      <c r="H340" s="109">
        <v>52292</v>
      </c>
      <c r="I340" s="108">
        <v>0.16300000000000001</v>
      </c>
      <c r="J340" s="110">
        <v>46</v>
      </c>
      <c r="K340" s="110">
        <v>279</v>
      </c>
      <c r="L340" s="108">
        <v>0.16487455197132617</v>
      </c>
      <c r="M340" s="110">
        <v>23</v>
      </c>
      <c r="N340" s="110">
        <v>279</v>
      </c>
      <c r="O340" s="108">
        <v>8.2437275985663083E-2</v>
      </c>
      <c r="P340" s="108">
        <v>8.6999999999999994E-2</v>
      </c>
      <c r="Q340" s="108">
        <v>0.316</v>
      </c>
      <c r="R340" s="108">
        <v>-0.12014563106796117</v>
      </c>
      <c r="S340" s="110">
        <v>26</v>
      </c>
      <c r="T340" s="110">
        <v>145</v>
      </c>
      <c r="U340" s="110">
        <v>405</v>
      </c>
      <c r="V340" s="108">
        <v>0.42222222222222222</v>
      </c>
      <c r="W340" s="110">
        <v>29</v>
      </c>
      <c r="X340" s="110">
        <v>0</v>
      </c>
      <c r="Y340" s="110">
        <v>308</v>
      </c>
      <c r="Z340" s="108">
        <v>9.4155844155844159E-2</v>
      </c>
      <c r="AA340" s="110">
        <v>17</v>
      </c>
      <c r="AB340" s="110">
        <v>0</v>
      </c>
      <c r="AC340" s="110">
        <v>9</v>
      </c>
      <c r="AD340" s="110">
        <v>1</v>
      </c>
      <c r="AE340" s="110">
        <v>0</v>
      </c>
      <c r="AF340" s="110">
        <v>18</v>
      </c>
      <c r="AG340" s="110">
        <v>13</v>
      </c>
      <c r="AH340" s="110">
        <v>11</v>
      </c>
      <c r="AI340" s="110">
        <v>0</v>
      </c>
      <c r="AJ340" s="110">
        <v>0</v>
      </c>
      <c r="AK340" s="110">
        <v>279</v>
      </c>
      <c r="AL340" s="108">
        <v>0.24731182795698925</v>
      </c>
      <c r="AM340" s="111">
        <f t="shared" si="107"/>
        <v>0.2</v>
      </c>
      <c r="AN340" s="111">
        <f t="shared" si="106"/>
        <v>0.79700000000000004</v>
      </c>
      <c r="AO340" s="111">
        <f t="shared" si="108"/>
        <v>0.81200000000000006</v>
      </c>
      <c r="AP340" s="111">
        <f t="shared" si="109"/>
        <v>0.86199999999999999</v>
      </c>
      <c r="AQ340" s="111">
        <f t="shared" si="110"/>
        <v>0.91600000000000004</v>
      </c>
      <c r="AR340" s="111">
        <f t="shared" si="111"/>
        <v>0.34599999999999997</v>
      </c>
      <c r="AS340" s="111">
        <f t="shared" si="112"/>
        <v>0.36499999999999999</v>
      </c>
      <c r="AT340" s="111">
        <f t="shared" si="113"/>
        <v>0.36499999999999999</v>
      </c>
      <c r="AU340" s="111">
        <f t="shared" si="114"/>
        <v>0.56799999999999995</v>
      </c>
      <c r="AV340" s="111">
        <f t="shared" si="115"/>
        <v>0.78300000000000003</v>
      </c>
      <c r="AW340" s="101">
        <f t="shared" si="116"/>
        <v>2</v>
      </c>
      <c r="AX340" s="101">
        <f t="shared" si="117"/>
        <v>2</v>
      </c>
      <c r="AY340" s="101">
        <f t="shared" si="118"/>
        <v>2</v>
      </c>
      <c r="AZ340" s="101">
        <f t="shared" si="119"/>
        <v>2</v>
      </c>
      <c r="BA340" s="101">
        <f t="shared" si="120"/>
        <v>2</v>
      </c>
      <c r="BB340" s="101">
        <f t="shared" si="121"/>
        <v>1</v>
      </c>
      <c r="BC340" s="101">
        <f t="shared" si="122"/>
        <v>2</v>
      </c>
      <c r="BD340" s="101">
        <f t="shared" si="123"/>
        <v>1</v>
      </c>
      <c r="BE340" s="101">
        <f t="shared" si="124"/>
        <v>1</v>
      </c>
      <c r="BF340" s="101">
        <f t="shared" si="125"/>
        <v>2</v>
      </c>
      <c r="BG340" s="101">
        <f t="shared" si="126"/>
        <v>17</v>
      </c>
    </row>
    <row r="341" spans="1:59" x14ac:dyDescent="0.2">
      <c r="A341" s="98">
        <v>1932025</v>
      </c>
      <c r="B341" s="98" t="s">
        <v>1657</v>
      </c>
      <c r="C341" s="98" t="s">
        <v>2484</v>
      </c>
      <c r="D341" s="98" t="s">
        <v>340</v>
      </c>
      <c r="E341" s="106">
        <v>615</v>
      </c>
      <c r="F341" s="107" t="s">
        <v>165</v>
      </c>
      <c r="G341" s="108" t="s">
        <v>1075</v>
      </c>
      <c r="H341" s="109">
        <v>84286</v>
      </c>
      <c r="I341" s="108">
        <v>0.121</v>
      </c>
      <c r="J341" s="110">
        <v>16</v>
      </c>
      <c r="K341" s="110">
        <v>216</v>
      </c>
      <c r="L341" s="108">
        <v>7.407407407407407E-2</v>
      </c>
      <c r="M341" s="110">
        <v>15</v>
      </c>
      <c r="N341" s="110">
        <v>216</v>
      </c>
      <c r="O341" s="108">
        <v>6.9444444444444448E-2</v>
      </c>
      <c r="P341" s="108">
        <v>4.2000000000000003E-2</v>
      </c>
      <c r="Q341" s="108">
        <v>0.35799999999999998</v>
      </c>
      <c r="R341" s="108">
        <v>-4.2056074766355138E-2</v>
      </c>
      <c r="S341" s="110">
        <v>15</v>
      </c>
      <c r="T341" s="110">
        <v>129</v>
      </c>
      <c r="U341" s="110">
        <v>360</v>
      </c>
      <c r="V341" s="108">
        <v>0.4</v>
      </c>
      <c r="W341" s="110">
        <v>7</v>
      </c>
      <c r="X341" s="110">
        <v>0</v>
      </c>
      <c r="Y341" s="110">
        <v>223</v>
      </c>
      <c r="Z341" s="108">
        <v>3.1390134529147982E-2</v>
      </c>
      <c r="AA341" s="110">
        <v>10</v>
      </c>
      <c r="AB341" s="110">
        <v>11</v>
      </c>
      <c r="AC341" s="110">
        <v>9</v>
      </c>
      <c r="AD341" s="110">
        <v>2</v>
      </c>
      <c r="AE341" s="110">
        <v>0</v>
      </c>
      <c r="AF341" s="110">
        <v>13</v>
      </c>
      <c r="AG341" s="110">
        <v>1</v>
      </c>
      <c r="AH341" s="110">
        <v>0</v>
      </c>
      <c r="AI341" s="110">
        <v>0</v>
      </c>
      <c r="AJ341" s="110">
        <v>0</v>
      </c>
      <c r="AK341" s="110">
        <v>216</v>
      </c>
      <c r="AL341" s="108">
        <v>0.21296296296296297</v>
      </c>
      <c r="AM341" s="111">
        <f t="shared" si="107"/>
        <v>0.86299999999999999</v>
      </c>
      <c r="AN341" s="111">
        <f t="shared" si="106"/>
        <v>0.64</v>
      </c>
      <c r="AO341" s="111">
        <f t="shared" si="108"/>
        <v>0.375</v>
      </c>
      <c r="AP341" s="111">
        <f t="shared" si="109"/>
        <v>0.79800000000000004</v>
      </c>
      <c r="AQ341" s="111">
        <f t="shared" si="110"/>
        <v>0.69599999999999995</v>
      </c>
      <c r="AR341" s="111">
        <f t="shared" si="111"/>
        <v>0.52100000000000002</v>
      </c>
      <c r="AS341" s="111">
        <f t="shared" si="112"/>
        <v>0.28299999999999997</v>
      </c>
      <c r="AT341" s="111">
        <f t="shared" si="113"/>
        <v>0.28299999999999997</v>
      </c>
      <c r="AU341" s="111">
        <f t="shared" si="114"/>
        <v>0.20899999999999999</v>
      </c>
      <c r="AV341" s="111">
        <f t="shared" si="115"/>
        <v>0.66300000000000003</v>
      </c>
      <c r="AW341" s="101">
        <f t="shared" si="116"/>
        <v>0</v>
      </c>
      <c r="AX341" s="101">
        <f t="shared" si="117"/>
        <v>1</v>
      </c>
      <c r="AY341" s="101">
        <f t="shared" si="118"/>
        <v>1</v>
      </c>
      <c r="AZ341" s="101">
        <f t="shared" si="119"/>
        <v>2</v>
      </c>
      <c r="BA341" s="101">
        <f t="shared" si="120"/>
        <v>2</v>
      </c>
      <c r="BB341" s="101">
        <f t="shared" si="121"/>
        <v>1</v>
      </c>
      <c r="BC341" s="101">
        <f t="shared" si="122"/>
        <v>1</v>
      </c>
      <c r="BD341" s="101">
        <f t="shared" si="123"/>
        <v>0</v>
      </c>
      <c r="BE341" s="101">
        <f t="shared" si="124"/>
        <v>0</v>
      </c>
      <c r="BF341" s="101">
        <f t="shared" si="125"/>
        <v>1</v>
      </c>
      <c r="BG341" s="101">
        <f t="shared" si="126"/>
        <v>9</v>
      </c>
    </row>
    <row r="342" spans="1:59" x14ac:dyDescent="0.2">
      <c r="A342" s="98">
        <v>1932070</v>
      </c>
      <c r="B342" s="98" t="s">
        <v>1187</v>
      </c>
      <c r="C342" s="98" t="s">
        <v>2485</v>
      </c>
      <c r="D342" s="98" t="s">
        <v>341</v>
      </c>
      <c r="E342" s="106">
        <v>196</v>
      </c>
      <c r="F342" s="107" t="s">
        <v>215</v>
      </c>
      <c r="G342" s="108" t="s">
        <v>1133</v>
      </c>
      <c r="H342" s="109">
        <v>35833</v>
      </c>
      <c r="I342" s="108">
        <v>0.20100000000000001</v>
      </c>
      <c r="J342" s="110">
        <v>14</v>
      </c>
      <c r="K342" s="110">
        <v>98</v>
      </c>
      <c r="L342" s="108">
        <v>0.14285714285714285</v>
      </c>
      <c r="M342" s="110">
        <v>14</v>
      </c>
      <c r="N342" s="110">
        <v>98</v>
      </c>
      <c r="O342" s="108">
        <v>0.14285714285714285</v>
      </c>
      <c r="P342" s="108">
        <v>0.10800000000000001</v>
      </c>
      <c r="Q342" s="108">
        <v>0.503</v>
      </c>
      <c r="R342" s="108">
        <v>-0.16949152542372881</v>
      </c>
      <c r="S342" s="110">
        <v>5</v>
      </c>
      <c r="T342" s="110">
        <v>71</v>
      </c>
      <c r="U342" s="110">
        <v>141</v>
      </c>
      <c r="V342" s="108">
        <v>0.53900709219858156</v>
      </c>
      <c r="W342" s="110">
        <v>29</v>
      </c>
      <c r="X342" s="110">
        <v>9</v>
      </c>
      <c r="Y342" s="110">
        <v>127</v>
      </c>
      <c r="Z342" s="108">
        <v>0.15748031496062992</v>
      </c>
      <c r="AA342" s="110">
        <v>4</v>
      </c>
      <c r="AB342" s="110">
        <v>0</v>
      </c>
      <c r="AC342" s="110">
        <v>0</v>
      </c>
      <c r="AD342" s="110">
        <v>0</v>
      </c>
      <c r="AE342" s="110">
        <v>0</v>
      </c>
      <c r="AF342" s="110">
        <v>10</v>
      </c>
      <c r="AG342" s="110">
        <v>0</v>
      </c>
      <c r="AH342" s="110">
        <v>9</v>
      </c>
      <c r="AI342" s="110">
        <v>0</v>
      </c>
      <c r="AJ342" s="110">
        <v>0</v>
      </c>
      <c r="AK342" s="110">
        <v>98</v>
      </c>
      <c r="AL342" s="108">
        <v>0.23469387755102042</v>
      </c>
      <c r="AM342" s="111">
        <f t="shared" si="107"/>
        <v>1.2999999999999999E-2</v>
      </c>
      <c r="AN342" s="111">
        <f t="shared" si="106"/>
        <v>0.88100000000000001</v>
      </c>
      <c r="AO342" s="111">
        <f t="shared" si="108"/>
        <v>0.73299999999999998</v>
      </c>
      <c r="AP342" s="111">
        <f t="shared" si="109"/>
        <v>0.97099999999999997</v>
      </c>
      <c r="AQ342" s="111">
        <f t="shared" si="110"/>
        <v>0.94699999999999995</v>
      </c>
      <c r="AR342" s="111">
        <f t="shared" si="111"/>
        <v>0.92100000000000004</v>
      </c>
      <c r="AS342" s="111">
        <f t="shared" si="112"/>
        <v>0.748</v>
      </c>
      <c r="AT342" s="111">
        <f t="shared" si="113"/>
        <v>0.748</v>
      </c>
      <c r="AU342" s="111">
        <f t="shared" si="114"/>
        <v>0.82099999999999995</v>
      </c>
      <c r="AV342" s="111">
        <f t="shared" si="115"/>
        <v>0.74</v>
      </c>
      <c r="AW342" s="101">
        <f t="shared" si="116"/>
        <v>2</v>
      </c>
      <c r="AX342" s="101">
        <f t="shared" si="117"/>
        <v>2</v>
      </c>
      <c r="AY342" s="101">
        <f t="shared" si="118"/>
        <v>2</v>
      </c>
      <c r="AZ342" s="101">
        <f t="shared" si="119"/>
        <v>2</v>
      </c>
      <c r="BA342" s="101">
        <f t="shared" si="120"/>
        <v>2</v>
      </c>
      <c r="BB342" s="101">
        <f t="shared" si="121"/>
        <v>2</v>
      </c>
      <c r="BC342" s="101">
        <f t="shared" si="122"/>
        <v>2</v>
      </c>
      <c r="BD342" s="101">
        <f t="shared" si="123"/>
        <v>2</v>
      </c>
      <c r="BE342" s="101">
        <f t="shared" si="124"/>
        <v>2</v>
      </c>
      <c r="BF342" s="101">
        <f t="shared" si="125"/>
        <v>2</v>
      </c>
      <c r="BG342" s="101">
        <f t="shared" si="126"/>
        <v>20</v>
      </c>
    </row>
    <row r="343" spans="1:59" x14ac:dyDescent="0.2">
      <c r="A343" s="98">
        <v>1932115</v>
      </c>
      <c r="B343" s="98" t="s">
        <v>1435</v>
      </c>
      <c r="C343" s="98" t="s">
        <v>2486</v>
      </c>
      <c r="D343" s="98" t="s">
        <v>342</v>
      </c>
      <c r="E343" s="106">
        <v>437</v>
      </c>
      <c r="F343" s="107" t="s">
        <v>1236</v>
      </c>
      <c r="G343" s="108" t="s">
        <v>1237</v>
      </c>
      <c r="H343" s="109">
        <v>46750</v>
      </c>
      <c r="I343" s="108">
        <v>0.08</v>
      </c>
      <c r="J343" s="110">
        <v>16</v>
      </c>
      <c r="K343" s="110">
        <v>228</v>
      </c>
      <c r="L343" s="108">
        <v>7.0175438596491224E-2</v>
      </c>
      <c r="M343" s="110">
        <v>9</v>
      </c>
      <c r="N343" s="110">
        <v>228</v>
      </c>
      <c r="O343" s="108">
        <v>3.9473684210526314E-2</v>
      </c>
      <c r="P343" s="108">
        <v>0</v>
      </c>
      <c r="Q343" s="108">
        <v>0.56000000000000005</v>
      </c>
      <c r="R343" s="108">
        <v>-0.21402877697841727</v>
      </c>
      <c r="S343" s="110">
        <v>17</v>
      </c>
      <c r="T343" s="110">
        <v>180</v>
      </c>
      <c r="U343" s="110">
        <v>337</v>
      </c>
      <c r="V343" s="108">
        <v>0.58456973293768544</v>
      </c>
      <c r="W343" s="110">
        <v>26</v>
      </c>
      <c r="X343" s="110">
        <v>0</v>
      </c>
      <c r="Y343" s="110">
        <v>254</v>
      </c>
      <c r="Z343" s="108">
        <v>0.10236220472440945</v>
      </c>
      <c r="AA343" s="110">
        <v>0</v>
      </c>
      <c r="AB343" s="110">
        <v>14</v>
      </c>
      <c r="AC343" s="110">
        <v>7</v>
      </c>
      <c r="AD343" s="110">
        <v>2</v>
      </c>
      <c r="AE343" s="110">
        <v>0</v>
      </c>
      <c r="AF343" s="110">
        <v>0</v>
      </c>
      <c r="AG343" s="110">
        <v>2</v>
      </c>
      <c r="AH343" s="110">
        <v>3</v>
      </c>
      <c r="AI343" s="110">
        <v>0</v>
      </c>
      <c r="AJ343" s="110">
        <v>0</v>
      </c>
      <c r="AK343" s="110">
        <v>228</v>
      </c>
      <c r="AL343" s="108">
        <v>0.12280701754385964</v>
      </c>
      <c r="AM343" s="111">
        <f t="shared" si="107"/>
        <v>9.4E-2</v>
      </c>
      <c r="AN343" s="111">
        <f t="shared" si="106"/>
        <v>0.41699999999999998</v>
      </c>
      <c r="AO343" s="111">
        <f t="shared" si="108"/>
        <v>0.34300000000000003</v>
      </c>
      <c r="AP343" s="111">
        <f t="shared" si="109"/>
        <v>0.54500000000000004</v>
      </c>
      <c r="AQ343" s="111">
        <f t="shared" si="110"/>
        <v>0</v>
      </c>
      <c r="AR343" s="111">
        <f t="shared" si="111"/>
        <v>0.96</v>
      </c>
      <c r="AS343" s="111">
        <f t="shared" si="112"/>
        <v>0.84799999999999998</v>
      </c>
      <c r="AT343" s="111">
        <f t="shared" si="113"/>
        <v>0.84799999999999998</v>
      </c>
      <c r="AU343" s="111">
        <f t="shared" si="114"/>
        <v>0.61199999999999999</v>
      </c>
      <c r="AV343" s="111">
        <f t="shared" si="115"/>
        <v>0.21199999999999999</v>
      </c>
      <c r="AW343" s="101">
        <f t="shared" si="116"/>
        <v>2</v>
      </c>
      <c r="AX343" s="101">
        <f t="shared" si="117"/>
        <v>1</v>
      </c>
      <c r="AY343" s="101">
        <f t="shared" si="118"/>
        <v>1</v>
      </c>
      <c r="AZ343" s="101">
        <f t="shared" si="119"/>
        <v>1</v>
      </c>
      <c r="BA343" s="101">
        <f t="shared" si="120"/>
        <v>0</v>
      </c>
      <c r="BB343" s="101">
        <f t="shared" si="121"/>
        <v>2</v>
      </c>
      <c r="BC343" s="101">
        <f t="shared" si="122"/>
        <v>2</v>
      </c>
      <c r="BD343" s="101">
        <f t="shared" si="123"/>
        <v>2</v>
      </c>
      <c r="BE343" s="101">
        <f t="shared" si="124"/>
        <v>1</v>
      </c>
      <c r="BF343" s="101">
        <f t="shared" si="125"/>
        <v>0</v>
      </c>
      <c r="BG343" s="101">
        <f t="shared" si="126"/>
        <v>12</v>
      </c>
    </row>
    <row r="344" spans="1:59" x14ac:dyDescent="0.2">
      <c r="A344" s="98">
        <v>1932160</v>
      </c>
      <c r="B344" s="98" t="s">
        <v>2004</v>
      </c>
      <c r="C344" s="98" t="s">
        <v>2487</v>
      </c>
      <c r="D344" s="98" t="s">
        <v>343</v>
      </c>
      <c r="E344" s="106">
        <v>1654</v>
      </c>
      <c r="F344" s="107" t="s">
        <v>1441</v>
      </c>
      <c r="G344" s="108" t="s">
        <v>1442</v>
      </c>
      <c r="H344" s="109">
        <v>112125</v>
      </c>
      <c r="I344" s="108">
        <v>4.0999999999999995E-2</v>
      </c>
      <c r="J344" s="110">
        <v>61</v>
      </c>
      <c r="K344" s="110">
        <v>683</v>
      </c>
      <c r="L344" s="108">
        <v>8.9311859443631042E-2</v>
      </c>
      <c r="M344" s="110">
        <v>9</v>
      </c>
      <c r="N344" s="110">
        <v>683</v>
      </c>
      <c r="O344" s="108">
        <v>1.3177159590043924E-2</v>
      </c>
      <c r="P344" s="108">
        <v>3.3000000000000002E-2</v>
      </c>
      <c r="Q344" s="108">
        <v>0.254</v>
      </c>
      <c r="R344" s="108">
        <v>0.32958199356913181</v>
      </c>
      <c r="S344" s="110">
        <v>32</v>
      </c>
      <c r="T344" s="110">
        <v>306</v>
      </c>
      <c r="U344" s="110">
        <v>1146</v>
      </c>
      <c r="V344" s="108">
        <v>0.29493891797556721</v>
      </c>
      <c r="W344" s="110">
        <v>101</v>
      </c>
      <c r="X344" s="110">
        <v>0</v>
      </c>
      <c r="Y344" s="110">
        <v>784</v>
      </c>
      <c r="Z344" s="108">
        <v>0.12882653061224489</v>
      </c>
      <c r="AA344" s="110">
        <v>11</v>
      </c>
      <c r="AB344" s="110">
        <v>30</v>
      </c>
      <c r="AC344" s="110">
        <v>12</v>
      </c>
      <c r="AD344" s="110">
        <v>21</v>
      </c>
      <c r="AE344" s="110">
        <v>25</v>
      </c>
      <c r="AF344" s="110">
        <v>13</v>
      </c>
      <c r="AG344" s="110">
        <v>2</v>
      </c>
      <c r="AH344" s="110">
        <v>3</v>
      </c>
      <c r="AI344" s="110">
        <v>0</v>
      </c>
      <c r="AJ344" s="110">
        <v>0</v>
      </c>
      <c r="AK344" s="110">
        <v>683</v>
      </c>
      <c r="AL344" s="108">
        <v>0.17130307467057102</v>
      </c>
      <c r="AM344" s="111">
        <f t="shared" si="107"/>
        <v>0.97199999999999998</v>
      </c>
      <c r="AN344" s="111">
        <f t="shared" si="106"/>
        <v>0.155</v>
      </c>
      <c r="AO344" s="111">
        <f t="shared" si="108"/>
        <v>0.46100000000000002</v>
      </c>
      <c r="AP344" s="111">
        <f t="shared" si="109"/>
        <v>0.214</v>
      </c>
      <c r="AQ344" s="111">
        <f t="shared" si="110"/>
        <v>0.59199999999999997</v>
      </c>
      <c r="AR344" s="111">
        <f t="shared" si="111"/>
        <v>0.13700000000000001</v>
      </c>
      <c r="AS344" s="111">
        <f t="shared" si="112"/>
        <v>9.1999999999999998E-2</v>
      </c>
      <c r="AT344" s="111">
        <f t="shared" si="113"/>
        <v>9.1999999999999998E-2</v>
      </c>
      <c r="AU344" s="111">
        <f t="shared" si="114"/>
        <v>0.746</v>
      </c>
      <c r="AV344" s="111">
        <f t="shared" si="115"/>
        <v>0.45400000000000001</v>
      </c>
      <c r="AW344" s="101">
        <f t="shared" si="116"/>
        <v>0</v>
      </c>
      <c r="AX344" s="101">
        <f t="shared" si="117"/>
        <v>0</v>
      </c>
      <c r="AY344" s="101">
        <f t="shared" si="118"/>
        <v>1</v>
      </c>
      <c r="AZ344" s="101">
        <f t="shared" si="119"/>
        <v>0</v>
      </c>
      <c r="BA344" s="101">
        <f t="shared" si="120"/>
        <v>1</v>
      </c>
      <c r="BB344" s="101">
        <f t="shared" si="121"/>
        <v>0</v>
      </c>
      <c r="BC344" s="101">
        <f t="shared" si="122"/>
        <v>0</v>
      </c>
      <c r="BD344" s="101">
        <f t="shared" si="123"/>
        <v>0</v>
      </c>
      <c r="BE344" s="101">
        <f t="shared" si="124"/>
        <v>2</v>
      </c>
      <c r="BF344" s="101">
        <f t="shared" si="125"/>
        <v>1</v>
      </c>
      <c r="BG344" s="101">
        <f t="shared" si="126"/>
        <v>5</v>
      </c>
    </row>
    <row r="345" spans="1:59" x14ac:dyDescent="0.2">
      <c r="A345" s="98">
        <v>1932295</v>
      </c>
      <c r="B345" s="98" t="s">
        <v>1474</v>
      </c>
      <c r="C345" s="98" t="s">
        <v>2488</v>
      </c>
      <c r="D345" s="98" t="s">
        <v>344</v>
      </c>
      <c r="E345" s="106">
        <v>86</v>
      </c>
      <c r="F345" s="107" t="s">
        <v>1203</v>
      </c>
      <c r="G345" s="108" t="s">
        <v>1204</v>
      </c>
      <c r="H345" s="109">
        <v>63750</v>
      </c>
      <c r="I345" s="108">
        <v>0.22500000000000001</v>
      </c>
      <c r="J345" s="110">
        <v>4</v>
      </c>
      <c r="K345" s="110">
        <v>22</v>
      </c>
      <c r="L345" s="108">
        <v>0.18181818181818182</v>
      </c>
      <c r="M345" s="110">
        <v>1</v>
      </c>
      <c r="N345" s="110">
        <v>22</v>
      </c>
      <c r="O345" s="108">
        <v>4.5454545454545456E-2</v>
      </c>
      <c r="P345" s="108">
        <v>0</v>
      </c>
      <c r="Q345" s="108">
        <v>0.47200000000000003</v>
      </c>
      <c r="R345" s="108">
        <v>-6.5217391304347824E-2</v>
      </c>
      <c r="S345" s="110">
        <v>2</v>
      </c>
      <c r="T345" s="110">
        <v>15</v>
      </c>
      <c r="U345" s="110">
        <v>34</v>
      </c>
      <c r="V345" s="108">
        <v>0.5</v>
      </c>
      <c r="W345" s="110">
        <v>1</v>
      </c>
      <c r="X345" s="110">
        <v>0</v>
      </c>
      <c r="Y345" s="110">
        <v>23</v>
      </c>
      <c r="Z345" s="108">
        <v>4.3478260869565216E-2</v>
      </c>
      <c r="AA345" s="110">
        <v>0</v>
      </c>
      <c r="AB345" s="110">
        <v>0</v>
      </c>
      <c r="AC345" s="110">
        <v>0</v>
      </c>
      <c r="AD345" s="110">
        <v>0</v>
      </c>
      <c r="AE345" s="110">
        <v>0</v>
      </c>
      <c r="AF345" s="110">
        <v>0</v>
      </c>
      <c r="AG345" s="110">
        <v>1</v>
      </c>
      <c r="AH345" s="110">
        <v>0</v>
      </c>
      <c r="AI345" s="110">
        <v>0</v>
      </c>
      <c r="AJ345" s="110">
        <v>0</v>
      </c>
      <c r="AK345" s="110">
        <v>22</v>
      </c>
      <c r="AL345" s="108">
        <v>4.5454545454545456E-2</v>
      </c>
      <c r="AM345" s="111">
        <f t="shared" si="107"/>
        <v>0.48</v>
      </c>
      <c r="AN345" s="111">
        <f t="shared" si="106"/>
        <v>0.91100000000000003</v>
      </c>
      <c r="AO345" s="111">
        <f t="shared" si="108"/>
        <v>0.85299999999999998</v>
      </c>
      <c r="AP345" s="111">
        <f t="shared" si="109"/>
        <v>0.59899999999999998</v>
      </c>
      <c r="AQ345" s="111">
        <f t="shared" si="110"/>
        <v>0</v>
      </c>
      <c r="AR345" s="111">
        <f t="shared" si="111"/>
        <v>0.89500000000000002</v>
      </c>
      <c r="AS345" s="111">
        <f t="shared" si="112"/>
        <v>0.63800000000000001</v>
      </c>
      <c r="AT345" s="111">
        <f t="shared" si="113"/>
        <v>0.63800000000000001</v>
      </c>
      <c r="AU345" s="111">
        <f t="shared" si="114"/>
        <v>0.27400000000000002</v>
      </c>
      <c r="AV345" s="111">
        <f t="shared" si="115"/>
        <v>4.2000000000000003E-2</v>
      </c>
      <c r="AW345" s="101">
        <f t="shared" si="116"/>
        <v>1</v>
      </c>
      <c r="AX345" s="101">
        <f t="shared" si="117"/>
        <v>2</v>
      </c>
      <c r="AY345" s="101">
        <f t="shared" si="118"/>
        <v>2</v>
      </c>
      <c r="AZ345" s="101">
        <f t="shared" si="119"/>
        <v>1</v>
      </c>
      <c r="BA345" s="101">
        <f t="shared" si="120"/>
        <v>0</v>
      </c>
      <c r="BB345" s="101">
        <f t="shared" si="121"/>
        <v>2</v>
      </c>
      <c r="BC345" s="101">
        <f t="shared" si="122"/>
        <v>1</v>
      </c>
      <c r="BD345" s="101">
        <f t="shared" si="123"/>
        <v>1</v>
      </c>
      <c r="BE345" s="101">
        <f t="shared" si="124"/>
        <v>0</v>
      </c>
      <c r="BF345" s="101">
        <f t="shared" si="125"/>
        <v>0</v>
      </c>
      <c r="BG345" s="101">
        <f t="shared" si="126"/>
        <v>10</v>
      </c>
    </row>
    <row r="346" spans="1:59" x14ac:dyDescent="0.2">
      <c r="A346" s="98">
        <v>1932475</v>
      </c>
      <c r="B346" s="98" t="s">
        <v>1977</v>
      </c>
      <c r="C346" s="98" t="s">
        <v>2489</v>
      </c>
      <c r="D346" s="98" t="s">
        <v>345</v>
      </c>
      <c r="E346" s="106">
        <v>310</v>
      </c>
      <c r="F346" s="107" t="s">
        <v>1603</v>
      </c>
      <c r="G346" s="108" t="s">
        <v>1604</v>
      </c>
      <c r="H346" s="109">
        <v>68958</v>
      </c>
      <c r="I346" s="108">
        <v>6.7000000000000004E-2</v>
      </c>
      <c r="J346" s="110">
        <v>5</v>
      </c>
      <c r="K346" s="110">
        <v>131</v>
      </c>
      <c r="L346" s="108">
        <v>3.8167938931297711E-2</v>
      </c>
      <c r="M346" s="110">
        <v>1</v>
      </c>
      <c r="N346" s="110">
        <v>131</v>
      </c>
      <c r="O346" s="108">
        <v>7.6335877862595417E-3</v>
      </c>
      <c r="P346" s="108">
        <v>0</v>
      </c>
      <c r="Q346" s="108">
        <v>0.374</v>
      </c>
      <c r="R346" s="108">
        <v>-6.41025641025641E-3</v>
      </c>
      <c r="S346" s="110">
        <v>4</v>
      </c>
      <c r="T346" s="110">
        <v>73</v>
      </c>
      <c r="U346" s="110">
        <v>195</v>
      </c>
      <c r="V346" s="108">
        <v>0.39487179487179486</v>
      </c>
      <c r="W346" s="110">
        <v>5</v>
      </c>
      <c r="X346" s="110">
        <v>0</v>
      </c>
      <c r="Y346" s="110">
        <v>136</v>
      </c>
      <c r="Z346" s="108">
        <v>3.6764705882352942E-2</v>
      </c>
      <c r="AA346" s="110">
        <v>9</v>
      </c>
      <c r="AB346" s="110">
        <v>2</v>
      </c>
      <c r="AC346" s="110">
        <v>0</v>
      </c>
      <c r="AD346" s="110">
        <v>0</v>
      </c>
      <c r="AE346" s="110">
        <v>0</v>
      </c>
      <c r="AF346" s="110">
        <v>4</v>
      </c>
      <c r="AG346" s="110">
        <v>0</v>
      </c>
      <c r="AH346" s="110">
        <v>0</v>
      </c>
      <c r="AI346" s="110">
        <v>0</v>
      </c>
      <c r="AJ346" s="110">
        <v>0</v>
      </c>
      <c r="AK346" s="110">
        <v>131</v>
      </c>
      <c r="AL346" s="108">
        <v>0.11450381679389313</v>
      </c>
      <c r="AM346" s="111">
        <f t="shared" si="107"/>
        <v>0.61599999999999999</v>
      </c>
      <c r="AN346" s="111">
        <f t="shared" si="106"/>
        <v>0.32200000000000001</v>
      </c>
      <c r="AO346" s="111">
        <f t="shared" si="108"/>
        <v>0.16200000000000001</v>
      </c>
      <c r="AP346" s="111">
        <f t="shared" si="109"/>
        <v>0.161</v>
      </c>
      <c r="AQ346" s="111">
        <f t="shared" si="110"/>
        <v>0</v>
      </c>
      <c r="AR346" s="111">
        <f t="shared" si="111"/>
        <v>0.59099999999999997</v>
      </c>
      <c r="AS346" s="111">
        <f t="shared" si="112"/>
        <v>0.26100000000000001</v>
      </c>
      <c r="AT346" s="111">
        <f t="shared" si="113"/>
        <v>0.26100000000000001</v>
      </c>
      <c r="AU346" s="111">
        <f t="shared" si="114"/>
        <v>0.24199999999999999</v>
      </c>
      <c r="AV346" s="111">
        <f t="shared" si="115"/>
        <v>0.17699999999999999</v>
      </c>
      <c r="AW346" s="101">
        <f t="shared" si="116"/>
        <v>1</v>
      </c>
      <c r="AX346" s="101">
        <f t="shared" si="117"/>
        <v>0</v>
      </c>
      <c r="AY346" s="101">
        <f t="shared" si="118"/>
        <v>0</v>
      </c>
      <c r="AZ346" s="101">
        <f t="shared" si="119"/>
        <v>0</v>
      </c>
      <c r="BA346" s="101">
        <f t="shared" si="120"/>
        <v>0</v>
      </c>
      <c r="BB346" s="101">
        <f t="shared" si="121"/>
        <v>1</v>
      </c>
      <c r="BC346" s="101">
        <f t="shared" si="122"/>
        <v>1</v>
      </c>
      <c r="BD346" s="101">
        <f t="shared" si="123"/>
        <v>0</v>
      </c>
      <c r="BE346" s="101">
        <f t="shared" si="124"/>
        <v>0</v>
      </c>
      <c r="BF346" s="101">
        <f t="shared" si="125"/>
        <v>0</v>
      </c>
      <c r="BG346" s="101">
        <f t="shared" si="126"/>
        <v>3</v>
      </c>
    </row>
    <row r="347" spans="1:59" x14ac:dyDescent="0.2">
      <c r="A347" s="98">
        <v>1932520</v>
      </c>
      <c r="B347" s="98" t="s">
        <v>1578</v>
      </c>
      <c r="C347" s="98" t="s">
        <v>2490</v>
      </c>
      <c r="D347" s="98" t="s">
        <v>346</v>
      </c>
      <c r="E347" s="106">
        <v>154</v>
      </c>
      <c r="F347" s="107" t="s">
        <v>1184</v>
      </c>
      <c r="G347" s="108" t="s">
        <v>1185</v>
      </c>
      <c r="H347" s="109">
        <v>51071</v>
      </c>
      <c r="I347" s="108">
        <v>0.129</v>
      </c>
      <c r="J347" s="110">
        <v>6</v>
      </c>
      <c r="K347" s="110">
        <v>74</v>
      </c>
      <c r="L347" s="108">
        <v>8.1081081081081086E-2</v>
      </c>
      <c r="M347" s="110">
        <v>4</v>
      </c>
      <c r="N347" s="110">
        <v>74</v>
      </c>
      <c r="O347" s="108">
        <v>5.4054054054054057E-2</v>
      </c>
      <c r="P347" s="108">
        <v>0</v>
      </c>
      <c r="Q347" s="108">
        <v>0.32400000000000001</v>
      </c>
      <c r="R347" s="108">
        <v>-0.18085106382978725</v>
      </c>
      <c r="S347" s="110">
        <v>17</v>
      </c>
      <c r="T347" s="110">
        <v>55</v>
      </c>
      <c r="U347" s="110">
        <v>121</v>
      </c>
      <c r="V347" s="108">
        <v>0.5950413223140496</v>
      </c>
      <c r="W347" s="110">
        <v>23</v>
      </c>
      <c r="X347" s="110">
        <v>0</v>
      </c>
      <c r="Y347" s="110">
        <v>97</v>
      </c>
      <c r="Z347" s="108">
        <v>0.23711340206185566</v>
      </c>
      <c r="AA347" s="110">
        <v>2</v>
      </c>
      <c r="AB347" s="110">
        <v>1</v>
      </c>
      <c r="AC347" s="110">
        <v>0</v>
      </c>
      <c r="AD347" s="110">
        <v>0</v>
      </c>
      <c r="AE347" s="110">
        <v>0</v>
      </c>
      <c r="AF347" s="110">
        <v>2</v>
      </c>
      <c r="AG347" s="110">
        <v>0</v>
      </c>
      <c r="AH347" s="110">
        <v>2</v>
      </c>
      <c r="AI347" s="110">
        <v>1</v>
      </c>
      <c r="AJ347" s="110">
        <v>0</v>
      </c>
      <c r="AK347" s="110">
        <v>74</v>
      </c>
      <c r="AL347" s="108">
        <v>0.10810810810810811</v>
      </c>
      <c r="AM347" s="111">
        <f t="shared" si="107"/>
        <v>0.17599999999999999</v>
      </c>
      <c r="AN347" s="111">
        <f t="shared" si="106"/>
        <v>0.67500000000000004</v>
      </c>
      <c r="AO347" s="111">
        <f t="shared" si="108"/>
        <v>0.41799999999999998</v>
      </c>
      <c r="AP347" s="111">
        <f t="shared" si="109"/>
        <v>0.67900000000000005</v>
      </c>
      <c r="AQ347" s="111">
        <f t="shared" si="110"/>
        <v>0</v>
      </c>
      <c r="AR347" s="111">
        <f t="shared" si="111"/>
        <v>0.374</v>
      </c>
      <c r="AS347" s="111">
        <f t="shared" si="112"/>
        <v>0.86899999999999999</v>
      </c>
      <c r="AT347" s="111">
        <f t="shared" si="113"/>
        <v>0.86899999999999999</v>
      </c>
      <c r="AU347" s="111">
        <f t="shared" si="114"/>
        <v>0.93100000000000005</v>
      </c>
      <c r="AV347" s="111">
        <f t="shared" si="115"/>
        <v>0.161</v>
      </c>
      <c r="AW347" s="101">
        <f t="shared" si="116"/>
        <v>2</v>
      </c>
      <c r="AX347" s="101">
        <f t="shared" si="117"/>
        <v>2</v>
      </c>
      <c r="AY347" s="101">
        <f t="shared" si="118"/>
        <v>1</v>
      </c>
      <c r="AZ347" s="101">
        <f t="shared" si="119"/>
        <v>2</v>
      </c>
      <c r="BA347" s="101">
        <f t="shared" si="120"/>
        <v>0</v>
      </c>
      <c r="BB347" s="101">
        <f t="shared" si="121"/>
        <v>1</v>
      </c>
      <c r="BC347" s="101">
        <f t="shared" si="122"/>
        <v>2</v>
      </c>
      <c r="BD347" s="101">
        <f t="shared" si="123"/>
        <v>2</v>
      </c>
      <c r="BE347" s="101">
        <f t="shared" si="124"/>
        <v>2</v>
      </c>
      <c r="BF347" s="101">
        <f t="shared" si="125"/>
        <v>0</v>
      </c>
      <c r="BG347" s="101">
        <f t="shared" si="126"/>
        <v>14</v>
      </c>
    </row>
    <row r="348" spans="1:59" x14ac:dyDescent="0.2">
      <c r="A348" s="98">
        <v>1932565</v>
      </c>
      <c r="B348" s="98" t="s">
        <v>1639</v>
      </c>
      <c r="C348" s="98" t="s">
        <v>2491</v>
      </c>
      <c r="D348" s="98" t="s">
        <v>347</v>
      </c>
      <c r="E348" s="106">
        <v>61</v>
      </c>
      <c r="F348" s="107" t="s">
        <v>52</v>
      </c>
      <c r="G348" s="108" t="s">
        <v>1097</v>
      </c>
      <c r="H348" s="109">
        <v>57125</v>
      </c>
      <c r="I348" s="108">
        <v>3.3000000000000002E-2</v>
      </c>
      <c r="J348" s="110">
        <v>5</v>
      </c>
      <c r="K348" s="110">
        <v>23</v>
      </c>
      <c r="L348" s="108">
        <v>0.21739130434782608</v>
      </c>
      <c r="M348" s="110">
        <v>6</v>
      </c>
      <c r="N348" s="110">
        <v>23</v>
      </c>
      <c r="O348" s="108">
        <v>0.2608695652173913</v>
      </c>
      <c r="P348" s="108">
        <v>0</v>
      </c>
      <c r="Q348" s="108">
        <v>0.37200000000000005</v>
      </c>
      <c r="R348" s="108">
        <v>-3.1746031746031744E-2</v>
      </c>
      <c r="S348" s="110">
        <v>2</v>
      </c>
      <c r="T348" s="110">
        <v>7</v>
      </c>
      <c r="U348" s="110">
        <v>37</v>
      </c>
      <c r="V348" s="108">
        <v>0.24324324324324326</v>
      </c>
      <c r="W348" s="110">
        <v>16</v>
      </c>
      <c r="X348" s="110">
        <v>0</v>
      </c>
      <c r="Y348" s="110">
        <v>39</v>
      </c>
      <c r="Z348" s="108">
        <v>0.41025641025641024</v>
      </c>
      <c r="AA348" s="110">
        <v>1</v>
      </c>
      <c r="AB348" s="110">
        <v>0</v>
      </c>
      <c r="AC348" s="110">
        <v>0</v>
      </c>
      <c r="AD348" s="110">
        <v>0</v>
      </c>
      <c r="AE348" s="110">
        <v>0</v>
      </c>
      <c r="AF348" s="110">
        <v>0</v>
      </c>
      <c r="AG348" s="110">
        <v>0</v>
      </c>
      <c r="AH348" s="110">
        <v>0</v>
      </c>
      <c r="AI348" s="110">
        <v>0</v>
      </c>
      <c r="AJ348" s="110">
        <v>0</v>
      </c>
      <c r="AK348" s="110">
        <v>23</v>
      </c>
      <c r="AL348" s="108">
        <v>4.3478260869565216E-2</v>
      </c>
      <c r="AM348" s="111">
        <f t="shared" si="107"/>
        <v>0.318</v>
      </c>
      <c r="AN348" s="111">
        <f t="shared" si="106"/>
        <v>0.115</v>
      </c>
      <c r="AO348" s="111">
        <f t="shared" si="108"/>
        <v>0.91600000000000004</v>
      </c>
      <c r="AP348" s="111">
        <f t="shared" si="109"/>
        <v>0.99299999999999999</v>
      </c>
      <c r="AQ348" s="111">
        <f t="shared" si="110"/>
        <v>0</v>
      </c>
      <c r="AR348" s="111">
        <f t="shared" si="111"/>
        <v>0.58299999999999996</v>
      </c>
      <c r="AS348" s="111">
        <f t="shared" si="112"/>
        <v>4.3999999999999997E-2</v>
      </c>
      <c r="AT348" s="111">
        <f t="shared" si="113"/>
        <v>4.3999999999999997E-2</v>
      </c>
      <c r="AU348" s="111">
        <f t="shared" si="114"/>
        <v>0.99199999999999999</v>
      </c>
      <c r="AV348" s="111">
        <f t="shared" si="115"/>
        <v>4.1000000000000002E-2</v>
      </c>
      <c r="AW348" s="101">
        <f t="shared" si="116"/>
        <v>2</v>
      </c>
      <c r="AX348" s="101">
        <f t="shared" si="117"/>
        <v>0</v>
      </c>
      <c r="AY348" s="101">
        <f t="shared" si="118"/>
        <v>2</v>
      </c>
      <c r="AZ348" s="101">
        <f t="shared" si="119"/>
        <v>2</v>
      </c>
      <c r="BA348" s="101">
        <f t="shared" si="120"/>
        <v>0</v>
      </c>
      <c r="BB348" s="101">
        <f t="shared" si="121"/>
        <v>1</v>
      </c>
      <c r="BC348" s="101">
        <f t="shared" si="122"/>
        <v>1</v>
      </c>
      <c r="BD348" s="101">
        <f t="shared" si="123"/>
        <v>0</v>
      </c>
      <c r="BE348" s="101">
        <f t="shared" si="124"/>
        <v>2</v>
      </c>
      <c r="BF348" s="101">
        <f t="shared" si="125"/>
        <v>0</v>
      </c>
      <c r="BG348" s="101">
        <f t="shared" si="126"/>
        <v>10</v>
      </c>
    </row>
    <row r="349" spans="1:59" x14ac:dyDescent="0.2">
      <c r="A349" s="98">
        <v>1932610</v>
      </c>
      <c r="B349" s="98" t="s">
        <v>1533</v>
      </c>
      <c r="C349" s="98" t="s">
        <v>2492</v>
      </c>
      <c r="D349" s="98" t="s">
        <v>348</v>
      </c>
      <c r="E349" s="106">
        <v>217</v>
      </c>
      <c r="F349" s="107" t="s">
        <v>220</v>
      </c>
      <c r="G349" s="108" t="s">
        <v>1532</v>
      </c>
      <c r="H349" s="109">
        <v>51667</v>
      </c>
      <c r="I349" s="108">
        <v>0.223</v>
      </c>
      <c r="J349" s="110">
        <v>3</v>
      </c>
      <c r="K349" s="110">
        <v>98</v>
      </c>
      <c r="L349" s="108">
        <v>3.0612244897959183E-2</v>
      </c>
      <c r="M349" s="110">
        <v>6</v>
      </c>
      <c r="N349" s="110">
        <v>98</v>
      </c>
      <c r="O349" s="108">
        <v>6.1224489795918366E-2</v>
      </c>
      <c r="P349" s="108">
        <v>4.2000000000000003E-2</v>
      </c>
      <c r="Q349" s="108">
        <v>0.29799999999999999</v>
      </c>
      <c r="R349" s="108">
        <v>-0.15234375</v>
      </c>
      <c r="S349" s="110">
        <v>8</v>
      </c>
      <c r="T349" s="110">
        <v>141</v>
      </c>
      <c r="U349" s="110">
        <v>185</v>
      </c>
      <c r="V349" s="108">
        <v>0.80540540540540539</v>
      </c>
      <c r="W349" s="110">
        <v>8</v>
      </c>
      <c r="X349" s="110">
        <v>0</v>
      </c>
      <c r="Y349" s="110">
        <v>106</v>
      </c>
      <c r="Z349" s="108">
        <v>7.5471698113207544E-2</v>
      </c>
      <c r="AA349" s="110">
        <v>9</v>
      </c>
      <c r="AB349" s="110">
        <v>7</v>
      </c>
      <c r="AC349" s="110">
        <v>9</v>
      </c>
      <c r="AD349" s="110">
        <v>0</v>
      </c>
      <c r="AE349" s="110">
        <v>0</v>
      </c>
      <c r="AF349" s="110">
        <v>0</v>
      </c>
      <c r="AG349" s="110">
        <v>0</v>
      </c>
      <c r="AH349" s="110">
        <v>0</v>
      </c>
      <c r="AI349" s="110">
        <v>0</v>
      </c>
      <c r="AJ349" s="110">
        <v>0</v>
      </c>
      <c r="AK349" s="110">
        <v>98</v>
      </c>
      <c r="AL349" s="108">
        <v>0.25510204081632654</v>
      </c>
      <c r="AM349" s="111">
        <f t="shared" si="107"/>
        <v>0.19</v>
      </c>
      <c r="AN349" s="111">
        <f t="shared" si="106"/>
        <v>0.90900000000000003</v>
      </c>
      <c r="AO349" s="111">
        <f t="shared" si="108"/>
        <v>0.13</v>
      </c>
      <c r="AP349" s="111">
        <f t="shared" si="109"/>
        <v>0.74099999999999999</v>
      </c>
      <c r="AQ349" s="111">
        <f t="shared" si="110"/>
        <v>0.69599999999999995</v>
      </c>
      <c r="AR349" s="111">
        <f t="shared" si="111"/>
        <v>0.27400000000000002</v>
      </c>
      <c r="AS349" s="111">
        <f t="shared" si="112"/>
        <v>0.99199999999999999</v>
      </c>
      <c r="AT349" s="111">
        <f t="shared" si="113"/>
        <v>0.99199999999999999</v>
      </c>
      <c r="AU349" s="111">
        <f t="shared" si="114"/>
        <v>0.46800000000000003</v>
      </c>
      <c r="AV349" s="111">
        <f t="shared" si="115"/>
        <v>0.81399999999999995</v>
      </c>
      <c r="AW349" s="101">
        <f t="shared" si="116"/>
        <v>2</v>
      </c>
      <c r="AX349" s="101">
        <f t="shared" si="117"/>
        <v>2</v>
      </c>
      <c r="AY349" s="101">
        <f t="shared" si="118"/>
        <v>0</v>
      </c>
      <c r="AZ349" s="101">
        <f t="shared" si="119"/>
        <v>2</v>
      </c>
      <c r="BA349" s="101">
        <f t="shared" si="120"/>
        <v>2</v>
      </c>
      <c r="BB349" s="101">
        <f t="shared" si="121"/>
        <v>0</v>
      </c>
      <c r="BC349" s="101">
        <f t="shared" si="122"/>
        <v>2</v>
      </c>
      <c r="BD349" s="101">
        <f t="shared" si="123"/>
        <v>2</v>
      </c>
      <c r="BE349" s="101">
        <f t="shared" si="124"/>
        <v>1</v>
      </c>
      <c r="BF349" s="101">
        <f t="shared" si="125"/>
        <v>2</v>
      </c>
      <c r="BG349" s="101">
        <f t="shared" si="126"/>
        <v>15</v>
      </c>
    </row>
    <row r="350" spans="1:59" x14ac:dyDescent="0.2">
      <c r="A350" s="98">
        <v>1932745</v>
      </c>
      <c r="B350" s="98" t="s">
        <v>1358</v>
      </c>
      <c r="C350" s="98" t="s">
        <v>2493</v>
      </c>
      <c r="D350" s="98" t="s">
        <v>349</v>
      </c>
      <c r="E350" s="106">
        <v>990</v>
      </c>
      <c r="F350" s="107" t="s">
        <v>1081</v>
      </c>
      <c r="G350" s="108" t="s">
        <v>1082</v>
      </c>
      <c r="H350" s="109">
        <v>54298</v>
      </c>
      <c r="I350" s="108">
        <v>0.14599999999999999</v>
      </c>
      <c r="J350" s="110">
        <v>60</v>
      </c>
      <c r="K350" s="110">
        <v>592</v>
      </c>
      <c r="L350" s="108">
        <v>0.10135135135135136</v>
      </c>
      <c r="M350" s="110">
        <v>9</v>
      </c>
      <c r="N350" s="110">
        <v>592</v>
      </c>
      <c r="O350" s="108">
        <v>1.5202702702702704E-2</v>
      </c>
      <c r="P350" s="108">
        <v>2.1000000000000001E-2</v>
      </c>
      <c r="Q350" s="108">
        <v>0.44299999999999995</v>
      </c>
      <c r="R350" s="108">
        <v>-0.12389380530973451</v>
      </c>
      <c r="S350" s="110">
        <v>46</v>
      </c>
      <c r="T350" s="110">
        <v>308</v>
      </c>
      <c r="U350" s="110">
        <v>982</v>
      </c>
      <c r="V350" s="108">
        <v>0.3604887983706721</v>
      </c>
      <c r="W350" s="110">
        <v>73</v>
      </c>
      <c r="X350" s="110">
        <v>14</v>
      </c>
      <c r="Y350" s="110">
        <v>665</v>
      </c>
      <c r="Z350" s="108">
        <v>8.8721804511278202E-2</v>
      </c>
      <c r="AA350" s="110">
        <v>27</v>
      </c>
      <c r="AB350" s="110">
        <v>12</v>
      </c>
      <c r="AC350" s="110">
        <v>30</v>
      </c>
      <c r="AD350" s="110">
        <v>6</v>
      </c>
      <c r="AE350" s="110">
        <v>0</v>
      </c>
      <c r="AF350" s="110">
        <v>23</v>
      </c>
      <c r="AG350" s="110">
        <v>20</v>
      </c>
      <c r="AH350" s="110">
        <v>2</v>
      </c>
      <c r="AI350" s="110">
        <v>0</v>
      </c>
      <c r="AJ350" s="110">
        <v>5</v>
      </c>
      <c r="AK350" s="110">
        <v>592</v>
      </c>
      <c r="AL350" s="108">
        <v>0.21114864864864866</v>
      </c>
      <c r="AM350" s="111">
        <f t="shared" si="107"/>
        <v>0.24099999999999999</v>
      </c>
      <c r="AN350" s="111">
        <f t="shared" si="106"/>
        <v>0.73399999999999999</v>
      </c>
      <c r="AO350" s="111">
        <f t="shared" si="108"/>
        <v>0.53</v>
      </c>
      <c r="AP350" s="111">
        <f t="shared" si="109"/>
        <v>0.24099999999999999</v>
      </c>
      <c r="AQ350" s="111">
        <f t="shared" si="110"/>
        <v>0.435</v>
      </c>
      <c r="AR350" s="111">
        <f t="shared" si="111"/>
        <v>0.82799999999999996</v>
      </c>
      <c r="AS350" s="111">
        <f t="shared" si="112"/>
        <v>0.16900000000000001</v>
      </c>
      <c r="AT350" s="111">
        <f t="shared" si="113"/>
        <v>0.16900000000000001</v>
      </c>
      <c r="AU350" s="111">
        <f t="shared" si="114"/>
        <v>0.54300000000000004</v>
      </c>
      <c r="AV350" s="111">
        <f t="shared" si="115"/>
        <v>0.65600000000000003</v>
      </c>
      <c r="AW350" s="101">
        <f t="shared" si="116"/>
        <v>2</v>
      </c>
      <c r="AX350" s="101">
        <f t="shared" si="117"/>
        <v>2</v>
      </c>
      <c r="AY350" s="101">
        <f t="shared" si="118"/>
        <v>1</v>
      </c>
      <c r="AZ350" s="101">
        <f t="shared" si="119"/>
        <v>0</v>
      </c>
      <c r="BA350" s="101">
        <f t="shared" si="120"/>
        <v>1</v>
      </c>
      <c r="BB350" s="101">
        <f t="shared" si="121"/>
        <v>2</v>
      </c>
      <c r="BC350" s="101">
        <f t="shared" si="122"/>
        <v>2</v>
      </c>
      <c r="BD350" s="101">
        <f t="shared" si="123"/>
        <v>0</v>
      </c>
      <c r="BE350" s="101">
        <f t="shared" si="124"/>
        <v>1</v>
      </c>
      <c r="BF350" s="101">
        <f t="shared" si="125"/>
        <v>1</v>
      </c>
      <c r="BG350" s="101">
        <f t="shared" si="126"/>
        <v>12</v>
      </c>
    </row>
    <row r="351" spans="1:59" x14ac:dyDescent="0.2">
      <c r="A351" s="98">
        <v>1932790</v>
      </c>
      <c r="B351" s="98" t="s">
        <v>1458</v>
      </c>
      <c r="C351" s="98" t="s">
        <v>2494</v>
      </c>
      <c r="D351" s="98" t="s">
        <v>350</v>
      </c>
      <c r="E351" s="106">
        <v>2062</v>
      </c>
      <c r="F351" s="107" t="s">
        <v>7</v>
      </c>
      <c r="G351" s="108" t="s">
        <v>1317</v>
      </c>
      <c r="H351" s="109">
        <v>53152</v>
      </c>
      <c r="I351" s="108">
        <v>0.16200000000000001</v>
      </c>
      <c r="J351" s="110">
        <v>112</v>
      </c>
      <c r="K351" s="110">
        <v>930</v>
      </c>
      <c r="L351" s="108">
        <v>0.12043010752688173</v>
      </c>
      <c r="M351" s="110">
        <v>76</v>
      </c>
      <c r="N351" s="110">
        <v>930</v>
      </c>
      <c r="O351" s="108">
        <v>8.1720430107526887E-2</v>
      </c>
      <c r="P351" s="108">
        <v>1.6E-2</v>
      </c>
      <c r="Q351" s="108">
        <v>0.45899999999999996</v>
      </c>
      <c r="R351" s="108">
        <v>4.0363269424823413E-2</v>
      </c>
      <c r="S351" s="110">
        <v>53</v>
      </c>
      <c r="T351" s="110">
        <v>531</v>
      </c>
      <c r="U351" s="110">
        <v>1325</v>
      </c>
      <c r="V351" s="108">
        <v>0.44075471698113206</v>
      </c>
      <c r="W351" s="110">
        <v>19</v>
      </c>
      <c r="X351" s="110">
        <v>0</v>
      </c>
      <c r="Y351" s="110">
        <v>949</v>
      </c>
      <c r="Z351" s="108">
        <v>2.0021074815595362E-2</v>
      </c>
      <c r="AA351" s="110">
        <v>37</v>
      </c>
      <c r="AB351" s="110">
        <v>25</v>
      </c>
      <c r="AC351" s="110">
        <v>3</v>
      </c>
      <c r="AD351" s="110">
        <v>14</v>
      </c>
      <c r="AE351" s="110">
        <v>0</v>
      </c>
      <c r="AF351" s="110">
        <v>104</v>
      </c>
      <c r="AG351" s="110">
        <v>16</v>
      </c>
      <c r="AH351" s="110">
        <v>0</v>
      </c>
      <c r="AI351" s="110">
        <v>0</v>
      </c>
      <c r="AJ351" s="110">
        <v>0</v>
      </c>
      <c r="AK351" s="110">
        <v>930</v>
      </c>
      <c r="AL351" s="108">
        <v>0.21397849462365592</v>
      </c>
      <c r="AM351" s="111">
        <f t="shared" si="107"/>
        <v>0.221</v>
      </c>
      <c r="AN351" s="111">
        <f t="shared" si="106"/>
        <v>0.79600000000000004</v>
      </c>
      <c r="AO351" s="111">
        <f t="shared" si="108"/>
        <v>0.63600000000000001</v>
      </c>
      <c r="AP351" s="111">
        <f t="shared" si="109"/>
        <v>0.86</v>
      </c>
      <c r="AQ351" s="111">
        <f t="shared" si="110"/>
        <v>0.36099999999999999</v>
      </c>
      <c r="AR351" s="111">
        <f t="shared" si="111"/>
        <v>0.85899999999999999</v>
      </c>
      <c r="AS351" s="111">
        <f t="shared" si="112"/>
        <v>0.438</v>
      </c>
      <c r="AT351" s="111">
        <f t="shared" si="113"/>
        <v>0.438</v>
      </c>
      <c r="AU351" s="111">
        <f t="shared" si="114"/>
        <v>0.159</v>
      </c>
      <c r="AV351" s="111">
        <f t="shared" si="115"/>
        <v>0.66700000000000004</v>
      </c>
      <c r="AW351" s="101">
        <f t="shared" si="116"/>
        <v>2</v>
      </c>
      <c r="AX351" s="101">
        <f t="shared" si="117"/>
        <v>2</v>
      </c>
      <c r="AY351" s="101">
        <f t="shared" si="118"/>
        <v>1</v>
      </c>
      <c r="AZ351" s="101">
        <f t="shared" si="119"/>
        <v>2</v>
      </c>
      <c r="BA351" s="101">
        <f t="shared" si="120"/>
        <v>1</v>
      </c>
      <c r="BB351" s="101">
        <f t="shared" si="121"/>
        <v>2</v>
      </c>
      <c r="BC351" s="101">
        <f t="shared" si="122"/>
        <v>0</v>
      </c>
      <c r="BD351" s="101">
        <f t="shared" si="123"/>
        <v>1</v>
      </c>
      <c r="BE351" s="101">
        <f t="shared" si="124"/>
        <v>0</v>
      </c>
      <c r="BF351" s="101">
        <f t="shared" si="125"/>
        <v>2</v>
      </c>
      <c r="BG351" s="101">
        <f t="shared" si="126"/>
        <v>13</v>
      </c>
    </row>
    <row r="352" spans="1:59" x14ac:dyDescent="0.2">
      <c r="A352" s="98">
        <v>1932970</v>
      </c>
      <c r="B352" s="98" t="s">
        <v>1507</v>
      </c>
      <c r="C352" s="98" t="s">
        <v>2495</v>
      </c>
      <c r="D352" s="98" t="s">
        <v>351</v>
      </c>
      <c r="E352" s="106">
        <v>71</v>
      </c>
      <c r="F352" s="107" t="s">
        <v>1356</v>
      </c>
      <c r="G352" s="108" t="s">
        <v>1357</v>
      </c>
      <c r="H352" s="109">
        <v>44375</v>
      </c>
      <c r="I352" s="108">
        <v>0.129</v>
      </c>
      <c r="J352" s="110">
        <v>1</v>
      </c>
      <c r="K352" s="110">
        <v>21</v>
      </c>
      <c r="L352" s="108">
        <v>4.7619047619047616E-2</v>
      </c>
      <c r="M352" s="110">
        <v>0</v>
      </c>
      <c r="N352" s="110">
        <v>21</v>
      </c>
      <c r="O352" s="108">
        <v>0</v>
      </c>
      <c r="P352" s="108">
        <v>3.2000000000000001E-2</v>
      </c>
      <c r="Q352" s="108">
        <v>0.20499999999999999</v>
      </c>
      <c r="R352" s="108">
        <v>-5.3333333333333337E-2</v>
      </c>
      <c r="S352" s="110">
        <v>6</v>
      </c>
      <c r="T352" s="110">
        <v>11</v>
      </c>
      <c r="U352" s="110">
        <v>37</v>
      </c>
      <c r="V352" s="108">
        <v>0.45945945945945948</v>
      </c>
      <c r="W352" s="110">
        <v>18</v>
      </c>
      <c r="X352" s="110">
        <v>0</v>
      </c>
      <c r="Y352" s="110">
        <v>39</v>
      </c>
      <c r="Z352" s="108">
        <v>0.46153846153846156</v>
      </c>
      <c r="AA352" s="110">
        <v>1</v>
      </c>
      <c r="AB352" s="110">
        <v>4</v>
      </c>
      <c r="AC352" s="110">
        <v>0</v>
      </c>
      <c r="AD352" s="110">
        <v>0</v>
      </c>
      <c r="AE352" s="110">
        <v>0</v>
      </c>
      <c r="AF352" s="110">
        <v>0</v>
      </c>
      <c r="AG352" s="110">
        <v>0</v>
      </c>
      <c r="AH352" s="110">
        <v>0</v>
      </c>
      <c r="AI352" s="110">
        <v>0</v>
      </c>
      <c r="AJ352" s="110">
        <v>0</v>
      </c>
      <c r="AK352" s="110">
        <v>21</v>
      </c>
      <c r="AL352" s="108">
        <v>0.23809523809523808</v>
      </c>
      <c r="AM352" s="111">
        <f t="shared" si="107"/>
        <v>7.0000000000000007E-2</v>
      </c>
      <c r="AN352" s="111">
        <f t="shared" si="106"/>
        <v>0.67500000000000004</v>
      </c>
      <c r="AO352" s="111">
        <f t="shared" si="108"/>
        <v>0.216</v>
      </c>
      <c r="AP352" s="111">
        <f t="shared" si="109"/>
        <v>0</v>
      </c>
      <c r="AQ352" s="111">
        <f t="shared" si="110"/>
        <v>0.57899999999999996</v>
      </c>
      <c r="AR352" s="111">
        <f t="shared" si="111"/>
        <v>3.5999999999999997E-2</v>
      </c>
      <c r="AS352" s="111">
        <f t="shared" si="112"/>
        <v>0.51100000000000001</v>
      </c>
      <c r="AT352" s="111">
        <f t="shared" si="113"/>
        <v>0.51100000000000001</v>
      </c>
      <c r="AU352" s="111">
        <f t="shared" si="114"/>
        <v>0.996</v>
      </c>
      <c r="AV352" s="111">
        <f t="shared" si="115"/>
        <v>0.747</v>
      </c>
      <c r="AW352" s="101">
        <f t="shared" si="116"/>
        <v>2</v>
      </c>
      <c r="AX352" s="101">
        <f t="shared" si="117"/>
        <v>2</v>
      </c>
      <c r="AY352" s="101">
        <f t="shared" si="118"/>
        <v>0</v>
      </c>
      <c r="AZ352" s="101">
        <f t="shared" si="119"/>
        <v>0</v>
      </c>
      <c r="BA352" s="101">
        <f t="shared" si="120"/>
        <v>1</v>
      </c>
      <c r="BB352" s="101">
        <f t="shared" si="121"/>
        <v>0</v>
      </c>
      <c r="BC352" s="101">
        <f t="shared" si="122"/>
        <v>1</v>
      </c>
      <c r="BD352" s="101">
        <f t="shared" si="123"/>
        <v>1</v>
      </c>
      <c r="BE352" s="101">
        <f t="shared" si="124"/>
        <v>2</v>
      </c>
      <c r="BF352" s="101">
        <f t="shared" si="125"/>
        <v>2</v>
      </c>
      <c r="BG352" s="101">
        <f t="shared" si="126"/>
        <v>11</v>
      </c>
    </row>
    <row r="353" spans="1:59" x14ac:dyDescent="0.2">
      <c r="A353" s="98">
        <v>1933060</v>
      </c>
      <c r="B353" s="98" t="s">
        <v>2097</v>
      </c>
      <c r="C353" s="98" t="s">
        <v>2496</v>
      </c>
      <c r="D353" s="98" t="s">
        <v>352</v>
      </c>
      <c r="E353" s="106">
        <v>15392</v>
      </c>
      <c r="F353" s="107" t="s">
        <v>1588</v>
      </c>
      <c r="G353" s="108" t="s">
        <v>1589</v>
      </c>
      <c r="H353" s="109">
        <v>104497</v>
      </c>
      <c r="I353" s="108">
        <v>6.8000000000000005E-2</v>
      </c>
      <c r="J353" s="110">
        <v>457</v>
      </c>
      <c r="K353" s="110">
        <v>6133</v>
      </c>
      <c r="L353" s="108">
        <v>7.4514919289091805E-2</v>
      </c>
      <c r="M353" s="110">
        <v>300</v>
      </c>
      <c r="N353" s="110">
        <v>6133</v>
      </c>
      <c r="O353" s="108">
        <v>4.8915701940322846E-2</v>
      </c>
      <c r="P353" s="108">
        <v>6.3E-2</v>
      </c>
      <c r="Q353" s="108">
        <v>0.23600000000000002</v>
      </c>
      <c r="R353" s="108">
        <v>0.86660198884307538</v>
      </c>
      <c r="S353" s="110">
        <v>76</v>
      </c>
      <c r="T353" s="110">
        <v>2726</v>
      </c>
      <c r="U353" s="110">
        <v>10071</v>
      </c>
      <c r="V353" s="108">
        <v>0.27822460530235327</v>
      </c>
      <c r="W353" s="110">
        <v>76</v>
      </c>
      <c r="X353" s="110">
        <v>0</v>
      </c>
      <c r="Y353" s="110">
        <v>6209</v>
      </c>
      <c r="Z353" s="108">
        <v>1.224029634401675E-2</v>
      </c>
      <c r="AA353" s="110">
        <v>143</v>
      </c>
      <c r="AB353" s="110">
        <v>106</v>
      </c>
      <c r="AC353" s="110">
        <v>68</v>
      </c>
      <c r="AD353" s="110">
        <v>142</v>
      </c>
      <c r="AE353" s="110">
        <v>166</v>
      </c>
      <c r="AF353" s="110">
        <v>73</v>
      </c>
      <c r="AG353" s="110">
        <v>240</v>
      </c>
      <c r="AH353" s="110">
        <v>170</v>
      </c>
      <c r="AI353" s="110">
        <v>30</v>
      </c>
      <c r="AJ353" s="110">
        <v>0</v>
      </c>
      <c r="AK353" s="110">
        <v>6133</v>
      </c>
      <c r="AL353" s="108">
        <v>0.18555356269362466</v>
      </c>
      <c r="AM353" s="111">
        <f t="shared" si="107"/>
        <v>0.95899999999999996</v>
      </c>
      <c r="AN353" s="111">
        <f t="shared" si="106"/>
        <v>0.33</v>
      </c>
      <c r="AO353" s="111">
        <f t="shared" si="108"/>
        <v>0.38100000000000001</v>
      </c>
      <c r="AP353" s="111">
        <f t="shared" si="109"/>
        <v>0.63800000000000001</v>
      </c>
      <c r="AQ353" s="111">
        <f t="shared" si="110"/>
        <v>0.84199999999999997</v>
      </c>
      <c r="AR353" s="111">
        <f t="shared" si="111"/>
        <v>8.4000000000000005E-2</v>
      </c>
      <c r="AS353" s="111">
        <f t="shared" si="112"/>
        <v>7.3999999999999996E-2</v>
      </c>
      <c r="AT353" s="111">
        <f t="shared" si="113"/>
        <v>7.3999999999999996E-2</v>
      </c>
      <c r="AU353" s="111">
        <f t="shared" si="114"/>
        <v>0.125</v>
      </c>
      <c r="AV353" s="111">
        <f t="shared" si="115"/>
        <v>0.53300000000000003</v>
      </c>
      <c r="AW353" s="101">
        <f t="shared" si="116"/>
        <v>0</v>
      </c>
      <c r="AX353" s="101">
        <f t="shared" si="117"/>
        <v>0</v>
      </c>
      <c r="AY353" s="101">
        <f t="shared" si="118"/>
        <v>1</v>
      </c>
      <c r="AZ353" s="101">
        <f t="shared" si="119"/>
        <v>1</v>
      </c>
      <c r="BA353" s="101">
        <f t="shared" si="120"/>
        <v>2</v>
      </c>
      <c r="BB353" s="101">
        <f t="shared" si="121"/>
        <v>0</v>
      </c>
      <c r="BC353" s="101">
        <f t="shared" si="122"/>
        <v>0</v>
      </c>
      <c r="BD353" s="101">
        <f t="shared" si="123"/>
        <v>0</v>
      </c>
      <c r="BE353" s="101">
        <f t="shared" si="124"/>
        <v>0</v>
      </c>
      <c r="BF353" s="101">
        <f t="shared" si="125"/>
        <v>1</v>
      </c>
      <c r="BG353" s="101">
        <f t="shared" si="126"/>
        <v>5</v>
      </c>
    </row>
    <row r="354" spans="1:59" x14ac:dyDescent="0.2">
      <c r="A354" s="98">
        <v>1933105</v>
      </c>
      <c r="B354" s="98" t="s">
        <v>1645</v>
      </c>
      <c r="C354" s="98" t="s">
        <v>2497</v>
      </c>
      <c r="D354" s="98" t="s">
        <v>353</v>
      </c>
      <c r="E354" s="106">
        <v>9564</v>
      </c>
      <c r="F354" s="107" t="s">
        <v>1148</v>
      </c>
      <c r="G354" s="108" t="s">
        <v>1149</v>
      </c>
      <c r="H354" s="109">
        <v>64426</v>
      </c>
      <c r="I354" s="108">
        <v>0.109</v>
      </c>
      <c r="J354" s="110">
        <v>531</v>
      </c>
      <c r="K354" s="110">
        <v>3741</v>
      </c>
      <c r="L354" s="108">
        <v>0.14194065757818766</v>
      </c>
      <c r="M354" s="110">
        <v>126</v>
      </c>
      <c r="N354" s="110">
        <v>3741</v>
      </c>
      <c r="O354" s="108">
        <v>3.3680834001603849E-2</v>
      </c>
      <c r="P354" s="108">
        <v>5.2999999999999999E-2</v>
      </c>
      <c r="Q354" s="108">
        <v>0.41200000000000003</v>
      </c>
      <c r="R354" s="108">
        <v>3.7535257105662835E-2</v>
      </c>
      <c r="S354" s="110">
        <v>275</v>
      </c>
      <c r="T354" s="110">
        <v>1605</v>
      </c>
      <c r="U354" s="110">
        <v>5788</v>
      </c>
      <c r="V354" s="108">
        <v>0.32480995162404974</v>
      </c>
      <c r="W354" s="110">
        <v>253</v>
      </c>
      <c r="X354" s="110">
        <v>26</v>
      </c>
      <c r="Y354" s="110">
        <v>3994</v>
      </c>
      <c r="Z354" s="108">
        <v>5.6835252879318982E-2</v>
      </c>
      <c r="AA354" s="110">
        <v>172</v>
      </c>
      <c r="AB354" s="110">
        <v>164</v>
      </c>
      <c r="AC354" s="110">
        <v>70</v>
      </c>
      <c r="AD354" s="110">
        <v>52</v>
      </c>
      <c r="AE354" s="110">
        <v>26</v>
      </c>
      <c r="AF354" s="110">
        <v>377</v>
      </c>
      <c r="AG354" s="110">
        <v>149</v>
      </c>
      <c r="AH354" s="110">
        <v>88</v>
      </c>
      <c r="AI354" s="110">
        <v>0</v>
      </c>
      <c r="AJ354" s="110">
        <v>0</v>
      </c>
      <c r="AK354" s="110">
        <v>3741</v>
      </c>
      <c r="AL354" s="108">
        <v>0.293504410585405</v>
      </c>
      <c r="AM354" s="111">
        <f t="shared" si="107"/>
        <v>0.504</v>
      </c>
      <c r="AN354" s="111">
        <f t="shared" si="106"/>
        <v>0.57199999999999995</v>
      </c>
      <c r="AO354" s="111">
        <f t="shared" si="108"/>
        <v>0.73</v>
      </c>
      <c r="AP354" s="111">
        <f t="shared" si="109"/>
        <v>0.47699999999999998</v>
      </c>
      <c r="AQ354" s="111">
        <f t="shared" si="110"/>
        <v>0.78300000000000003</v>
      </c>
      <c r="AR354" s="111">
        <f t="shared" si="111"/>
        <v>0.749</v>
      </c>
      <c r="AS354" s="111">
        <f t="shared" si="112"/>
        <v>0.12</v>
      </c>
      <c r="AT354" s="111">
        <f t="shared" si="113"/>
        <v>0.12</v>
      </c>
      <c r="AU354" s="111">
        <f t="shared" si="114"/>
        <v>0.35599999999999998</v>
      </c>
      <c r="AV354" s="111">
        <f t="shared" si="115"/>
        <v>0.91500000000000004</v>
      </c>
      <c r="AW354" s="101">
        <f t="shared" si="116"/>
        <v>1</v>
      </c>
      <c r="AX354" s="101">
        <f t="shared" si="117"/>
        <v>1</v>
      </c>
      <c r="AY354" s="101">
        <f t="shared" si="118"/>
        <v>2</v>
      </c>
      <c r="AZ354" s="101">
        <f t="shared" si="119"/>
        <v>1</v>
      </c>
      <c r="BA354" s="101">
        <f t="shared" si="120"/>
        <v>2</v>
      </c>
      <c r="BB354" s="101">
        <f t="shared" si="121"/>
        <v>2</v>
      </c>
      <c r="BC354" s="101">
        <f t="shared" si="122"/>
        <v>0</v>
      </c>
      <c r="BD354" s="101">
        <f t="shared" si="123"/>
        <v>0</v>
      </c>
      <c r="BE354" s="101">
        <f t="shared" si="124"/>
        <v>1</v>
      </c>
      <c r="BF354" s="101">
        <f t="shared" si="125"/>
        <v>2</v>
      </c>
      <c r="BG354" s="101">
        <f t="shared" si="126"/>
        <v>12</v>
      </c>
    </row>
    <row r="355" spans="1:59" x14ac:dyDescent="0.2">
      <c r="A355" s="98">
        <v>1933150</v>
      </c>
      <c r="B355" s="98" t="s">
        <v>1727</v>
      </c>
      <c r="C355" s="98" t="s">
        <v>2498</v>
      </c>
      <c r="D355" s="98" t="s">
        <v>354</v>
      </c>
      <c r="E355" s="106">
        <v>994</v>
      </c>
      <c r="F355" s="107" t="s">
        <v>1242</v>
      </c>
      <c r="G355" s="108" t="s">
        <v>1243</v>
      </c>
      <c r="H355" s="109">
        <v>61167</v>
      </c>
      <c r="I355" s="108">
        <v>0.111</v>
      </c>
      <c r="J355" s="110">
        <v>34</v>
      </c>
      <c r="K355" s="110">
        <v>430</v>
      </c>
      <c r="L355" s="108">
        <v>7.9069767441860464E-2</v>
      </c>
      <c r="M355" s="110">
        <v>8</v>
      </c>
      <c r="N355" s="110">
        <v>430</v>
      </c>
      <c r="O355" s="108">
        <v>1.8604651162790697E-2</v>
      </c>
      <c r="P355" s="108">
        <v>4.2999999999999997E-2</v>
      </c>
      <c r="Q355" s="108">
        <v>0.36399999999999999</v>
      </c>
      <c r="R355" s="108">
        <v>-4.0540540540540543E-2</v>
      </c>
      <c r="S355" s="110">
        <v>62</v>
      </c>
      <c r="T355" s="110">
        <v>249</v>
      </c>
      <c r="U355" s="110">
        <v>708</v>
      </c>
      <c r="V355" s="108">
        <v>0.43926553672316382</v>
      </c>
      <c r="W355" s="110">
        <v>55</v>
      </c>
      <c r="X355" s="110">
        <v>12</v>
      </c>
      <c r="Y355" s="110">
        <v>485</v>
      </c>
      <c r="Z355" s="108">
        <v>8.8659793814432994E-2</v>
      </c>
      <c r="AA355" s="110">
        <v>19</v>
      </c>
      <c r="AB355" s="110">
        <v>14</v>
      </c>
      <c r="AC355" s="110">
        <v>0</v>
      </c>
      <c r="AD355" s="110">
        <v>3</v>
      </c>
      <c r="AE355" s="110">
        <v>0</v>
      </c>
      <c r="AF355" s="110">
        <v>12</v>
      </c>
      <c r="AG355" s="110">
        <v>9</v>
      </c>
      <c r="AH355" s="110">
        <v>0</v>
      </c>
      <c r="AI355" s="110">
        <v>0</v>
      </c>
      <c r="AJ355" s="110">
        <v>5</v>
      </c>
      <c r="AK355" s="110">
        <v>430</v>
      </c>
      <c r="AL355" s="108">
        <v>0.14418604651162792</v>
      </c>
      <c r="AM355" s="111">
        <f t="shared" si="107"/>
        <v>0.41899999999999998</v>
      </c>
      <c r="AN355" s="111">
        <f t="shared" si="106"/>
        <v>0.58299999999999996</v>
      </c>
      <c r="AO355" s="111">
        <f t="shared" si="108"/>
        <v>0.41099999999999998</v>
      </c>
      <c r="AP355" s="111">
        <f t="shared" si="109"/>
        <v>0.27900000000000003</v>
      </c>
      <c r="AQ355" s="111">
        <f t="shared" si="110"/>
        <v>0.70899999999999996</v>
      </c>
      <c r="AR355" s="111">
        <f t="shared" si="111"/>
        <v>0.54900000000000004</v>
      </c>
      <c r="AS355" s="111">
        <f t="shared" si="112"/>
        <v>0.43099999999999999</v>
      </c>
      <c r="AT355" s="111">
        <f t="shared" si="113"/>
        <v>0.43099999999999999</v>
      </c>
      <c r="AU355" s="111">
        <f t="shared" si="114"/>
        <v>0.54200000000000004</v>
      </c>
      <c r="AV355" s="111">
        <f t="shared" si="115"/>
        <v>0.33</v>
      </c>
      <c r="AW355" s="101">
        <f t="shared" si="116"/>
        <v>1</v>
      </c>
      <c r="AX355" s="101">
        <f t="shared" si="117"/>
        <v>1</v>
      </c>
      <c r="AY355" s="101">
        <f t="shared" si="118"/>
        <v>1</v>
      </c>
      <c r="AZ355" s="101">
        <f t="shared" si="119"/>
        <v>0</v>
      </c>
      <c r="BA355" s="101">
        <f t="shared" si="120"/>
        <v>2</v>
      </c>
      <c r="BB355" s="101">
        <f t="shared" si="121"/>
        <v>1</v>
      </c>
      <c r="BC355" s="101">
        <f t="shared" si="122"/>
        <v>1</v>
      </c>
      <c r="BD355" s="101">
        <f t="shared" si="123"/>
        <v>1</v>
      </c>
      <c r="BE355" s="101">
        <f t="shared" si="124"/>
        <v>1</v>
      </c>
      <c r="BF355" s="101">
        <f t="shared" si="125"/>
        <v>0</v>
      </c>
      <c r="BG355" s="101">
        <f t="shared" si="126"/>
        <v>9</v>
      </c>
    </row>
    <row r="356" spans="1:59" x14ac:dyDescent="0.2">
      <c r="A356" s="98">
        <v>1933195</v>
      </c>
      <c r="B356" s="98" t="s">
        <v>1875</v>
      </c>
      <c r="C356" s="98" t="s">
        <v>2499</v>
      </c>
      <c r="D356" s="98" t="s">
        <v>355</v>
      </c>
      <c r="E356" s="106">
        <v>2796</v>
      </c>
      <c r="F356" s="107" t="s">
        <v>1732</v>
      </c>
      <c r="G356" s="108" t="s">
        <v>1733</v>
      </c>
      <c r="H356" s="109">
        <v>77540</v>
      </c>
      <c r="I356" s="108">
        <v>0.11</v>
      </c>
      <c r="J356" s="110">
        <v>109</v>
      </c>
      <c r="K356" s="110">
        <v>1205</v>
      </c>
      <c r="L356" s="108">
        <v>9.0456431535269707E-2</v>
      </c>
      <c r="M356" s="110">
        <v>60</v>
      </c>
      <c r="N356" s="110">
        <v>1205</v>
      </c>
      <c r="O356" s="108">
        <v>4.9792531120331947E-2</v>
      </c>
      <c r="P356" s="108">
        <v>0.01</v>
      </c>
      <c r="Q356" s="108">
        <v>0.39399999999999996</v>
      </c>
      <c r="R356" s="108">
        <v>3.325942350332594E-2</v>
      </c>
      <c r="S356" s="110">
        <v>76</v>
      </c>
      <c r="T356" s="110">
        <v>724</v>
      </c>
      <c r="U356" s="110">
        <v>1947</v>
      </c>
      <c r="V356" s="108">
        <v>0.41088854648176681</v>
      </c>
      <c r="W356" s="110">
        <v>101</v>
      </c>
      <c r="X356" s="110">
        <v>14</v>
      </c>
      <c r="Y356" s="110">
        <v>1306</v>
      </c>
      <c r="Z356" s="108">
        <v>6.6615620214395099E-2</v>
      </c>
      <c r="AA356" s="110">
        <v>66</v>
      </c>
      <c r="AB356" s="110">
        <v>31</v>
      </c>
      <c r="AC356" s="110">
        <v>5</v>
      </c>
      <c r="AD356" s="110">
        <v>1</v>
      </c>
      <c r="AE356" s="110">
        <v>37</v>
      </c>
      <c r="AF356" s="110">
        <v>81</v>
      </c>
      <c r="AG356" s="110">
        <v>0</v>
      </c>
      <c r="AH356" s="110">
        <v>0</v>
      </c>
      <c r="AI356" s="110">
        <v>0</v>
      </c>
      <c r="AJ356" s="110">
        <v>0</v>
      </c>
      <c r="AK356" s="110">
        <v>1205</v>
      </c>
      <c r="AL356" s="108">
        <v>0.183402489626556</v>
      </c>
      <c r="AM356" s="111">
        <f t="shared" si="107"/>
        <v>0.77300000000000002</v>
      </c>
      <c r="AN356" s="111">
        <f t="shared" si="106"/>
        <v>0.57999999999999996</v>
      </c>
      <c r="AO356" s="111">
        <f t="shared" si="108"/>
        <v>0.46700000000000003</v>
      </c>
      <c r="AP356" s="111">
        <f t="shared" si="109"/>
        <v>0.64700000000000002</v>
      </c>
      <c r="AQ356" s="111">
        <f t="shared" si="110"/>
        <v>0.26900000000000002</v>
      </c>
      <c r="AR356" s="111">
        <f t="shared" si="111"/>
        <v>0.67500000000000004</v>
      </c>
      <c r="AS356" s="111">
        <f t="shared" si="112"/>
        <v>0.32500000000000001</v>
      </c>
      <c r="AT356" s="111">
        <f t="shared" si="113"/>
        <v>0.32500000000000001</v>
      </c>
      <c r="AU356" s="111">
        <f t="shared" si="114"/>
        <v>0.41399999999999998</v>
      </c>
      <c r="AV356" s="111">
        <f t="shared" si="115"/>
        <v>0.52300000000000002</v>
      </c>
      <c r="AW356" s="101">
        <f t="shared" si="116"/>
        <v>0</v>
      </c>
      <c r="AX356" s="101">
        <f t="shared" si="117"/>
        <v>1</v>
      </c>
      <c r="AY356" s="101">
        <f t="shared" si="118"/>
        <v>1</v>
      </c>
      <c r="AZ356" s="101">
        <f t="shared" si="119"/>
        <v>1</v>
      </c>
      <c r="BA356" s="101">
        <f t="shared" si="120"/>
        <v>0</v>
      </c>
      <c r="BB356" s="101">
        <f t="shared" si="121"/>
        <v>2</v>
      </c>
      <c r="BC356" s="101">
        <f t="shared" si="122"/>
        <v>0</v>
      </c>
      <c r="BD356" s="101">
        <f t="shared" si="123"/>
        <v>0</v>
      </c>
      <c r="BE356" s="101">
        <f t="shared" si="124"/>
        <v>1</v>
      </c>
      <c r="BF356" s="101">
        <f t="shared" si="125"/>
        <v>1</v>
      </c>
      <c r="BG356" s="101">
        <f t="shared" si="126"/>
        <v>7</v>
      </c>
    </row>
    <row r="357" spans="1:59" x14ac:dyDescent="0.2">
      <c r="A357" s="98">
        <v>1933240</v>
      </c>
      <c r="B357" s="98" t="s">
        <v>1436</v>
      </c>
      <c r="C357" s="98" t="s">
        <v>2500</v>
      </c>
      <c r="D357" s="98" t="s">
        <v>356</v>
      </c>
      <c r="E357" s="106">
        <v>63</v>
      </c>
      <c r="F357" s="107" t="s">
        <v>1172</v>
      </c>
      <c r="G357" s="108" t="s">
        <v>1173</v>
      </c>
      <c r="H357" s="109">
        <v>56458</v>
      </c>
      <c r="I357" s="108">
        <v>5.9000000000000004E-2</v>
      </c>
      <c r="J357" s="110">
        <v>1</v>
      </c>
      <c r="K357" s="110">
        <v>21</v>
      </c>
      <c r="L357" s="108">
        <v>4.7619047619047616E-2</v>
      </c>
      <c r="M357" s="110">
        <v>0</v>
      </c>
      <c r="N357" s="110">
        <v>21</v>
      </c>
      <c r="O357" s="108">
        <v>0</v>
      </c>
      <c r="P357" s="108">
        <v>0</v>
      </c>
      <c r="Q357" s="108">
        <v>0.35499999999999998</v>
      </c>
      <c r="R357" s="108">
        <v>-0.32978723404255317</v>
      </c>
      <c r="S357" s="110">
        <v>4</v>
      </c>
      <c r="T357" s="110">
        <v>11</v>
      </c>
      <c r="U357" s="110">
        <v>30</v>
      </c>
      <c r="V357" s="108">
        <v>0.5</v>
      </c>
      <c r="W357" s="110">
        <v>5</v>
      </c>
      <c r="X357" s="110">
        <v>0</v>
      </c>
      <c r="Y357" s="110">
        <v>26</v>
      </c>
      <c r="Z357" s="108">
        <v>0.19230769230769232</v>
      </c>
      <c r="AA357" s="110">
        <v>0</v>
      </c>
      <c r="AB357" s="110">
        <v>1</v>
      </c>
      <c r="AC357" s="110">
        <v>1</v>
      </c>
      <c r="AD357" s="110">
        <v>0</v>
      </c>
      <c r="AE357" s="110">
        <v>0</v>
      </c>
      <c r="AF357" s="110">
        <v>0</v>
      </c>
      <c r="AG357" s="110">
        <v>0</v>
      </c>
      <c r="AH357" s="110">
        <v>0</v>
      </c>
      <c r="AI357" s="110">
        <v>0</v>
      </c>
      <c r="AJ357" s="110">
        <v>0</v>
      </c>
      <c r="AK357" s="110">
        <v>21</v>
      </c>
      <c r="AL357" s="108">
        <v>9.5238095238095233E-2</v>
      </c>
      <c r="AM357" s="111">
        <f t="shared" si="107"/>
        <v>0.29099999999999998</v>
      </c>
      <c r="AN357" s="111">
        <f t="shared" si="106"/>
        <v>0.25800000000000001</v>
      </c>
      <c r="AO357" s="111">
        <f t="shared" si="108"/>
        <v>0.216</v>
      </c>
      <c r="AP357" s="111">
        <f t="shared" si="109"/>
        <v>0</v>
      </c>
      <c r="AQ357" s="111">
        <f t="shared" si="110"/>
        <v>0</v>
      </c>
      <c r="AR357" s="111">
        <f t="shared" si="111"/>
        <v>0.504</v>
      </c>
      <c r="AS357" s="111">
        <f t="shared" si="112"/>
        <v>0.63800000000000001</v>
      </c>
      <c r="AT357" s="111">
        <f t="shared" si="113"/>
        <v>0.63800000000000001</v>
      </c>
      <c r="AU357" s="111">
        <f t="shared" si="114"/>
        <v>0.89</v>
      </c>
      <c r="AV357" s="111">
        <f t="shared" si="115"/>
        <v>0.129</v>
      </c>
      <c r="AW357" s="101">
        <f t="shared" si="116"/>
        <v>2</v>
      </c>
      <c r="AX357" s="101">
        <f t="shared" si="117"/>
        <v>0</v>
      </c>
      <c r="AY357" s="101">
        <f t="shared" si="118"/>
        <v>0</v>
      </c>
      <c r="AZ357" s="101">
        <f t="shared" si="119"/>
        <v>0</v>
      </c>
      <c r="BA357" s="101">
        <f t="shared" si="120"/>
        <v>0</v>
      </c>
      <c r="BB357" s="101">
        <f t="shared" si="121"/>
        <v>1</v>
      </c>
      <c r="BC357" s="101">
        <f t="shared" si="122"/>
        <v>2</v>
      </c>
      <c r="BD357" s="101">
        <f t="shared" si="123"/>
        <v>1</v>
      </c>
      <c r="BE357" s="101">
        <f t="shared" si="124"/>
        <v>2</v>
      </c>
      <c r="BF357" s="101">
        <f t="shared" si="125"/>
        <v>0</v>
      </c>
      <c r="BG357" s="101">
        <f t="shared" si="126"/>
        <v>8</v>
      </c>
    </row>
    <row r="358" spans="1:59" x14ac:dyDescent="0.2">
      <c r="A358" s="98">
        <v>1933285</v>
      </c>
      <c r="B358" s="98" t="s">
        <v>1762</v>
      </c>
      <c r="C358" s="98" t="s">
        <v>2501</v>
      </c>
      <c r="D358" s="98" t="s">
        <v>357</v>
      </c>
      <c r="E358" s="106">
        <v>63</v>
      </c>
      <c r="F358" s="107" t="s">
        <v>1148</v>
      </c>
      <c r="G358" s="108" t="s">
        <v>1149</v>
      </c>
      <c r="H358" s="109">
        <v>67917</v>
      </c>
      <c r="I358" s="108">
        <v>0.14800000000000002</v>
      </c>
      <c r="J358" s="110">
        <v>2</v>
      </c>
      <c r="K358" s="110">
        <v>31</v>
      </c>
      <c r="L358" s="108">
        <v>6.4516129032258063E-2</v>
      </c>
      <c r="M358" s="110">
        <v>0</v>
      </c>
      <c r="N358" s="110">
        <v>31</v>
      </c>
      <c r="O358" s="108">
        <v>0</v>
      </c>
      <c r="P358" s="108">
        <v>0</v>
      </c>
      <c r="Q358" s="108">
        <v>0.38</v>
      </c>
      <c r="R358" s="108">
        <v>0</v>
      </c>
      <c r="S358" s="110">
        <v>11</v>
      </c>
      <c r="T358" s="110">
        <v>23</v>
      </c>
      <c r="U358" s="110">
        <v>45</v>
      </c>
      <c r="V358" s="108">
        <v>0.75555555555555554</v>
      </c>
      <c r="W358" s="110">
        <v>0</v>
      </c>
      <c r="X358" s="110">
        <v>0</v>
      </c>
      <c r="Y358" s="110">
        <v>31</v>
      </c>
      <c r="Z358" s="108">
        <v>0</v>
      </c>
      <c r="AA358" s="110">
        <v>3</v>
      </c>
      <c r="AB358" s="110">
        <v>3</v>
      </c>
      <c r="AC358" s="110">
        <v>1</v>
      </c>
      <c r="AD358" s="110">
        <v>0</v>
      </c>
      <c r="AE358" s="110">
        <v>0</v>
      </c>
      <c r="AF358" s="110">
        <v>2</v>
      </c>
      <c r="AG358" s="110">
        <v>0</v>
      </c>
      <c r="AH358" s="110">
        <v>0</v>
      </c>
      <c r="AI358" s="110">
        <v>0</v>
      </c>
      <c r="AJ358" s="110">
        <v>0</v>
      </c>
      <c r="AK358" s="110">
        <v>31</v>
      </c>
      <c r="AL358" s="108">
        <v>0.29032258064516131</v>
      </c>
      <c r="AM358" s="111">
        <f t="shared" si="107"/>
        <v>0.59599999999999997</v>
      </c>
      <c r="AN358" s="111">
        <f t="shared" si="106"/>
        <v>0.746</v>
      </c>
      <c r="AO358" s="111">
        <f t="shared" si="108"/>
        <v>0.317</v>
      </c>
      <c r="AP358" s="111">
        <f t="shared" si="109"/>
        <v>0</v>
      </c>
      <c r="AQ358" s="111">
        <f t="shared" si="110"/>
        <v>0</v>
      </c>
      <c r="AR358" s="111">
        <f t="shared" si="111"/>
        <v>0.623</v>
      </c>
      <c r="AS358" s="111">
        <f t="shared" si="112"/>
        <v>0.97899999999999998</v>
      </c>
      <c r="AT358" s="111">
        <f t="shared" si="113"/>
        <v>0.97899999999999998</v>
      </c>
      <c r="AU358" s="111">
        <f t="shared" si="114"/>
        <v>0</v>
      </c>
      <c r="AV358" s="111">
        <f t="shared" si="115"/>
        <v>0.90500000000000003</v>
      </c>
      <c r="AW358" s="101">
        <f t="shared" si="116"/>
        <v>1</v>
      </c>
      <c r="AX358" s="101">
        <f t="shared" si="117"/>
        <v>2</v>
      </c>
      <c r="AY358" s="101">
        <f t="shared" si="118"/>
        <v>0</v>
      </c>
      <c r="AZ358" s="101">
        <f t="shared" si="119"/>
        <v>0</v>
      </c>
      <c r="BA358" s="101">
        <f t="shared" si="120"/>
        <v>0</v>
      </c>
      <c r="BB358" s="101">
        <f t="shared" si="121"/>
        <v>1</v>
      </c>
      <c r="BC358" s="101">
        <f t="shared" si="122"/>
        <v>1</v>
      </c>
      <c r="BD358" s="101">
        <f t="shared" si="123"/>
        <v>2</v>
      </c>
      <c r="BE358" s="101">
        <f t="shared" si="124"/>
        <v>0</v>
      </c>
      <c r="BF358" s="101">
        <f t="shared" si="125"/>
        <v>2</v>
      </c>
      <c r="BG358" s="101">
        <f t="shared" si="126"/>
        <v>9</v>
      </c>
    </row>
    <row r="359" spans="1:59" x14ac:dyDescent="0.2">
      <c r="A359" s="98">
        <v>1933420</v>
      </c>
      <c r="B359" s="98" t="s">
        <v>1626</v>
      </c>
      <c r="C359" s="98" t="s">
        <v>2502</v>
      </c>
      <c r="D359" s="98" t="s">
        <v>358</v>
      </c>
      <c r="E359" s="106">
        <v>1593</v>
      </c>
      <c r="F359" s="107" t="s">
        <v>1061</v>
      </c>
      <c r="G359" s="108" t="s">
        <v>1062</v>
      </c>
      <c r="H359" s="109">
        <v>67679</v>
      </c>
      <c r="I359" s="108">
        <v>0.155</v>
      </c>
      <c r="J359" s="110">
        <v>93</v>
      </c>
      <c r="K359" s="110">
        <v>687</v>
      </c>
      <c r="L359" s="108">
        <v>0.13537117903930132</v>
      </c>
      <c r="M359" s="110">
        <v>33</v>
      </c>
      <c r="N359" s="110">
        <v>687</v>
      </c>
      <c r="O359" s="108">
        <v>4.8034934497816595E-2</v>
      </c>
      <c r="P359" s="108">
        <v>1.2E-2</v>
      </c>
      <c r="Q359" s="108">
        <v>0.32600000000000001</v>
      </c>
      <c r="R359" s="108">
        <v>1.5296367112810707E-2</v>
      </c>
      <c r="S359" s="110">
        <v>105</v>
      </c>
      <c r="T359" s="110">
        <v>328</v>
      </c>
      <c r="U359" s="110">
        <v>1128</v>
      </c>
      <c r="V359" s="108">
        <v>0.38386524822695034</v>
      </c>
      <c r="W359" s="110">
        <v>75</v>
      </c>
      <c r="X359" s="110">
        <v>0</v>
      </c>
      <c r="Y359" s="110">
        <v>762</v>
      </c>
      <c r="Z359" s="108">
        <v>9.8425196850393706E-2</v>
      </c>
      <c r="AA359" s="110">
        <v>39</v>
      </c>
      <c r="AB359" s="110">
        <v>19</v>
      </c>
      <c r="AC359" s="110">
        <v>4</v>
      </c>
      <c r="AD359" s="110">
        <v>24</v>
      </c>
      <c r="AE359" s="110">
        <v>3</v>
      </c>
      <c r="AF359" s="110">
        <v>27</v>
      </c>
      <c r="AG359" s="110">
        <v>26</v>
      </c>
      <c r="AH359" s="110">
        <v>6</v>
      </c>
      <c r="AI359" s="110">
        <v>0</v>
      </c>
      <c r="AJ359" s="110">
        <v>0</v>
      </c>
      <c r="AK359" s="110">
        <v>687</v>
      </c>
      <c r="AL359" s="108">
        <v>0.21542940320232898</v>
      </c>
      <c r="AM359" s="111">
        <f t="shared" si="107"/>
        <v>0.59</v>
      </c>
      <c r="AN359" s="111">
        <f t="shared" si="106"/>
        <v>0.77200000000000002</v>
      </c>
      <c r="AO359" s="111">
        <f t="shared" si="108"/>
        <v>0.70599999999999996</v>
      </c>
      <c r="AP359" s="111">
        <f t="shared" si="109"/>
        <v>0.629</v>
      </c>
      <c r="AQ359" s="111">
        <f t="shared" si="110"/>
        <v>0.30499999999999999</v>
      </c>
      <c r="AR359" s="111">
        <f t="shared" si="111"/>
        <v>0.38300000000000001</v>
      </c>
      <c r="AS359" s="111">
        <f t="shared" si="112"/>
        <v>0.23200000000000001</v>
      </c>
      <c r="AT359" s="111">
        <f t="shared" si="113"/>
        <v>0.23200000000000001</v>
      </c>
      <c r="AU359" s="111">
        <f t="shared" si="114"/>
        <v>0.59499999999999997</v>
      </c>
      <c r="AV359" s="111">
        <f t="shared" si="115"/>
        <v>0.67100000000000004</v>
      </c>
      <c r="AW359" s="101">
        <f t="shared" si="116"/>
        <v>1</v>
      </c>
      <c r="AX359" s="101">
        <f t="shared" si="117"/>
        <v>2</v>
      </c>
      <c r="AY359" s="101">
        <f t="shared" si="118"/>
        <v>2</v>
      </c>
      <c r="AZ359" s="101">
        <f t="shared" si="119"/>
        <v>1</v>
      </c>
      <c r="BA359" s="101">
        <f t="shared" si="120"/>
        <v>0</v>
      </c>
      <c r="BB359" s="101">
        <f t="shared" si="121"/>
        <v>1</v>
      </c>
      <c r="BC359" s="101">
        <f t="shared" si="122"/>
        <v>0</v>
      </c>
      <c r="BD359" s="101">
        <f t="shared" si="123"/>
        <v>0</v>
      </c>
      <c r="BE359" s="101">
        <f t="shared" si="124"/>
        <v>1</v>
      </c>
      <c r="BF359" s="101">
        <f t="shared" si="125"/>
        <v>2</v>
      </c>
      <c r="BG359" s="101">
        <f t="shared" si="126"/>
        <v>10</v>
      </c>
    </row>
    <row r="360" spans="1:59" x14ac:dyDescent="0.2">
      <c r="A360" s="98">
        <v>1933465</v>
      </c>
      <c r="B360" s="98" t="s">
        <v>1176</v>
      </c>
      <c r="C360" s="98" t="s">
        <v>2503</v>
      </c>
      <c r="D360" s="98" t="s">
        <v>359</v>
      </c>
      <c r="E360" s="106">
        <v>1817</v>
      </c>
      <c r="F360" s="107" t="s">
        <v>159</v>
      </c>
      <c r="G360" s="108" t="s">
        <v>1107</v>
      </c>
      <c r="H360" s="109">
        <v>49613</v>
      </c>
      <c r="I360" s="108">
        <v>0.218</v>
      </c>
      <c r="J360" s="110">
        <v>133</v>
      </c>
      <c r="K360" s="110">
        <v>839</v>
      </c>
      <c r="L360" s="108">
        <v>0.15852205005959474</v>
      </c>
      <c r="M360" s="110">
        <v>79</v>
      </c>
      <c r="N360" s="110">
        <v>839</v>
      </c>
      <c r="O360" s="108">
        <v>9.4159713945172821E-2</v>
      </c>
      <c r="P360" s="108">
        <v>2.4E-2</v>
      </c>
      <c r="Q360" s="108">
        <v>0.45500000000000002</v>
      </c>
      <c r="R360" s="108">
        <v>-5.3152683689421575E-2</v>
      </c>
      <c r="S360" s="110">
        <v>91</v>
      </c>
      <c r="T360" s="110">
        <v>700</v>
      </c>
      <c r="U360" s="110">
        <v>1316</v>
      </c>
      <c r="V360" s="108">
        <v>0.60106382978723405</v>
      </c>
      <c r="W360" s="110">
        <v>92</v>
      </c>
      <c r="X360" s="110">
        <v>33</v>
      </c>
      <c r="Y360" s="110">
        <v>931</v>
      </c>
      <c r="Z360" s="108">
        <v>6.3372717508055856E-2</v>
      </c>
      <c r="AA360" s="110">
        <v>104</v>
      </c>
      <c r="AB360" s="110">
        <v>13</v>
      </c>
      <c r="AC360" s="110">
        <v>5</v>
      </c>
      <c r="AD360" s="110">
        <v>5</v>
      </c>
      <c r="AE360" s="110">
        <v>3</v>
      </c>
      <c r="AF360" s="110">
        <v>61</v>
      </c>
      <c r="AG360" s="110">
        <v>52</v>
      </c>
      <c r="AH360" s="110">
        <v>5</v>
      </c>
      <c r="AI360" s="110">
        <v>0</v>
      </c>
      <c r="AJ360" s="110">
        <v>0</v>
      </c>
      <c r="AK360" s="110">
        <v>839</v>
      </c>
      <c r="AL360" s="108">
        <v>0.29558998808104886</v>
      </c>
      <c r="AM360" s="111">
        <f t="shared" si="107"/>
        <v>0.14799999999999999</v>
      </c>
      <c r="AN360" s="111">
        <f t="shared" si="106"/>
        <v>0.90600000000000003</v>
      </c>
      <c r="AO360" s="111">
        <f t="shared" si="108"/>
        <v>0.79</v>
      </c>
      <c r="AP360" s="111">
        <f t="shared" si="109"/>
        <v>0.89400000000000002</v>
      </c>
      <c r="AQ360" s="111">
        <f t="shared" si="110"/>
        <v>0.47399999999999998</v>
      </c>
      <c r="AR360" s="111">
        <f t="shared" si="111"/>
        <v>0.84699999999999998</v>
      </c>
      <c r="AS360" s="111">
        <f t="shared" si="112"/>
        <v>0.876</v>
      </c>
      <c r="AT360" s="111">
        <f t="shared" si="113"/>
        <v>0.876</v>
      </c>
      <c r="AU360" s="111">
        <f t="shared" si="114"/>
        <v>0.39</v>
      </c>
      <c r="AV360" s="111">
        <f t="shared" si="115"/>
        <v>0.91700000000000004</v>
      </c>
      <c r="AW360" s="101">
        <f t="shared" si="116"/>
        <v>2</v>
      </c>
      <c r="AX360" s="101">
        <f t="shared" si="117"/>
        <v>2</v>
      </c>
      <c r="AY360" s="101">
        <f t="shared" si="118"/>
        <v>2</v>
      </c>
      <c r="AZ360" s="101">
        <f t="shared" si="119"/>
        <v>2</v>
      </c>
      <c r="BA360" s="101">
        <f t="shared" si="120"/>
        <v>1</v>
      </c>
      <c r="BB360" s="101">
        <f t="shared" si="121"/>
        <v>2</v>
      </c>
      <c r="BC360" s="101">
        <f t="shared" si="122"/>
        <v>1</v>
      </c>
      <c r="BD360" s="101">
        <f t="shared" si="123"/>
        <v>2</v>
      </c>
      <c r="BE360" s="101">
        <f t="shared" si="124"/>
        <v>1</v>
      </c>
      <c r="BF360" s="101">
        <f t="shared" si="125"/>
        <v>2</v>
      </c>
      <c r="BG360" s="101">
        <f t="shared" si="126"/>
        <v>17</v>
      </c>
    </row>
    <row r="361" spans="1:59" x14ac:dyDescent="0.2">
      <c r="A361" s="98">
        <v>1933645</v>
      </c>
      <c r="B361" s="98" t="s">
        <v>2119</v>
      </c>
      <c r="C361" s="98" t="s">
        <v>2504</v>
      </c>
      <c r="D361" s="98" t="s">
        <v>360</v>
      </c>
      <c r="E361" s="106">
        <v>243</v>
      </c>
      <c r="F361" s="107" t="s">
        <v>130</v>
      </c>
      <c r="G361" s="108" t="s">
        <v>1258</v>
      </c>
      <c r="H361" s="109">
        <v>83333</v>
      </c>
      <c r="I361" s="108">
        <v>6.9999999999999993E-3</v>
      </c>
      <c r="J361" s="110">
        <v>5</v>
      </c>
      <c r="K361" s="110">
        <v>128</v>
      </c>
      <c r="L361" s="108">
        <v>3.90625E-2</v>
      </c>
      <c r="M361" s="110">
        <v>0</v>
      </c>
      <c r="N361" s="110">
        <v>128</v>
      </c>
      <c r="O361" s="108">
        <v>0</v>
      </c>
      <c r="P361" s="108">
        <v>5.0000000000000001E-3</v>
      </c>
      <c r="Q361" s="108">
        <v>0.23300000000000001</v>
      </c>
      <c r="R361" s="108">
        <v>-1.2195121951219513E-2</v>
      </c>
      <c r="S361" s="110">
        <v>5</v>
      </c>
      <c r="T361" s="110">
        <v>62</v>
      </c>
      <c r="U361" s="110">
        <v>189</v>
      </c>
      <c r="V361" s="108">
        <v>0.35449735449735448</v>
      </c>
      <c r="W361" s="110">
        <v>1</v>
      </c>
      <c r="X361" s="110">
        <v>0</v>
      </c>
      <c r="Y361" s="110">
        <v>129</v>
      </c>
      <c r="Z361" s="108">
        <v>7.7519379844961239E-3</v>
      </c>
      <c r="AA361" s="110">
        <v>4</v>
      </c>
      <c r="AB361" s="110">
        <v>0</v>
      </c>
      <c r="AC361" s="110">
        <v>14</v>
      </c>
      <c r="AD361" s="110">
        <v>0</v>
      </c>
      <c r="AE361" s="110">
        <v>1</v>
      </c>
      <c r="AF361" s="110">
        <v>0</v>
      </c>
      <c r="AG361" s="110">
        <v>0</v>
      </c>
      <c r="AH361" s="110">
        <v>1</v>
      </c>
      <c r="AI361" s="110">
        <v>0</v>
      </c>
      <c r="AJ361" s="110">
        <v>0</v>
      </c>
      <c r="AK361" s="110">
        <v>128</v>
      </c>
      <c r="AL361" s="108">
        <v>0.15625</v>
      </c>
      <c r="AM361" s="111">
        <f t="shared" si="107"/>
        <v>0.85299999999999998</v>
      </c>
      <c r="AN361" s="111">
        <f t="shared" si="106"/>
        <v>3.5999999999999997E-2</v>
      </c>
      <c r="AO361" s="111">
        <f t="shared" si="108"/>
        <v>0.16700000000000001</v>
      </c>
      <c r="AP361" s="111">
        <f t="shared" si="109"/>
        <v>0</v>
      </c>
      <c r="AQ361" s="111">
        <f t="shared" si="110"/>
        <v>0.20899999999999999</v>
      </c>
      <c r="AR361" s="111">
        <f t="shared" si="111"/>
        <v>7.4999999999999997E-2</v>
      </c>
      <c r="AS361" s="111">
        <f t="shared" si="112"/>
        <v>0.158</v>
      </c>
      <c r="AT361" s="111">
        <f t="shared" si="113"/>
        <v>0.158</v>
      </c>
      <c r="AU361" s="111">
        <f t="shared" si="114"/>
        <v>0.115</v>
      </c>
      <c r="AV361" s="111">
        <f t="shared" si="115"/>
        <v>0.38100000000000001</v>
      </c>
      <c r="AW361" s="101">
        <f t="shared" si="116"/>
        <v>0</v>
      </c>
      <c r="AX361" s="101">
        <f t="shared" si="117"/>
        <v>0</v>
      </c>
      <c r="AY361" s="101">
        <f t="shared" si="118"/>
        <v>0</v>
      </c>
      <c r="AZ361" s="101">
        <f t="shared" si="119"/>
        <v>0</v>
      </c>
      <c r="BA361" s="101">
        <f t="shared" si="120"/>
        <v>0</v>
      </c>
      <c r="BB361" s="101">
        <f t="shared" si="121"/>
        <v>0</v>
      </c>
      <c r="BC361" s="101">
        <f t="shared" si="122"/>
        <v>1</v>
      </c>
      <c r="BD361" s="101">
        <f t="shared" si="123"/>
        <v>0</v>
      </c>
      <c r="BE361" s="101">
        <f t="shared" si="124"/>
        <v>0</v>
      </c>
      <c r="BF361" s="101">
        <f t="shared" si="125"/>
        <v>1</v>
      </c>
      <c r="BG361" s="101">
        <f t="shared" si="126"/>
        <v>2</v>
      </c>
    </row>
    <row r="362" spans="1:59" x14ac:dyDescent="0.2">
      <c r="A362" s="98">
        <v>1933780</v>
      </c>
      <c r="B362" s="98" t="s">
        <v>1323</v>
      </c>
      <c r="C362" s="98" t="s">
        <v>2505</v>
      </c>
      <c r="D362" s="98" t="s">
        <v>361</v>
      </c>
      <c r="E362" s="106">
        <v>890</v>
      </c>
      <c r="F362" s="107" t="s">
        <v>311</v>
      </c>
      <c r="G362" s="108" t="s">
        <v>1324</v>
      </c>
      <c r="H362" s="109">
        <v>57727</v>
      </c>
      <c r="I362" s="108">
        <v>8.5000000000000006E-2</v>
      </c>
      <c r="J362" s="110">
        <v>76</v>
      </c>
      <c r="K362" s="110">
        <v>484</v>
      </c>
      <c r="L362" s="108">
        <v>0.15702479338842976</v>
      </c>
      <c r="M362" s="110">
        <v>27</v>
      </c>
      <c r="N362" s="110">
        <v>484</v>
      </c>
      <c r="O362" s="108">
        <v>5.578512396694215E-2</v>
      </c>
      <c r="P362" s="108">
        <v>1.6E-2</v>
      </c>
      <c r="Q362" s="108">
        <v>0.39500000000000002</v>
      </c>
      <c r="R362" s="108">
        <v>-0.25021061499578767</v>
      </c>
      <c r="S362" s="110">
        <v>29</v>
      </c>
      <c r="T362" s="110">
        <v>292</v>
      </c>
      <c r="U362" s="110">
        <v>714</v>
      </c>
      <c r="V362" s="108">
        <v>0.44957983193277312</v>
      </c>
      <c r="W362" s="110">
        <v>112</v>
      </c>
      <c r="X362" s="110">
        <v>11</v>
      </c>
      <c r="Y362" s="110">
        <v>596</v>
      </c>
      <c r="Z362" s="108">
        <v>0.16946308724832215</v>
      </c>
      <c r="AA362" s="110">
        <v>18</v>
      </c>
      <c r="AB362" s="110">
        <v>30</v>
      </c>
      <c r="AC362" s="110">
        <v>3</v>
      </c>
      <c r="AD362" s="110">
        <v>0</v>
      </c>
      <c r="AE362" s="110">
        <v>0</v>
      </c>
      <c r="AF362" s="110">
        <v>7</v>
      </c>
      <c r="AG362" s="110">
        <v>6</v>
      </c>
      <c r="AH362" s="110">
        <v>4</v>
      </c>
      <c r="AI362" s="110">
        <v>0</v>
      </c>
      <c r="AJ362" s="110">
        <v>0</v>
      </c>
      <c r="AK362" s="110">
        <v>484</v>
      </c>
      <c r="AL362" s="108">
        <v>0.14049586776859505</v>
      </c>
      <c r="AM362" s="111">
        <f t="shared" si="107"/>
        <v>0.34</v>
      </c>
      <c r="AN362" s="111">
        <f t="shared" si="106"/>
        <v>0.44700000000000001</v>
      </c>
      <c r="AO362" s="111">
        <f t="shared" si="108"/>
        <v>0.78700000000000003</v>
      </c>
      <c r="AP362" s="111">
        <f t="shared" si="109"/>
        <v>0.69899999999999995</v>
      </c>
      <c r="AQ362" s="111">
        <f t="shared" si="110"/>
        <v>0.36099999999999999</v>
      </c>
      <c r="AR362" s="111">
        <f t="shared" si="111"/>
        <v>0.68</v>
      </c>
      <c r="AS362" s="111">
        <f t="shared" si="112"/>
        <v>0.47899999999999998</v>
      </c>
      <c r="AT362" s="111">
        <f t="shared" si="113"/>
        <v>0.47899999999999998</v>
      </c>
      <c r="AU362" s="111">
        <f t="shared" si="114"/>
        <v>0.84299999999999997</v>
      </c>
      <c r="AV362" s="111">
        <f t="shared" si="115"/>
        <v>0.307</v>
      </c>
      <c r="AW362" s="101">
        <f t="shared" si="116"/>
        <v>1</v>
      </c>
      <c r="AX362" s="101">
        <f t="shared" si="117"/>
        <v>1</v>
      </c>
      <c r="AY362" s="101">
        <f t="shared" si="118"/>
        <v>2</v>
      </c>
      <c r="AZ362" s="101">
        <f t="shared" si="119"/>
        <v>2</v>
      </c>
      <c r="BA362" s="101">
        <f t="shared" si="120"/>
        <v>1</v>
      </c>
      <c r="BB362" s="101">
        <f t="shared" si="121"/>
        <v>2</v>
      </c>
      <c r="BC362" s="101">
        <f t="shared" si="122"/>
        <v>2</v>
      </c>
      <c r="BD362" s="101">
        <f t="shared" si="123"/>
        <v>1</v>
      </c>
      <c r="BE362" s="101">
        <f t="shared" si="124"/>
        <v>2</v>
      </c>
      <c r="BF362" s="101">
        <f t="shared" si="125"/>
        <v>0</v>
      </c>
      <c r="BG362" s="101">
        <f t="shared" si="126"/>
        <v>14</v>
      </c>
    </row>
    <row r="363" spans="1:59" x14ac:dyDescent="0.2">
      <c r="A363" s="98">
        <v>1933870</v>
      </c>
      <c r="B363" s="98" t="s">
        <v>1705</v>
      </c>
      <c r="C363" s="98" t="s">
        <v>2506</v>
      </c>
      <c r="D363" s="98" t="s">
        <v>362</v>
      </c>
      <c r="E363" s="106">
        <v>119</v>
      </c>
      <c r="F363" s="107" t="s">
        <v>529</v>
      </c>
      <c r="G363" s="108" t="s">
        <v>1288</v>
      </c>
      <c r="H363" s="109">
        <v>70000</v>
      </c>
      <c r="I363" s="108">
        <v>3.4000000000000002E-2</v>
      </c>
      <c r="J363" s="110">
        <v>3</v>
      </c>
      <c r="K363" s="110">
        <v>36</v>
      </c>
      <c r="L363" s="108">
        <v>8.3333333333333329E-2</v>
      </c>
      <c r="M363" s="110">
        <v>4</v>
      </c>
      <c r="N363" s="110">
        <v>36</v>
      </c>
      <c r="O363" s="108">
        <v>0.1111111111111111</v>
      </c>
      <c r="P363" s="108">
        <v>0</v>
      </c>
      <c r="Q363" s="108">
        <v>0.38200000000000001</v>
      </c>
      <c r="R363" s="108">
        <v>-8.461538461538462E-2</v>
      </c>
      <c r="S363" s="110">
        <v>4</v>
      </c>
      <c r="T363" s="110">
        <v>24</v>
      </c>
      <c r="U363" s="110">
        <v>53</v>
      </c>
      <c r="V363" s="108">
        <v>0.52830188679245282</v>
      </c>
      <c r="W363" s="110">
        <v>4</v>
      </c>
      <c r="X363" s="110">
        <v>0</v>
      </c>
      <c r="Y363" s="110">
        <v>40</v>
      </c>
      <c r="Z363" s="108">
        <v>0.1</v>
      </c>
      <c r="AA363" s="110">
        <v>0</v>
      </c>
      <c r="AB363" s="110">
        <v>0</v>
      </c>
      <c r="AC363" s="110">
        <v>0</v>
      </c>
      <c r="AD363" s="110">
        <v>2</v>
      </c>
      <c r="AE363" s="110">
        <v>0</v>
      </c>
      <c r="AF363" s="110">
        <v>0</v>
      </c>
      <c r="AG363" s="110">
        <v>0</v>
      </c>
      <c r="AH363" s="110">
        <v>0</v>
      </c>
      <c r="AI363" s="110">
        <v>0</v>
      </c>
      <c r="AJ363" s="110">
        <v>0</v>
      </c>
      <c r="AK363" s="110">
        <v>36</v>
      </c>
      <c r="AL363" s="108">
        <v>5.5555555555555552E-2</v>
      </c>
      <c r="AM363" s="111">
        <f t="shared" si="107"/>
        <v>0.63200000000000001</v>
      </c>
      <c r="AN363" s="111">
        <f t="shared" si="106"/>
        <v>0.121</v>
      </c>
      <c r="AO363" s="111">
        <f t="shared" si="108"/>
        <v>0.434</v>
      </c>
      <c r="AP363" s="111">
        <f t="shared" si="109"/>
        <v>0.93300000000000005</v>
      </c>
      <c r="AQ363" s="111">
        <f t="shared" si="110"/>
        <v>0</v>
      </c>
      <c r="AR363" s="111">
        <f t="shared" si="111"/>
        <v>0.629</v>
      </c>
      <c r="AS363" s="111">
        <f t="shared" si="112"/>
        <v>0.71799999999999997</v>
      </c>
      <c r="AT363" s="111">
        <f t="shared" si="113"/>
        <v>0.71799999999999997</v>
      </c>
      <c r="AU363" s="111">
        <f t="shared" si="114"/>
        <v>0.59899999999999998</v>
      </c>
      <c r="AV363" s="111">
        <f t="shared" si="115"/>
        <v>5.3999999999999999E-2</v>
      </c>
      <c r="AW363" s="101">
        <f t="shared" si="116"/>
        <v>1</v>
      </c>
      <c r="AX363" s="101">
        <f t="shared" si="117"/>
        <v>0</v>
      </c>
      <c r="AY363" s="101">
        <f t="shared" si="118"/>
        <v>1</v>
      </c>
      <c r="AZ363" s="101">
        <f t="shared" si="119"/>
        <v>2</v>
      </c>
      <c r="BA363" s="101">
        <f t="shared" si="120"/>
        <v>0</v>
      </c>
      <c r="BB363" s="101">
        <f t="shared" si="121"/>
        <v>1</v>
      </c>
      <c r="BC363" s="101">
        <f t="shared" si="122"/>
        <v>2</v>
      </c>
      <c r="BD363" s="101">
        <f t="shared" si="123"/>
        <v>2</v>
      </c>
      <c r="BE363" s="101">
        <f t="shared" si="124"/>
        <v>1</v>
      </c>
      <c r="BF363" s="101">
        <f t="shared" si="125"/>
        <v>0</v>
      </c>
      <c r="BG363" s="101">
        <f t="shared" si="126"/>
        <v>10</v>
      </c>
    </row>
    <row r="364" spans="1:59" x14ac:dyDescent="0.2">
      <c r="A364" s="98">
        <v>1933960</v>
      </c>
      <c r="B364" s="98" t="s">
        <v>1247</v>
      </c>
      <c r="C364" s="98" t="s">
        <v>2507</v>
      </c>
      <c r="D364" s="98" t="s">
        <v>363</v>
      </c>
      <c r="E364" s="106">
        <v>4337</v>
      </c>
      <c r="F364" s="107" t="s">
        <v>306</v>
      </c>
      <c r="G364" s="108" t="s">
        <v>1248</v>
      </c>
      <c r="H364" s="109">
        <v>48922</v>
      </c>
      <c r="I364" s="108">
        <v>0.20899999999999999</v>
      </c>
      <c r="J364" s="110">
        <v>201</v>
      </c>
      <c r="K364" s="110">
        <v>1721</v>
      </c>
      <c r="L364" s="108">
        <v>0.1167925624636839</v>
      </c>
      <c r="M364" s="110">
        <v>52</v>
      </c>
      <c r="N364" s="110">
        <v>1721</v>
      </c>
      <c r="O364" s="108">
        <v>3.0214991284137131E-2</v>
      </c>
      <c r="P364" s="108">
        <v>4.7E-2</v>
      </c>
      <c r="Q364" s="108">
        <v>0.42399999999999999</v>
      </c>
      <c r="R364" s="108">
        <v>-2.7796458193230216E-2</v>
      </c>
      <c r="S364" s="110">
        <v>286</v>
      </c>
      <c r="T364" s="110">
        <v>1195</v>
      </c>
      <c r="U364" s="110">
        <v>2818</v>
      </c>
      <c r="V364" s="108">
        <v>0.52555003548616042</v>
      </c>
      <c r="W364" s="110">
        <v>222</v>
      </c>
      <c r="X364" s="110">
        <v>20</v>
      </c>
      <c r="Y364" s="110">
        <v>1943</v>
      </c>
      <c r="Z364" s="108">
        <v>0.10396294390118374</v>
      </c>
      <c r="AA364" s="110">
        <v>90</v>
      </c>
      <c r="AB364" s="110">
        <v>0</v>
      </c>
      <c r="AC364" s="110">
        <v>14</v>
      </c>
      <c r="AD364" s="110">
        <v>11</v>
      </c>
      <c r="AE364" s="110">
        <v>12</v>
      </c>
      <c r="AF364" s="110">
        <v>165</v>
      </c>
      <c r="AG364" s="110">
        <v>0</v>
      </c>
      <c r="AH364" s="110">
        <v>51</v>
      </c>
      <c r="AI364" s="110">
        <v>0</v>
      </c>
      <c r="AJ364" s="110">
        <v>0</v>
      </c>
      <c r="AK364" s="110">
        <v>1721</v>
      </c>
      <c r="AL364" s="108">
        <v>0.19930273097036608</v>
      </c>
      <c r="AM364" s="111">
        <f t="shared" si="107"/>
        <v>0.13300000000000001</v>
      </c>
      <c r="AN364" s="111">
        <f t="shared" si="106"/>
        <v>0.89400000000000002</v>
      </c>
      <c r="AO364" s="111">
        <f t="shared" si="108"/>
        <v>0.62</v>
      </c>
      <c r="AP364" s="111">
        <f t="shared" si="109"/>
        <v>0.435</v>
      </c>
      <c r="AQ364" s="111">
        <f t="shared" si="110"/>
        <v>0.746</v>
      </c>
      <c r="AR364" s="111">
        <f t="shared" si="111"/>
        <v>0.78500000000000003</v>
      </c>
      <c r="AS364" s="111">
        <f t="shared" si="112"/>
        <v>0.70899999999999996</v>
      </c>
      <c r="AT364" s="111">
        <f t="shared" si="113"/>
        <v>0.70899999999999996</v>
      </c>
      <c r="AU364" s="111">
        <f t="shared" si="114"/>
        <v>0.62</v>
      </c>
      <c r="AV364" s="111">
        <f t="shared" si="115"/>
        <v>0.59699999999999998</v>
      </c>
      <c r="AW364" s="101">
        <f t="shared" si="116"/>
        <v>2</v>
      </c>
      <c r="AX364" s="101">
        <f t="shared" si="117"/>
        <v>2</v>
      </c>
      <c r="AY364" s="101">
        <f t="shared" si="118"/>
        <v>1</v>
      </c>
      <c r="AZ364" s="101">
        <f t="shared" si="119"/>
        <v>1</v>
      </c>
      <c r="BA364" s="101">
        <f t="shared" si="120"/>
        <v>2</v>
      </c>
      <c r="BB364" s="101">
        <f t="shared" si="121"/>
        <v>2</v>
      </c>
      <c r="BC364" s="101">
        <f t="shared" si="122"/>
        <v>1</v>
      </c>
      <c r="BD364" s="101">
        <f t="shared" si="123"/>
        <v>2</v>
      </c>
      <c r="BE364" s="101">
        <f t="shared" si="124"/>
        <v>1</v>
      </c>
      <c r="BF364" s="101">
        <f t="shared" si="125"/>
        <v>1</v>
      </c>
      <c r="BG364" s="101">
        <f t="shared" si="126"/>
        <v>15</v>
      </c>
    </row>
    <row r="365" spans="1:59" x14ac:dyDescent="0.2">
      <c r="A365" s="98">
        <v>1934005</v>
      </c>
      <c r="B365" s="98" t="s">
        <v>1763</v>
      </c>
      <c r="C365" s="98" t="s">
        <v>2508</v>
      </c>
      <c r="D365" s="98" t="s">
        <v>364</v>
      </c>
      <c r="E365" s="106">
        <v>200</v>
      </c>
      <c r="F365" s="107" t="s">
        <v>1284</v>
      </c>
      <c r="G365" s="108" t="s">
        <v>1285</v>
      </c>
      <c r="H365" s="109">
        <v>79375</v>
      </c>
      <c r="I365" s="108">
        <v>0.1</v>
      </c>
      <c r="J365" s="110">
        <v>7</v>
      </c>
      <c r="K365" s="110">
        <v>95</v>
      </c>
      <c r="L365" s="108">
        <v>7.3684210526315783E-2</v>
      </c>
      <c r="M365" s="110">
        <v>6</v>
      </c>
      <c r="N365" s="110">
        <v>95</v>
      </c>
      <c r="O365" s="108">
        <v>6.3157894736842107E-2</v>
      </c>
      <c r="P365" s="108">
        <v>2.3E-2</v>
      </c>
      <c r="Q365" s="108">
        <v>0.313</v>
      </c>
      <c r="R365" s="108">
        <v>2.0408163265306121E-2</v>
      </c>
      <c r="S365" s="110">
        <v>3</v>
      </c>
      <c r="T365" s="110">
        <v>55</v>
      </c>
      <c r="U365" s="110">
        <v>155</v>
      </c>
      <c r="V365" s="108">
        <v>0.37419354838709679</v>
      </c>
      <c r="W365" s="110">
        <v>5</v>
      </c>
      <c r="X365" s="110">
        <v>0</v>
      </c>
      <c r="Y365" s="110">
        <v>100</v>
      </c>
      <c r="Z365" s="108">
        <v>0.05</v>
      </c>
      <c r="AA365" s="110">
        <v>1</v>
      </c>
      <c r="AB365" s="110">
        <v>3</v>
      </c>
      <c r="AC365" s="110">
        <v>2</v>
      </c>
      <c r="AD365" s="110">
        <v>0</v>
      </c>
      <c r="AE365" s="110">
        <v>0</v>
      </c>
      <c r="AF365" s="110">
        <v>4</v>
      </c>
      <c r="AG365" s="110">
        <v>0</v>
      </c>
      <c r="AH365" s="110">
        <v>0</v>
      </c>
      <c r="AI365" s="110">
        <v>0</v>
      </c>
      <c r="AJ365" s="110">
        <v>0</v>
      </c>
      <c r="AK365" s="110">
        <v>95</v>
      </c>
      <c r="AL365" s="108">
        <v>0.10526315789473684</v>
      </c>
      <c r="AM365" s="111">
        <f t="shared" si="107"/>
        <v>0.79200000000000004</v>
      </c>
      <c r="AN365" s="111">
        <f t="shared" si="106"/>
        <v>0.52900000000000003</v>
      </c>
      <c r="AO365" s="111">
        <f t="shared" si="108"/>
        <v>0.37</v>
      </c>
      <c r="AP365" s="111">
        <f t="shared" si="109"/>
        <v>0.753</v>
      </c>
      <c r="AQ365" s="111">
        <f t="shared" si="110"/>
        <v>0.45700000000000002</v>
      </c>
      <c r="AR365" s="111">
        <f t="shared" si="111"/>
        <v>0.33800000000000002</v>
      </c>
      <c r="AS365" s="111">
        <f t="shared" si="112"/>
        <v>0.20499999999999999</v>
      </c>
      <c r="AT365" s="111">
        <f t="shared" si="113"/>
        <v>0.20499999999999999</v>
      </c>
      <c r="AU365" s="111">
        <f t="shared" si="114"/>
        <v>0.308</v>
      </c>
      <c r="AV365" s="111">
        <f t="shared" si="115"/>
        <v>0.156</v>
      </c>
      <c r="AW365" s="101">
        <f t="shared" si="116"/>
        <v>0</v>
      </c>
      <c r="AX365" s="101">
        <f t="shared" si="117"/>
        <v>1</v>
      </c>
      <c r="AY365" s="101">
        <f t="shared" si="118"/>
        <v>1</v>
      </c>
      <c r="AZ365" s="101">
        <f t="shared" si="119"/>
        <v>2</v>
      </c>
      <c r="BA365" s="101">
        <f t="shared" si="120"/>
        <v>1</v>
      </c>
      <c r="BB365" s="101">
        <f t="shared" si="121"/>
        <v>1</v>
      </c>
      <c r="BC365" s="101">
        <f t="shared" si="122"/>
        <v>0</v>
      </c>
      <c r="BD365" s="101">
        <f t="shared" si="123"/>
        <v>0</v>
      </c>
      <c r="BE365" s="101">
        <f t="shared" si="124"/>
        <v>0</v>
      </c>
      <c r="BF365" s="101">
        <f t="shared" si="125"/>
        <v>0</v>
      </c>
      <c r="BG365" s="101">
        <f t="shared" si="126"/>
        <v>6</v>
      </c>
    </row>
    <row r="366" spans="1:59" x14ac:dyDescent="0.2">
      <c r="A366" s="98">
        <v>1934185</v>
      </c>
      <c r="B366" s="98" t="s">
        <v>1957</v>
      </c>
      <c r="C366" s="98" t="s">
        <v>2509</v>
      </c>
      <c r="D366" s="98" t="s">
        <v>365</v>
      </c>
      <c r="E366" s="106">
        <v>206</v>
      </c>
      <c r="F366" s="107" t="s">
        <v>1165</v>
      </c>
      <c r="G366" s="108" t="s">
        <v>1166</v>
      </c>
      <c r="H366" s="109">
        <v>70729</v>
      </c>
      <c r="I366" s="108">
        <v>2.5000000000000001E-2</v>
      </c>
      <c r="J366" s="110">
        <v>24</v>
      </c>
      <c r="K366" s="110">
        <v>111</v>
      </c>
      <c r="L366" s="108">
        <v>0.21621621621621623</v>
      </c>
      <c r="M366" s="110">
        <v>2</v>
      </c>
      <c r="N366" s="110">
        <v>111</v>
      </c>
      <c r="O366" s="108">
        <v>1.8018018018018018E-2</v>
      </c>
      <c r="P366" s="108">
        <v>7.400000000000001E-2</v>
      </c>
      <c r="Q366" s="108">
        <v>0.22500000000000001</v>
      </c>
      <c r="R366" s="108">
        <v>-8.8495575221238937E-2</v>
      </c>
      <c r="S366" s="110">
        <v>7</v>
      </c>
      <c r="T366" s="110">
        <v>62</v>
      </c>
      <c r="U366" s="110">
        <v>169</v>
      </c>
      <c r="V366" s="108">
        <v>0.40828402366863903</v>
      </c>
      <c r="W366" s="110">
        <v>4</v>
      </c>
      <c r="X366" s="110">
        <v>0</v>
      </c>
      <c r="Y366" s="110">
        <v>115</v>
      </c>
      <c r="Z366" s="108">
        <v>3.4782608695652174E-2</v>
      </c>
      <c r="AA366" s="110">
        <v>5</v>
      </c>
      <c r="AB366" s="110">
        <v>2</v>
      </c>
      <c r="AC366" s="110">
        <v>0</v>
      </c>
      <c r="AD366" s="110">
        <v>2</v>
      </c>
      <c r="AE366" s="110">
        <v>0</v>
      </c>
      <c r="AF366" s="110">
        <v>2</v>
      </c>
      <c r="AG366" s="110">
        <v>5</v>
      </c>
      <c r="AH366" s="110">
        <v>0</v>
      </c>
      <c r="AI366" s="110">
        <v>0</v>
      </c>
      <c r="AJ366" s="110">
        <v>0</v>
      </c>
      <c r="AK366" s="110">
        <v>111</v>
      </c>
      <c r="AL366" s="108">
        <v>0.14414414414414414</v>
      </c>
      <c r="AM366" s="111">
        <f t="shared" si="107"/>
        <v>0.65500000000000003</v>
      </c>
      <c r="AN366" s="111">
        <f t="shared" si="106"/>
        <v>7.5999999999999998E-2</v>
      </c>
      <c r="AO366" s="111">
        <f t="shared" si="108"/>
        <v>0.91400000000000003</v>
      </c>
      <c r="AP366" s="111">
        <f t="shared" si="109"/>
        <v>0.27200000000000002</v>
      </c>
      <c r="AQ366" s="111">
        <f t="shared" si="110"/>
        <v>0.89</v>
      </c>
      <c r="AR366" s="111">
        <f t="shared" si="111"/>
        <v>6.2E-2</v>
      </c>
      <c r="AS366" s="111">
        <f t="shared" si="112"/>
        <v>0.314</v>
      </c>
      <c r="AT366" s="111">
        <f t="shared" si="113"/>
        <v>0.314</v>
      </c>
      <c r="AU366" s="111">
        <f t="shared" si="114"/>
        <v>0.23</v>
      </c>
      <c r="AV366" s="111">
        <f t="shared" si="115"/>
        <v>0.32900000000000001</v>
      </c>
      <c r="AW366" s="101">
        <f t="shared" si="116"/>
        <v>1</v>
      </c>
      <c r="AX366" s="101">
        <f t="shared" si="117"/>
        <v>0</v>
      </c>
      <c r="AY366" s="101">
        <f t="shared" si="118"/>
        <v>2</v>
      </c>
      <c r="AZ366" s="101">
        <f t="shared" si="119"/>
        <v>0</v>
      </c>
      <c r="BA366" s="101">
        <f t="shared" si="120"/>
        <v>2</v>
      </c>
      <c r="BB366" s="101">
        <f t="shared" si="121"/>
        <v>0</v>
      </c>
      <c r="BC366" s="101">
        <f t="shared" si="122"/>
        <v>2</v>
      </c>
      <c r="BD366" s="101">
        <f t="shared" si="123"/>
        <v>0</v>
      </c>
      <c r="BE366" s="101">
        <f t="shared" si="124"/>
        <v>0</v>
      </c>
      <c r="BF366" s="101">
        <f t="shared" si="125"/>
        <v>0</v>
      </c>
      <c r="BG366" s="101">
        <f t="shared" si="126"/>
        <v>7</v>
      </c>
    </row>
    <row r="367" spans="1:59" x14ac:dyDescent="0.2">
      <c r="A367" s="98">
        <v>1934365</v>
      </c>
      <c r="B367" s="98" t="s">
        <v>1425</v>
      </c>
      <c r="C367" s="98" t="s">
        <v>2510</v>
      </c>
      <c r="D367" s="98" t="s">
        <v>366</v>
      </c>
      <c r="E367" s="106">
        <v>82</v>
      </c>
      <c r="F367" s="107" t="s">
        <v>306</v>
      </c>
      <c r="G367" s="108" t="s">
        <v>1248</v>
      </c>
      <c r="H367" s="109">
        <v>81563</v>
      </c>
      <c r="I367" s="108">
        <v>6.0999999999999999E-2</v>
      </c>
      <c r="J367" s="110">
        <v>1</v>
      </c>
      <c r="K367" s="110">
        <v>43</v>
      </c>
      <c r="L367" s="108">
        <v>2.3255813953488372E-2</v>
      </c>
      <c r="M367" s="110">
        <v>0</v>
      </c>
      <c r="N367" s="110">
        <v>43</v>
      </c>
      <c r="O367" s="108">
        <v>0</v>
      </c>
      <c r="P367" s="108">
        <v>0</v>
      </c>
      <c r="Q367" s="108">
        <v>0.3</v>
      </c>
      <c r="R367" s="108">
        <v>-0.16326530612244897</v>
      </c>
      <c r="S367" s="110">
        <v>2</v>
      </c>
      <c r="T367" s="110">
        <v>32</v>
      </c>
      <c r="U367" s="110">
        <v>63</v>
      </c>
      <c r="V367" s="108">
        <v>0.53968253968253965</v>
      </c>
      <c r="W367" s="110">
        <v>5</v>
      </c>
      <c r="X367" s="110">
        <v>0</v>
      </c>
      <c r="Y367" s="110">
        <v>48</v>
      </c>
      <c r="Z367" s="108">
        <v>0.10416666666666667</v>
      </c>
      <c r="AA367" s="110">
        <v>3</v>
      </c>
      <c r="AB367" s="110">
        <v>4</v>
      </c>
      <c r="AC367" s="110">
        <v>0</v>
      </c>
      <c r="AD367" s="110">
        <v>0</v>
      </c>
      <c r="AE367" s="110">
        <v>2</v>
      </c>
      <c r="AF367" s="110">
        <v>1</v>
      </c>
      <c r="AG367" s="110">
        <v>0</v>
      </c>
      <c r="AH367" s="110">
        <v>0</v>
      </c>
      <c r="AI367" s="110">
        <v>0</v>
      </c>
      <c r="AJ367" s="110">
        <v>0</v>
      </c>
      <c r="AK367" s="110">
        <v>43</v>
      </c>
      <c r="AL367" s="108">
        <v>0.23255813953488372</v>
      </c>
      <c r="AM367" s="111">
        <f t="shared" si="107"/>
        <v>0.81699999999999995</v>
      </c>
      <c r="AN367" s="111">
        <f t="shared" si="106"/>
        <v>0.27400000000000002</v>
      </c>
      <c r="AO367" s="111">
        <f t="shared" si="108"/>
        <v>9.5000000000000001E-2</v>
      </c>
      <c r="AP367" s="111">
        <f t="shared" si="109"/>
        <v>0</v>
      </c>
      <c r="AQ367" s="111">
        <f t="shared" si="110"/>
        <v>0</v>
      </c>
      <c r="AR367" s="111">
        <f t="shared" si="111"/>
        <v>0.28199999999999997</v>
      </c>
      <c r="AS367" s="111">
        <f t="shared" si="112"/>
        <v>0.753</v>
      </c>
      <c r="AT367" s="111">
        <f t="shared" si="113"/>
        <v>0.753</v>
      </c>
      <c r="AU367" s="111">
        <f t="shared" si="114"/>
        <v>0.621</v>
      </c>
      <c r="AV367" s="111">
        <f t="shared" si="115"/>
        <v>0.73299999999999998</v>
      </c>
      <c r="AW367" s="101">
        <f t="shared" si="116"/>
        <v>0</v>
      </c>
      <c r="AX367" s="101">
        <f t="shared" si="117"/>
        <v>0</v>
      </c>
      <c r="AY367" s="101">
        <f t="shared" si="118"/>
        <v>0</v>
      </c>
      <c r="AZ367" s="101">
        <f t="shared" si="119"/>
        <v>0</v>
      </c>
      <c r="BA367" s="101">
        <f t="shared" si="120"/>
        <v>0</v>
      </c>
      <c r="BB367" s="101">
        <f t="shared" si="121"/>
        <v>0</v>
      </c>
      <c r="BC367" s="101">
        <f t="shared" si="122"/>
        <v>2</v>
      </c>
      <c r="BD367" s="101">
        <f t="shared" si="123"/>
        <v>2</v>
      </c>
      <c r="BE367" s="101">
        <f t="shared" si="124"/>
        <v>1</v>
      </c>
      <c r="BF367" s="101">
        <f t="shared" si="125"/>
        <v>2</v>
      </c>
      <c r="BG367" s="101">
        <f t="shared" si="126"/>
        <v>7</v>
      </c>
    </row>
    <row r="368" spans="1:59" x14ac:dyDescent="0.2">
      <c r="A368" s="98">
        <v>1934410</v>
      </c>
      <c r="B368" s="98" t="s">
        <v>1177</v>
      </c>
      <c r="C368" s="98" t="s">
        <v>2511</v>
      </c>
      <c r="D368" s="98" t="s">
        <v>367</v>
      </c>
      <c r="E368" s="106">
        <v>264</v>
      </c>
      <c r="F368" s="107" t="s">
        <v>896</v>
      </c>
      <c r="G368" s="108" t="s">
        <v>1178</v>
      </c>
      <c r="H368" s="109">
        <v>59375</v>
      </c>
      <c r="I368" s="108">
        <v>0.14000000000000001</v>
      </c>
      <c r="J368" s="110">
        <v>1</v>
      </c>
      <c r="K368" s="110">
        <v>121</v>
      </c>
      <c r="L368" s="108">
        <v>8.2644628099173556E-3</v>
      </c>
      <c r="M368" s="110">
        <v>8</v>
      </c>
      <c r="N368" s="110">
        <v>121</v>
      </c>
      <c r="O368" s="108">
        <v>6.6115702479338845E-2</v>
      </c>
      <c r="P368" s="108">
        <v>0</v>
      </c>
      <c r="Q368" s="108">
        <v>0.251</v>
      </c>
      <c r="R368" s="108">
        <v>-0.12871287128712872</v>
      </c>
      <c r="S368" s="110">
        <v>11</v>
      </c>
      <c r="T368" s="110">
        <v>63</v>
      </c>
      <c r="U368" s="110">
        <v>171</v>
      </c>
      <c r="V368" s="108">
        <v>0.43274853801169588</v>
      </c>
      <c r="W368" s="110">
        <v>28</v>
      </c>
      <c r="X368" s="110">
        <v>0</v>
      </c>
      <c r="Y368" s="110">
        <v>149</v>
      </c>
      <c r="Z368" s="108">
        <v>0.18791946308724833</v>
      </c>
      <c r="AA368" s="110">
        <v>26</v>
      </c>
      <c r="AB368" s="110">
        <v>2</v>
      </c>
      <c r="AC368" s="110">
        <v>0</v>
      </c>
      <c r="AD368" s="110">
        <v>0</v>
      </c>
      <c r="AE368" s="110">
        <v>0</v>
      </c>
      <c r="AF368" s="110">
        <v>5</v>
      </c>
      <c r="AG368" s="110">
        <v>0</v>
      </c>
      <c r="AH368" s="110">
        <v>3</v>
      </c>
      <c r="AI368" s="110">
        <v>0</v>
      </c>
      <c r="AJ368" s="110">
        <v>0</v>
      </c>
      <c r="AK368" s="110">
        <v>121</v>
      </c>
      <c r="AL368" s="108">
        <v>0.2975206611570248</v>
      </c>
      <c r="AM368" s="111">
        <f t="shared" si="107"/>
        <v>0.38200000000000001</v>
      </c>
      <c r="AN368" s="111">
        <f t="shared" si="106"/>
        <v>0.71699999999999997</v>
      </c>
      <c r="AO368" s="111">
        <f t="shared" si="108"/>
        <v>5.6000000000000001E-2</v>
      </c>
      <c r="AP368" s="111">
        <f t="shared" si="109"/>
        <v>0.77700000000000002</v>
      </c>
      <c r="AQ368" s="111">
        <f t="shared" si="110"/>
        <v>0</v>
      </c>
      <c r="AR368" s="111">
        <f t="shared" si="111"/>
        <v>0.128</v>
      </c>
      <c r="AS368" s="111">
        <f t="shared" si="112"/>
        <v>0.40400000000000003</v>
      </c>
      <c r="AT368" s="111">
        <f t="shared" si="113"/>
        <v>0.40400000000000003</v>
      </c>
      <c r="AU368" s="111">
        <f t="shared" si="114"/>
        <v>0.877</v>
      </c>
      <c r="AV368" s="111">
        <f t="shared" si="115"/>
        <v>0.92</v>
      </c>
      <c r="AW368" s="101">
        <f t="shared" si="116"/>
        <v>1</v>
      </c>
      <c r="AX368" s="101">
        <f t="shared" si="117"/>
        <v>2</v>
      </c>
      <c r="AY368" s="101">
        <f t="shared" si="118"/>
        <v>0</v>
      </c>
      <c r="AZ368" s="101">
        <f t="shared" si="119"/>
        <v>2</v>
      </c>
      <c r="BA368" s="101">
        <f t="shared" si="120"/>
        <v>0</v>
      </c>
      <c r="BB368" s="101">
        <f t="shared" si="121"/>
        <v>0</v>
      </c>
      <c r="BC368" s="101">
        <f t="shared" si="122"/>
        <v>2</v>
      </c>
      <c r="BD368" s="101">
        <f t="shared" si="123"/>
        <v>1</v>
      </c>
      <c r="BE368" s="101">
        <f t="shared" si="124"/>
        <v>2</v>
      </c>
      <c r="BF368" s="101">
        <f t="shared" si="125"/>
        <v>2</v>
      </c>
      <c r="BG368" s="101">
        <f t="shared" si="126"/>
        <v>12</v>
      </c>
    </row>
    <row r="369" spans="1:59" x14ac:dyDescent="0.2">
      <c r="A369" s="98">
        <v>1934455</v>
      </c>
      <c r="B369" s="98" t="s">
        <v>1708</v>
      </c>
      <c r="C369" s="98" t="s">
        <v>2512</v>
      </c>
      <c r="D369" s="98" t="s">
        <v>368</v>
      </c>
      <c r="E369" s="106">
        <v>57</v>
      </c>
      <c r="F369" s="107" t="s">
        <v>401</v>
      </c>
      <c r="G369" s="108" t="s">
        <v>1161</v>
      </c>
      <c r="H369" s="109"/>
      <c r="I369" s="108">
        <v>7.6999999999999999E-2</v>
      </c>
      <c r="J369" s="110">
        <v>1</v>
      </c>
      <c r="K369" s="110">
        <v>7</v>
      </c>
      <c r="L369" s="108">
        <v>0.14285714285714285</v>
      </c>
      <c r="M369" s="110">
        <v>0</v>
      </c>
      <c r="N369" s="110">
        <v>7</v>
      </c>
      <c r="O369" s="108">
        <v>0</v>
      </c>
      <c r="P369" s="108">
        <v>0</v>
      </c>
      <c r="Q369" s="108">
        <v>0.46200000000000002</v>
      </c>
      <c r="R369" s="108">
        <v>0.21276595744680851</v>
      </c>
      <c r="S369" s="110">
        <v>0</v>
      </c>
      <c r="T369" s="110">
        <v>3</v>
      </c>
      <c r="U369" s="110">
        <v>11</v>
      </c>
      <c r="V369" s="108">
        <v>0.27272727272727271</v>
      </c>
      <c r="W369" s="110">
        <v>2</v>
      </c>
      <c r="X369" s="110">
        <v>0</v>
      </c>
      <c r="Y369" s="110">
        <v>9</v>
      </c>
      <c r="Z369" s="108">
        <v>0.22222222222222221</v>
      </c>
      <c r="AA369" s="110">
        <v>0</v>
      </c>
      <c r="AB369" s="110">
        <v>0</v>
      </c>
      <c r="AC369" s="110">
        <v>0</v>
      </c>
      <c r="AD369" s="110">
        <v>0</v>
      </c>
      <c r="AE369" s="110">
        <v>0</v>
      </c>
      <c r="AF369" s="110">
        <v>0</v>
      </c>
      <c r="AG369" s="110">
        <v>0</v>
      </c>
      <c r="AH369" s="110">
        <v>0</v>
      </c>
      <c r="AI369" s="110">
        <v>0</v>
      </c>
      <c r="AJ369" s="110">
        <v>0</v>
      </c>
      <c r="AK369" s="110">
        <v>7</v>
      </c>
      <c r="AL369" s="108">
        <v>0</v>
      </c>
      <c r="AM369" s="111">
        <f t="shared" si="107"/>
        <v>0</v>
      </c>
      <c r="AN369" s="111">
        <f t="shared" si="106"/>
        <v>0.39800000000000002</v>
      </c>
      <c r="AO369" s="111">
        <f t="shared" si="108"/>
        <v>0.73299999999999998</v>
      </c>
      <c r="AP369" s="111">
        <f t="shared" si="109"/>
        <v>0</v>
      </c>
      <c r="AQ369" s="111">
        <f t="shared" si="110"/>
        <v>0</v>
      </c>
      <c r="AR369" s="111">
        <f t="shared" si="111"/>
        <v>0.86499999999999999</v>
      </c>
      <c r="AS369" s="111">
        <f t="shared" si="112"/>
        <v>6.8000000000000005E-2</v>
      </c>
      <c r="AT369" s="111">
        <f t="shared" si="113"/>
        <v>6.8000000000000005E-2</v>
      </c>
      <c r="AU369" s="111">
        <f t="shared" si="114"/>
        <v>0.91600000000000004</v>
      </c>
      <c r="AV369" s="111">
        <f t="shared" si="115"/>
        <v>0</v>
      </c>
      <c r="AW369" s="101">
        <f t="shared" si="116"/>
        <v>2</v>
      </c>
      <c r="AX369" s="101">
        <f t="shared" si="117"/>
        <v>1</v>
      </c>
      <c r="AY369" s="101">
        <f t="shared" si="118"/>
        <v>2</v>
      </c>
      <c r="AZ369" s="101">
        <f t="shared" si="119"/>
        <v>0</v>
      </c>
      <c r="BA369" s="101">
        <f t="shared" si="120"/>
        <v>0</v>
      </c>
      <c r="BB369" s="101">
        <f t="shared" si="121"/>
        <v>2</v>
      </c>
      <c r="BC369" s="101">
        <f t="shared" si="122"/>
        <v>0</v>
      </c>
      <c r="BD369" s="101">
        <f t="shared" si="123"/>
        <v>0</v>
      </c>
      <c r="BE369" s="101">
        <f t="shared" si="124"/>
        <v>2</v>
      </c>
      <c r="BF369" s="101">
        <f t="shared" si="125"/>
        <v>0</v>
      </c>
      <c r="BG369" s="101">
        <f t="shared" si="126"/>
        <v>9</v>
      </c>
    </row>
    <row r="370" spans="1:59" x14ac:dyDescent="0.2">
      <c r="A370" s="98">
        <v>1934500</v>
      </c>
      <c r="B370" s="98" t="s">
        <v>1464</v>
      </c>
      <c r="C370" s="98" t="s">
        <v>2513</v>
      </c>
      <c r="D370" s="98" t="s">
        <v>369</v>
      </c>
      <c r="E370" s="106">
        <v>4893</v>
      </c>
      <c r="F370" s="107" t="s">
        <v>771</v>
      </c>
      <c r="G370" s="108" t="s">
        <v>1321</v>
      </c>
      <c r="H370" s="109">
        <v>54923</v>
      </c>
      <c r="I370" s="108">
        <v>0.109</v>
      </c>
      <c r="J370" s="110">
        <v>260</v>
      </c>
      <c r="K370" s="110">
        <v>2115</v>
      </c>
      <c r="L370" s="108">
        <v>0.12293144208037825</v>
      </c>
      <c r="M370" s="110">
        <v>28</v>
      </c>
      <c r="N370" s="110">
        <v>2115</v>
      </c>
      <c r="O370" s="108">
        <v>1.3238770685579196E-2</v>
      </c>
      <c r="P370" s="108">
        <v>6.2E-2</v>
      </c>
      <c r="Q370" s="108">
        <v>0.42100000000000004</v>
      </c>
      <c r="R370" s="108">
        <v>-4.1715628672150409E-2</v>
      </c>
      <c r="S370" s="110">
        <v>245</v>
      </c>
      <c r="T370" s="110">
        <v>1278</v>
      </c>
      <c r="U370" s="110">
        <v>3521</v>
      </c>
      <c r="V370" s="108">
        <v>0.43254757171258168</v>
      </c>
      <c r="W370" s="110">
        <v>189</v>
      </c>
      <c r="X370" s="110">
        <v>0</v>
      </c>
      <c r="Y370" s="110">
        <v>2304</v>
      </c>
      <c r="Z370" s="108">
        <v>8.203125E-2</v>
      </c>
      <c r="AA370" s="110">
        <v>68</v>
      </c>
      <c r="AB370" s="110">
        <v>80</v>
      </c>
      <c r="AC370" s="110">
        <v>34</v>
      </c>
      <c r="AD370" s="110">
        <v>39</v>
      </c>
      <c r="AE370" s="110">
        <v>8</v>
      </c>
      <c r="AF370" s="110">
        <v>89</v>
      </c>
      <c r="AG370" s="110">
        <v>171</v>
      </c>
      <c r="AH370" s="110">
        <v>31</v>
      </c>
      <c r="AI370" s="110">
        <v>0</v>
      </c>
      <c r="AJ370" s="110">
        <v>0</v>
      </c>
      <c r="AK370" s="110">
        <v>2115</v>
      </c>
      <c r="AL370" s="108">
        <v>0.2458628841607565</v>
      </c>
      <c r="AM370" s="111">
        <f t="shared" si="107"/>
        <v>0.25700000000000001</v>
      </c>
      <c r="AN370" s="111">
        <f t="shared" si="106"/>
        <v>0.57199999999999995</v>
      </c>
      <c r="AO370" s="111">
        <f t="shared" si="108"/>
        <v>0.64900000000000002</v>
      </c>
      <c r="AP370" s="111">
        <f t="shared" si="109"/>
        <v>0.216</v>
      </c>
      <c r="AQ370" s="111">
        <f t="shared" si="110"/>
        <v>0.83899999999999997</v>
      </c>
      <c r="AR370" s="111">
        <f t="shared" si="111"/>
        <v>0.77600000000000002</v>
      </c>
      <c r="AS370" s="111">
        <f t="shared" si="112"/>
        <v>0.40300000000000002</v>
      </c>
      <c r="AT370" s="111">
        <f t="shared" si="113"/>
        <v>0.40300000000000002</v>
      </c>
      <c r="AU370" s="111">
        <f t="shared" si="114"/>
        <v>0.51300000000000001</v>
      </c>
      <c r="AV370" s="111">
        <f t="shared" si="115"/>
        <v>0.77500000000000002</v>
      </c>
      <c r="AW370" s="101">
        <f t="shared" si="116"/>
        <v>2</v>
      </c>
      <c r="AX370" s="101">
        <f t="shared" si="117"/>
        <v>1</v>
      </c>
      <c r="AY370" s="101">
        <f t="shared" si="118"/>
        <v>1</v>
      </c>
      <c r="AZ370" s="101">
        <f t="shared" si="119"/>
        <v>0</v>
      </c>
      <c r="BA370" s="101">
        <f t="shared" si="120"/>
        <v>2</v>
      </c>
      <c r="BB370" s="101">
        <f t="shared" si="121"/>
        <v>2</v>
      </c>
      <c r="BC370" s="101">
        <f t="shared" si="122"/>
        <v>1</v>
      </c>
      <c r="BD370" s="101">
        <f t="shared" si="123"/>
        <v>1</v>
      </c>
      <c r="BE370" s="101">
        <f t="shared" si="124"/>
        <v>1</v>
      </c>
      <c r="BF370" s="101">
        <f t="shared" si="125"/>
        <v>2</v>
      </c>
      <c r="BG370" s="101">
        <f t="shared" si="126"/>
        <v>13</v>
      </c>
    </row>
    <row r="371" spans="1:59" x14ac:dyDescent="0.2">
      <c r="A371" s="98">
        <v>1934545</v>
      </c>
      <c r="B371" s="98" t="s">
        <v>1933</v>
      </c>
      <c r="C371" s="98" t="s">
        <v>2514</v>
      </c>
      <c r="D371" s="98" t="s">
        <v>370</v>
      </c>
      <c r="E371" s="106">
        <v>118</v>
      </c>
      <c r="F371" s="107" t="s">
        <v>428</v>
      </c>
      <c r="G371" s="108" t="s">
        <v>1047</v>
      </c>
      <c r="H371" s="109">
        <v>70417</v>
      </c>
      <c r="I371" s="108">
        <v>7.0000000000000007E-2</v>
      </c>
      <c r="J371" s="110">
        <v>4</v>
      </c>
      <c r="K371" s="110">
        <v>33</v>
      </c>
      <c r="L371" s="108">
        <v>0.12121212121212122</v>
      </c>
      <c r="M371" s="110">
        <v>4</v>
      </c>
      <c r="N371" s="110">
        <v>33</v>
      </c>
      <c r="O371" s="108">
        <v>0.12121212121212122</v>
      </c>
      <c r="P371" s="108">
        <v>0.09</v>
      </c>
      <c r="Q371" s="108">
        <v>0.193</v>
      </c>
      <c r="R371" s="108">
        <v>3.5087719298245612E-2</v>
      </c>
      <c r="S371" s="110">
        <v>8</v>
      </c>
      <c r="T371" s="110">
        <v>23</v>
      </c>
      <c r="U371" s="110">
        <v>60</v>
      </c>
      <c r="V371" s="108">
        <v>0.51666666666666672</v>
      </c>
      <c r="W371" s="110">
        <v>0</v>
      </c>
      <c r="X371" s="110">
        <v>0</v>
      </c>
      <c r="Y371" s="110">
        <v>33</v>
      </c>
      <c r="Z371" s="108">
        <v>0</v>
      </c>
      <c r="AA371" s="110">
        <v>2</v>
      </c>
      <c r="AB371" s="110">
        <v>0</v>
      </c>
      <c r="AC371" s="110">
        <v>1</v>
      </c>
      <c r="AD371" s="110">
        <v>0</v>
      </c>
      <c r="AE371" s="110">
        <v>0</v>
      </c>
      <c r="AF371" s="110">
        <v>2</v>
      </c>
      <c r="AG371" s="110">
        <v>0</v>
      </c>
      <c r="AH371" s="110">
        <v>0</v>
      </c>
      <c r="AI371" s="110">
        <v>0</v>
      </c>
      <c r="AJ371" s="110">
        <v>0</v>
      </c>
      <c r="AK371" s="110">
        <v>33</v>
      </c>
      <c r="AL371" s="108">
        <v>0.15151515151515152</v>
      </c>
      <c r="AM371" s="111">
        <f t="shared" si="107"/>
        <v>0.64200000000000002</v>
      </c>
      <c r="AN371" s="111">
        <f t="shared" si="106"/>
        <v>0.34499999999999997</v>
      </c>
      <c r="AO371" s="111">
        <f t="shared" si="108"/>
        <v>0.64200000000000002</v>
      </c>
      <c r="AP371" s="111">
        <f t="shared" si="109"/>
        <v>0.94799999999999995</v>
      </c>
      <c r="AQ371" s="111">
        <f t="shared" si="110"/>
        <v>0.92200000000000004</v>
      </c>
      <c r="AR371" s="111">
        <f t="shared" si="111"/>
        <v>2.4E-2</v>
      </c>
      <c r="AS371" s="111">
        <f t="shared" si="112"/>
        <v>0.68300000000000005</v>
      </c>
      <c r="AT371" s="111">
        <f t="shared" si="113"/>
        <v>0.68300000000000005</v>
      </c>
      <c r="AU371" s="111">
        <f t="shared" si="114"/>
        <v>0</v>
      </c>
      <c r="AV371" s="111">
        <f t="shared" si="115"/>
        <v>0.35599999999999998</v>
      </c>
      <c r="AW371" s="101">
        <f t="shared" si="116"/>
        <v>1</v>
      </c>
      <c r="AX371" s="101">
        <f t="shared" si="117"/>
        <v>1</v>
      </c>
      <c r="AY371" s="101">
        <f t="shared" si="118"/>
        <v>1</v>
      </c>
      <c r="AZ371" s="101">
        <f t="shared" si="119"/>
        <v>2</v>
      </c>
      <c r="BA371" s="101">
        <f t="shared" si="120"/>
        <v>2</v>
      </c>
      <c r="BB371" s="101">
        <f t="shared" si="121"/>
        <v>0</v>
      </c>
      <c r="BC371" s="101">
        <f t="shared" si="122"/>
        <v>0</v>
      </c>
      <c r="BD371" s="101">
        <f t="shared" si="123"/>
        <v>2</v>
      </c>
      <c r="BE371" s="101">
        <f t="shared" si="124"/>
        <v>0</v>
      </c>
      <c r="BF371" s="101">
        <f t="shared" si="125"/>
        <v>1</v>
      </c>
      <c r="BG371" s="101">
        <f t="shared" si="126"/>
        <v>10</v>
      </c>
    </row>
    <row r="372" spans="1:59" x14ac:dyDescent="0.2">
      <c r="A372" s="98">
        <v>1934590</v>
      </c>
      <c r="B372" s="98" t="s">
        <v>1542</v>
      </c>
      <c r="C372" s="98" t="s">
        <v>2515</v>
      </c>
      <c r="D372" s="98" t="s">
        <v>371</v>
      </c>
      <c r="E372" s="106">
        <v>262</v>
      </c>
      <c r="F372" s="107" t="s">
        <v>1212</v>
      </c>
      <c r="G372" s="108" t="s">
        <v>1213</v>
      </c>
      <c r="H372" s="109">
        <v>37813</v>
      </c>
      <c r="I372" s="108">
        <v>0.129</v>
      </c>
      <c r="J372" s="110">
        <v>2</v>
      </c>
      <c r="K372" s="110">
        <v>129</v>
      </c>
      <c r="L372" s="108">
        <v>1.5503875968992248E-2</v>
      </c>
      <c r="M372" s="110">
        <v>6</v>
      </c>
      <c r="N372" s="110">
        <v>129</v>
      </c>
      <c r="O372" s="108">
        <v>4.6511627906976744E-2</v>
      </c>
      <c r="P372" s="108">
        <v>1.1000000000000001E-2</v>
      </c>
      <c r="Q372" s="108">
        <v>0.54799999999999993</v>
      </c>
      <c r="R372" s="108">
        <v>-0.20121951219512196</v>
      </c>
      <c r="S372" s="110">
        <v>7</v>
      </c>
      <c r="T372" s="110">
        <v>70</v>
      </c>
      <c r="U372" s="110">
        <v>194</v>
      </c>
      <c r="V372" s="108">
        <v>0.39690721649484534</v>
      </c>
      <c r="W372" s="110">
        <v>484</v>
      </c>
      <c r="X372" s="110">
        <v>451</v>
      </c>
      <c r="Y372" s="110">
        <v>613</v>
      </c>
      <c r="Z372" s="108">
        <v>5.3833605220228384E-2</v>
      </c>
      <c r="AA372" s="110">
        <v>18</v>
      </c>
      <c r="AB372" s="110">
        <v>19</v>
      </c>
      <c r="AC372" s="110">
        <v>7</v>
      </c>
      <c r="AD372" s="110">
        <v>2</v>
      </c>
      <c r="AE372" s="110">
        <v>5</v>
      </c>
      <c r="AF372" s="110">
        <v>1</v>
      </c>
      <c r="AG372" s="110">
        <v>0</v>
      </c>
      <c r="AH372" s="110">
        <v>0</v>
      </c>
      <c r="AI372" s="110">
        <v>0</v>
      </c>
      <c r="AJ372" s="110">
        <v>0</v>
      </c>
      <c r="AK372" s="110">
        <v>129</v>
      </c>
      <c r="AL372" s="108">
        <v>0.40310077519379844</v>
      </c>
      <c r="AM372" s="111">
        <f t="shared" si="107"/>
        <v>2.5000000000000001E-2</v>
      </c>
      <c r="AN372" s="111">
        <f t="shared" si="106"/>
        <v>0.67500000000000004</v>
      </c>
      <c r="AO372" s="111">
        <f t="shared" si="108"/>
        <v>6.6000000000000003E-2</v>
      </c>
      <c r="AP372" s="111">
        <f t="shared" si="109"/>
        <v>0.61399999999999999</v>
      </c>
      <c r="AQ372" s="111">
        <f t="shared" si="110"/>
        <v>0.28899999999999998</v>
      </c>
      <c r="AR372" s="111">
        <f t="shared" si="111"/>
        <v>0.95199999999999996</v>
      </c>
      <c r="AS372" s="111">
        <f t="shared" si="112"/>
        <v>0.26900000000000002</v>
      </c>
      <c r="AT372" s="111">
        <f t="shared" si="113"/>
        <v>0.26900000000000002</v>
      </c>
      <c r="AU372" s="111">
        <f t="shared" si="114"/>
        <v>0.33400000000000002</v>
      </c>
      <c r="AV372" s="111">
        <f t="shared" si="115"/>
        <v>0.98899999999999999</v>
      </c>
      <c r="AW372" s="101">
        <f t="shared" si="116"/>
        <v>2</v>
      </c>
      <c r="AX372" s="101">
        <f t="shared" si="117"/>
        <v>2</v>
      </c>
      <c r="AY372" s="101">
        <f t="shared" si="118"/>
        <v>0</v>
      </c>
      <c r="AZ372" s="101">
        <f t="shared" si="119"/>
        <v>1</v>
      </c>
      <c r="BA372" s="101">
        <f t="shared" si="120"/>
        <v>0</v>
      </c>
      <c r="BB372" s="101">
        <f t="shared" si="121"/>
        <v>2</v>
      </c>
      <c r="BC372" s="101">
        <f t="shared" si="122"/>
        <v>2</v>
      </c>
      <c r="BD372" s="101">
        <f t="shared" si="123"/>
        <v>0</v>
      </c>
      <c r="BE372" s="101">
        <f t="shared" si="124"/>
        <v>1</v>
      </c>
      <c r="BF372" s="101">
        <f t="shared" si="125"/>
        <v>2</v>
      </c>
      <c r="BG372" s="101">
        <f t="shared" si="126"/>
        <v>12</v>
      </c>
    </row>
    <row r="373" spans="1:59" x14ac:dyDescent="0.2">
      <c r="A373" s="98">
        <v>1934635</v>
      </c>
      <c r="B373" s="98" t="s">
        <v>1885</v>
      </c>
      <c r="C373" s="98" t="s">
        <v>2516</v>
      </c>
      <c r="D373" s="98" t="s">
        <v>372</v>
      </c>
      <c r="E373" s="106">
        <v>151</v>
      </c>
      <c r="F373" s="107" t="s">
        <v>644</v>
      </c>
      <c r="G373" s="108" t="s">
        <v>1380</v>
      </c>
      <c r="H373" s="109">
        <v>51517</v>
      </c>
      <c r="I373" s="108">
        <v>3.7000000000000005E-2</v>
      </c>
      <c r="J373" s="110">
        <v>5</v>
      </c>
      <c r="K373" s="110">
        <v>134</v>
      </c>
      <c r="L373" s="108">
        <v>3.7313432835820892E-2</v>
      </c>
      <c r="M373" s="110">
        <v>1</v>
      </c>
      <c r="N373" s="110">
        <v>134</v>
      </c>
      <c r="O373" s="108">
        <v>7.462686567164179E-3</v>
      </c>
      <c r="P373" s="108">
        <v>0</v>
      </c>
      <c r="Q373" s="108">
        <v>0.16699999999999998</v>
      </c>
      <c r="R373" s="108">
        <v>-0.11176470588235295</v>
      </c>
      <c r="S373" s="110">
        <v>97</v>
      </c>
      <c r="T373" s="110">
        <v>37</v>
      </c>
      <c r="U373" s="110">
        <v>160</v>
      </c>
      <c r="V373" s="108">
        <v>0.83750000000000002</v>
      </c>
      <c r="W373" s="110">
        <v>7</v>
      </c>
      <c r="X373" s="110">
        <v>0</v>
      </c>
      <c r="Y373" s="110">
        <v>141</v>
      </c>
      <c r="Z373" s="108">
        <v>4.9645390070921988E-2</v>
      </c>
      <c r="AA373" s="110">
        <v>0</v>
      </c>
      <c r="AB373" s="110">
        <v>0</v>
      </c>
      <c r="AC373" s="110">
        <v>0</v>
      </c>
      <c r="AD373" s="110">
        <v>0</v>
      </c>
      <c r="AE373" s="110">
        <v>0</v>
      </c>
      <c r="AF373" s="110">
        <v>2</v>
      </c>
      <c r="AG373" s="110">
        <v>0</v>
      </c>
      <c r="AH373" s="110">
        <v>0</v>
      </c>
      <c r="AI373" s="110">
        <v>0</v>
      </c>
      <c r="AJ373" s="110">
        <v>0</v>
      </c>
      <c r="AK373" s="110">
        <v>134</v>
      </c>
      <c r="AL373" s="108">
        <v>1.4925373134328358E-2</v>
      </c>
      <c r="AM373" s="111">
        <f t="shared" si="107"/>
        <v>0.188</v>
      </c>
      <c r="AN373" s="111">
        <f t="shared" si="106"/>
        <v>0.13800000000000001</v>
      </c>
      <c r="AO373" s="111">
        <f t="shared" si="108"/>
        <v>0.153</v>
      </c>
      <c r="AP373" s="111">
        <f t="shared" si="109"/>
        <v>0.159</v>
      </c>
      <c r="AQ373" s="111">
        <f t="shared" si="110"/>
        <v>0</v>
      </c>
      <c r="AR373" s="111">
        <f t="shared" si="111"/>
        <v>7.0000000000000001E-3</v>
      </c>
      <c r="AS373" s="111">
        <f t="shared" si="112"/>
        <v>0.995</v>
      </c>
      <c r="AT373" s="111">
        <f t="shared" si="113"/>
        <v>0.995</v>
      </c>
      <c r="AU373" s="111">
        <f t="shared" si="114"/>
        <v>0.307</v>
      </c>
      <c r="AV373" s="111">
        <f t="shared" si="115"/>
        <v>2.7E-2</v>
      </c>
      <c r="AW373" s="101">
        <f t="shared" si="116"/>
        <v>2</v>
      </c>
      <c r="AX373" s="101">
        <f t="shared" si="117"/>
        <v>0</v>
      </c>
      <c r="AY373" s="101">
        <f t="shared" si="118"/>
        <v>0</v>
      </c>
      <c r="AZ373" s="101">
        <f t="shared" si="119"/>
        <v>0</v>
      </c>
      <c r="BA373" s="101">
        <f t="shared" si="120"/>
        <v>0</v>
      </c>
      <c r="BB373" s="101">
        <f t="shared" si="121"/>
        <v>0</v>
      </c>
      <c r="BC373" s="101">
        <f t="shared" si="122"/>
        <v>2</v>
      </c>
      <c r="BD373" s="101">
        <f t="shared" si="123"/>
        <v>2</v>
      </c>
      <c r="BE373" s="101">
        <f t="shared" si="124"/>
        <v>0</v>
      </c>
      <c r="BF373" s="101">
        <f t="shared" si="125"/>
        <v>0</v>
      </c>
      <c r="BG373" s="101">
        <f t="shared" si="126"/>
        <v>6</v>
      </c>
    </row>
    <row r="374" spans="1:59" x14ac:dyDescent="0.2">
      <c r="A374" s="98">
        <v>1934680</v>
      </c>
      <c r="B374" s="98" t="s">
        <v>1978</v>
      </c>
      <c r="C374" s="98" t="s">
        <v>2517</v>
      </c>
      <c r="D374" s="98" t="s">
        <v>373</v>
      </c>
      <c r="E374" s="106">
        <v>733</v>
      </c>
      <c r="F374" s="107" t="s">
        <v>1444</v>
      </c>
      <c r="G374" s="108" t="s">
        <v>1445</v>
      </c>
      <c r="H374" s="109">
        <v>77917</v>
      </c>
      <c r="I374" s="108">
        <v>4.7E-2</v>
      </c>
      <c r="J374" s="110">
        <v>36</v>
      </c>
      <c r="K374" s="110">
        <v>293</v>
      </c>
      <c r="L374" s="108">
        <v>0.12286689419795221</v>
      </c>
      <c r="M374" s="110">
        <v>10</v>
      </c>
      <c r="N374" s="110">
        <v>293</v>
      </c>
      <c r="O374" s="108">
        <v>3.4129692832764506E-2</v>
      </c>
      <c r="P374" s="108">
        <v>3.7000000000000005E-2</v>
      </c>
      <c r="Q374" s="108">
        <v>0.29199999999999998</v>
      </c>
      <c r="R374" s="108">
        <v>-4.9286640726329441E-2</v>
      </c>
      <c r="S374" s="110">
        <v>41</v>
      </c>
      <c r="T374" s="110">
        <v>224</v>
      </c>
      <c r="U374" s="110">
        <v>539</v>
      </c>
      <c r="V374" s="108">
        <v>0.49165120593692024</v>
      </c>
      <c r="W374" s="110">
        <v>27</v>
      </c>
      <c r="X374" s="110">
        <v>7</v>
      </c>
      <c r="Y374" s="110">
        <v>320</v>
      </c>
      <c r="Z374" s="108">
        <v>6.25E-2</v>
      </c>
      <c r="AA374" s="110">
        <v>6</v>
      </c>
      <c r="AB374" s="110">
        <v>16</v>
      </c>
      <c r="AC374" s="110">
        <v>28</v>
      </c>
      <c r="AD374" s="110">
        <v>2</v>
      </c>
      <c r="AE374" s="110">
        <v>3</v>
      </c>
      <c r="AF374" s="110">
        <v>0</v>
      </c>
      <c r="AG374" s="110">
        <v>0</v>
      </c>
      <c r="AH374" s="110">
        <v>9</v>
      </c>
      <c r="AI374" s="110">
        <v>0</v>
      </c>
      <c r="AJ374" s="110">
        <v>0</v>
      </c>
      <c r="AK374" s="110">
        <v>293</v>
      </c>
      <c r="AL374" s="108">
        <v>0.21843003412969283</v>
      </c>
      <c r="AM374" s="111">
        <f t="shared" si="107"/>
        <v>0.77600000000000002</v>
      </c>
      <c r="AN374" s="111">
        <f t="shared" si="106"/>
        <v>0.193</v>
      </c>
      <c r="AO374" s="111">
        <f t="shared" si="108"/>
        <v>0.64800000000000002</v>
      </c>
      <c r="AP374" s="111">
        <f t="shared" si="109"/>
        <v>0.48099999999999998</v>
      </c>
      <c r="AQ374" s="111">
        <f t="shared" si="110"/>
        <v>0.64400000000000002</v>
      </c>
      <c r="AR374" s="111">
        <f t="shared" si="111"/>
        <v>0.248</v>
      </c>
      <c r="AS374" s="111">
        <f t="shared" si="112"/>
        <v>0.61199999999999999</v>
      </c>
      <c r="AT374" s="111">
        <f t="shared" si="113"/>
        <v>0.61199999999999999</v>
      </c>
      <c r="AU374" s="111">
        <f t="shared" si="114"/>
        <v>0.38200000000000001</v>
      </c>
      <c r="AV374" s="111">
        <f t="shared" si="115"/>
        <v>0.68200000000000005</v>
      </c>
      <c r="AW374" s="101">
        <f t="shared" si="116"/>
        <v>0</v>
      </c>
      <c r="AX374" s="101">
        <f t="shared" si="117"/>
        <v>0</v>
      </c>
      <c r="AY374" s="101">
        <f t="shared" si="118"/>
        <v>1</v>
      </c>
      <c r="AZ374" s="101">
        <f t="shared" si="119"/>
        <v>1</v>
      </c>
      <c r="BA374" s="101">
        <f t="shared" si="120"/>
        <v>1</v>
      </c>
      <c r="BB374" s="101">
        <f t="shared" si="121"/>
        <v>0</v>
      </c>
      <c r="BC374" s="101">
        <f t="shared" si="122"/>
        <v>1</v>
      </c>
      <c r="BD374" s="101">
        <f t="shared" si="123"/>
        <v>1</v>
      </c>
      <c r="BE374" s="101">
        <f t="shared" si="124"/>
        <v>1</v>
      </c>
      <c r="BF374" s="101">
        <f t="shared" si="125"/>
        <v>2</v>
      </c>
      <c r="BG374" s="101">
        <f t="shared" si="126"/>
        <v>8</v>
      </c>
    </row>
    <row r="375" spans="1:59" x14ac:dyDescent="0.2">
      <c r="A375" s="98">
        <v>1934725</v>
      </c>
      <c r="B375" s="98" t="s">
        <v>1418</v>
      </c>
      <c r="C375" s="98" t="s">
        <v>2518</v>
      </c>
      <c r="D375" s="98" t="s">
        <v>374</v>
      </c>
      <c r="E375" s="106">
        <v>1605</v>
      </c>
      <c r="F375" s="107" t="s">
        <v>1351</v>
      </c>
      <c r="G375" s="108" t="s">
        <v>1352</v>
      </c>
      <c r="H375" s="109">
        <v>51118</v>
      </c>
      <c r="I375" s="108">
        <v>0.156</v>
      </c>
      <c r="J375" s="110">
        <v>80</v>
      </c>
      <c r="K375" s="110">
        <v>727</v>
      </c>
      <c r="L375" s="108">
        <v>0.11004126547455295</v>
      </c>
      <c r="M375" s="110">
        <v>36</v>
      </c>
      <c r="N375" s="110">
        <v>727</v>
      </c>
      <c r="O375" s="108">
        <v>4.951856946354883E-2</v>
      </c>
      <c r="P375" s="108">
        <v>3.1E-2</v>
      </c>
      <c r="Q375" s="108">
        <v>0.43099999999999999</v>
      </c>
      <c r="R375" s="108">
        <v>-4.0071770334928231E-2</v>
      </c>
      <c r="S375" s="110">
        <v>129</v>
      </c>
      <c r="T375" s="110">
        <v>474</v>
      </c>
      <c r="U375" s="110">
        <v>1174</v>
      </c>
      <c r="V375" s="108">
        <v>0.51362862010221466</v>
      </c>
      <c r="W375" s="110">
        <v>69</v>
      </c>
      <c r="X375" s="110">
        <v>0</v>
      </c>
      <c r="Y375" s="110">
        <v>796</v>
      </c>
      <c r="Z375" s="108">
        <v>8.6683417085427136E-2</v>
      </c>
      <c r="AA375" s="110">
        <v>73</v>
      </c>
      <c r="AB375" s="110">
        <v>24</v>
      </c>
      <c r="AC375" s="110">
        <v>24</v>
      </c>
      <c r="AD375" s="110">
        <v>0</v>
      </c>
      <c r="AE375" s="110">
        <v>0</v>
      </c>
      <c r="AF375" s="110">
        <v>65</v>
      </c>
      <c r="AG375" s="110">
        <v>14</v>
      </c>
      <c r="AH375" s="110">
        <v>7</v>
      </c>
      <c r="AI375" s="110">
        <v>0</v>
      </c>
      <c r="AJ375" s="110">
        <v>0</v>
      </c>
      <c r="AK375" s="110">
        <v>727</v>
      </c>
      <c r="AL375" s="108">
        <v>0.28473177441540576</v>
      </c>
      <c r="AM375" s="111">
        <f t="shared" si="107"/>
        <v>0.17699999999999999</v>
      </c>
      <c r="AN375" s="111">
        <f t="shared" si="106"/>
        <v>0.77500000000000002</v>
      </c>
      <c r="AO375" s="111">
        <f t="shared" si="108"/>
        <v>0.57799999999999996</v>
      </c>
      <c r="AP375" s="111">
        <f t="shared" si="109"/>
        <v>0.64500000000000002</v>
      </c>
      <c r="AQ375" s="111">
        <f t="shared" si="110"/>
        <v>0.56699999999999995</v>
      </c>
      <c r="AR375" s="111">
        <f t="shared" si="111"/>
        <v>0.81200000000000006</v>
      </c>
      <c r="AS375" s="111">
        <f t="shared" si="112"/>
        <v>0.67400000000000004</v>
      </c>
      <c r="AT375" s="111">
        <f t="shared" si="113"/>
        <v>0.67400000000000004</v>
      </c>
      <c r="AU375" s="111">
        <f t="shared" si="114"/>
        <v>0.53500000000000003</v>
      </c>
      <c r="AV375" s="111">
        <f t="shared" si="115"/>
        <v>0.89800000000000002</v>
      </c>
      <c r="AW375" s="101">
        <f t="shared" si="116"/>
        <v>2</v>
      </c>
      <c r="AX375" s="101">
        <f t="shared" si="117"/>
        <v>2</v>
      </c>
      <c r="AY375" s="101">
        <f t="shared" si="118"/>
        <v>1</v>
      </c>
      <c r="AZ375" s="101">
        <f t="shared" si="119"/>
        <v>1</v>
      </c>
      <c r="BA375" s="101">
        <f t="shared" si="120"/>
        <v>1</v>
      </c>
      <c r="BB375" s="101">
        <f t="shared" si="121"/>
        <v>2</v>
      </c>
      <c r="BC375" s="101">
        <f t="shared" si="122"/>
        <v>1</v>
      </c>
      <c r="BD375" s="101">
        <f t="shared" si="123"/>
        <v>2</v>
      </c>
      <c r="BE375" s="101">
        <f t="shared" si="124"/>
        <v>1</v>
      </c>
      <c r="BF375" s="101">
        <f t="shared" si="125"/>
        <v>2</v>
      </c>
      <c r="BG375" s="101">
        <f t="shared" si="126"/>
        <v>15</v>
      </c>
    </row>
    <row r="376" spans="1:59" x14ac:dyDescent="0.2">
      <c r="A376" s="98">
        <v>1934770</v>
      </c>
      <c r="B376" s="98" t="s">
        <v>2117</v>
      </c>
      <c r="C376" s="98" t="s">
        <v>2519</v>
      </c>
      <c r="D376" s="98" t="s">
        <v>375</v>
      </c>
      <c r="E376" s="106">
        <v>92</v>
      </c>
      <c r="F376" s="107" t="s">
        <v>1148</v>
      </c>
      <c r="G376" s="108" t="s">
        <v>1149</v>
      </c>
      <c r="H376" s="109">
        <v>85000</v>
      </c>
      <c r="I376" s="108">
        <v>0.01</v>
      </c>
      <c r="J376" s="110">
        <v>0</v>
      </c>
      <c r="K376" s="110">
        <v>32</v>
      </c>
      <c r="L376" s="108">
        <v>0</v>
      </c>
      <c r="M376" s="110">
        <v>0</v>
      </c>
      <c r="N376" s="110">
        <v>32</v>
      </c>
      <c r="O376" s="108">
        <v>0</v>
      </c>
      <c r="P376" s="108">
        <v>0</v>
      </c>
      <c r="Q376" s="108">
        <v>0.17199999999999999</v>
      </c>
      <c r="R376" s="108">
        <v>6.9767441860465115E-2</v>
      </c>
      <c r="S376" s="110">
        <v>1</v>
      </c>
      <c r="T376" s="110">
        <v>17</v>
      </c>
      <c r="U376" s="110">
        <v>54</v>
      </c>
      <c r="V376" s="108">
        <v>0.33333333333333331</v>
      </c>
      <c r="W376" s="110">
        <v>0</v>
      </c>
      <c r="X376" s="110">
        <v>0</v>
      </c>
      <c r="Y376" s="110">
        <v>32</v>
      </c>
      <c r="Z376" s="108">
        <v>0</v>
      </c>
      <c r="AA376" s="110">
        <v>1</v>
      </c>
      <c r="AB376" s="110">
        <v>0</v>
      </c>
      <c r="AC376" s="110">
        <v>0</v>
      </c>
      <c r="AD376" s="110">
        <v>0</v>
      </c>
      <c r="AE376" s="110">
        <v>0</v>
      </c>
      <c r="AF376" s="110">
        <v>0</v>
      </c>
      <c r="AG376" s="110">
        <v>2</v>
      </c>
      <c r="AH376" s="110">
        <v>0</v>
      </c>
      <c r="AI376" s="110">
        <v>0</v>
      </c>
      <c r="AJ376" s="110">
        <v>0</v>
      </c>
      <c r="AK376" s="110">
        <v>32</v>
      </c>
      <c r="AL376" s="108">
        <v>9.375E-2</v>
      </c>
      <c r="AM376" s="111">
        <f t="shared" si="107"/>
        <v>0.87</v>
      </c>
      <c r="AN376" s="111">
        <f t="shared" si="106"/>
        <v>3.9E-2</v>
      </c>
      <c r="AO376" s="111">
        <f t="shared" si="108"/>
        <v>0</v>
      </c>
      <c r="AP376" s="111">
        <f t="shared" si="109"/>
        <v>0</v>
      </c>
      <c r="AQ376" s="111">
        <f t="shared" si="110"/>
        <v>0</v>
      </c>
      <c r="AR376" s="111">
        <f t="shared" si="111"/>
        <v>8.9999999999999993E-3</v>
      </c>
      <c r="AS376" s="111">
        <f t="shared" si="112"/>
        <v>0.13200000000000001</v>
      </c>
      <c r="AT376" s="111">
        <f t="shared" si="113"/>
        <v>0.13200000000000001</v>
      </c>
      <c r="AU376" s="111">
        <f t="shared" si="114"/>
        <v>0</v>
      </c>
      <c r="AV376" s="111">
        <f t="shared" si="115"/>
        <v>0.124</v>
      </c>
      <c r="AW376" s="101">
        <f t="shared" si="116"/>
        <v>0</v>
      </c>
      <c r="AX376" s="101">
        <f t="shared" si="117"/>
        <v>0</v>
      </c>
      <c r="AY376" s="101">
        <f t="shared" si="118"/>
        <v>0</v>
      </c>
      <c r="AZ376" s="101">
        <f t="shared" si="119"/>
        <v>0</v>
      </c>
      <c r="BA376" s="101">
        <f t="shared" si="120"/>
        <v>0</v>
      </c>
      <c r="BB376" s="101">
        <f t="shared" si="121"/>
        <v>0</v>
      </c>
      <c r="BC376" s="101">
        <f t="shared" si="122"/>
        <v>0</v>
      </c>
      <c r="BD376" s="101">
        <f t="shared" si="123"/>
        <v>0</v>
      </c>
      <c r="BE376" s="101">
        <f t="shared" si="124"/>
        <v>0</v>
      </c>
      <c r="BF376" s="101">
        <f t="shared" si="125"/>
        <v>0</v>
      </c>
      <c r="BG376" s="101">
        <f t="shared" si="126"/>
        <v>0</v>
      </c>
    </row>
    <row r="377" spans="1:59" x14ac:dyDescent="0.2">
      <c r="A377" s="98">
        <v>1934860</v>
      </c>
      <c r="B377" s="98" t="s">
        <v>1494</v>
      </c>
      <c r="C377" s="98" t="s">
        <v>2520</v>
      </c>
      <c r="D377" s="98" t="s">
        <v>376</v>
      </c>
      <c r="E377" s="106">
        <v>236</v>
      </c>
      <c r="F377" s="107" t="s">
        <v>529</v>
      </c>
      <c r="G377" s="108" t="s">
        <v>1288</v>
      </c>
      <c r="H377" s="109">
        <v>48750</v>
      </c>
      <c r="I377" s="108">
        <v>9.3000000000000013E-2</v>
      </c>
      <c r="J377" s="110">
        <v>12</v>
      </c>
      <c r="K377" s="110">
        <v>83</v>
      </c>
      <c r="L377" s="108">
        <v>0.14457831325301204</v>
      </c>
      <c r="M377" s="110">
        <v>8</v>
      </c>
      <c r="N377" s="110">
        <v>83</v>
      </c>
      <c r="O377" s="108">
        <v>9.6385542168674704E-2</v>
      </c>
      <c r="P377" s="108">
        <v>2.2000000000000002E-2</v>
      </c>
      <c r="Q377" s="108">
        <v>0.47299999999999998</v>
      </c>
      <c r="R377" s="108">
        <v>4.2553191489361703E-3</v>
      </c>
      <c r="S377" s="110">
        <v>21</v>
      </c>
      <c r="T377" s="110">
        <v>83</v>
      </c>
      <c r="U377" s="110">
        <v>156</v>
      </c>
      <c r="V377" s="108">
        <v>0.66666666666666663</v>
      </c>
      <c r="W377" s="110">
        <v>20</v>
      </c>
      <c r="X377" s="110">
        <v>0</v>
      </c>
      <c r="Y377" s="110">
        <v>103</v>
      </c>
      <c r="Z377" s="108">
        <v>0.1941747572815534</v>
      </c>
      <c r="AA377" s="110">
        <v>3</v>
      </c>
      <c r="AB377" s="110">
        <v>8</v>
      </c>
      <c r="AC377" s="110">
        <v>0</v>
      </c>
      <c r="AD377" s="110">
        <v>0</v>
      </c>
      <c r="AE377" s="110">
        <v>0</v>
      </c>
      <c r="AF377" s="110">
        <v>4</v>
      </c>
      <c r="AG377" s="110">
        <v>0</v>
      </c>
      <c r="AH377" s="110">
        <v>0</v>
      </c>
      <c r="AI377" s="110">
        <v>0</v>
      </c>
      <c r="AJ377" s="110">
        <v>0</v>
      </c>
      <c r="AK377" s="110">
        <v>83</v>
      </c>
      <c r="AL377" s="108">
        <v>0.18072289156626506</v>
      </c>
      <c r="AM377" s="111">
        <f t="shared" si="107"/>
        <v>0.123</v>
      </c>
      <c r="AN377" s="111">
        <f t="shared" si="106"/>
        <v>0.49199999999999999</v>
      </c>
      <c r="AO377" s="111">
        <f t="shared" si="108"/>
        <v>0.74399999999999999</v>
      </c>
      <c r="AP377" s="111">
        <f t="shared" si="109"/>
        <v>0.89700000000000002</v>
      </c>
      <c r="AQ377" s="111">
        <f t="shared" si="110"/>
        <v>0.44600000000000001</v>
      </c>
      <c r="AR377" s="111">
        <f t="shared" si="111"/>
        <v>0.89900000000000002</v>
      </c>
      <c r="AS377" s="111">
        <f t="shared" si="112"/>
        <v>0.93500000000000005</v>
      </c>
      <c r="AT377" s="111">
        <f t="shared" si="113"/>
        <v>0.93500000000000005</v>
      </c>
      <c r="AU377" s="111">
        <f t="shared" si="114"/>
        <v>0.89300000000000002</v>
      </c>
      <c r="AV377" s="111">
        <f t="shared" si="115"/>
        <v>0.50900000000000001</v>
      </c>
      <c r="AW377" s="101">
        <f t="shared" si="116"/>
        <v>2</v>
      </c>
      <c r="AX377" s="101">
        <f t="shared" si="117"/>
        <v>1</v>
      </c>
      <c r="AY377" s="101">
        <f t="shared" si="118"/>
        <v>2</v>
      </c>
      <c r="AZ377" s="101">
        <f t="shared" si="119"/>
        <v>2</v>
      </c>
      <c r="BA377" s="101">
        <f t="shared" si="120"/>
        <v>1</v>
      </c>
      <c r="BB377" s="101">
        <f t="shared" si="121"/>
        <v>2</v>
      </c>
      <c r="BC377" s="101">
        <f t="shared" si="122"/>
        <v>0</v>
      </c>
      <c r="BD377" s="101">
        <f t="shared" si="123"/>
        <v>2</v>
      </c>
      <c r="BE377" s="101">
        <f t="shared" si="124"/>
        <v>2</v>
      </c>
      <c r="BF377" s="101">
        <f t="shared" si="125"/>
        <v>1</v>
      </c>
      <c r="BG377" s="101">
        <f t="shared" si="126"/>
        <v>15</v>
      </c>
    </row>
    <row r="378" spans="1:59" x14ac:dyDescent="0.2">
      <c r="A378" s="98">
        <v>1934995</v>
      </c>
      <c r="B378" s="98" t="s">
        <v>1409</v>
      </c>
      <c r="C378" s="98" t="s">
        <v>2521</v>
      </c>
      <c r="D378" s="98" t="s">
        <v>377</v>
      </c>
      <c r="E378" s="106">
        <v>152</v>
      </c>
      <c r="F378" s="107" t="s">
        <v>1064</v>
      </c>
      <c r="G378" s="108" t="s">
        <v>1065</v>
      </c>
      <c r="H378" s="109">
        <v>81719</v>
      </c>
      <c r="I378" s="108">
        <v>1.7000000000000001E-2</v>
      </c>
      <c r="J378" s="110">
        <v>7</v>
      </c>
      <c r="K378" s="110">
        <v>47</v>
      </c>
      <c r="L378" s="108">
        <v>0.14893617021276595</v>
      </c>
      <c r="M378" s="110">
        <v>0</v>
      </c>
      <c r="N378" s="110">
        <v>47</v>
      </c>
      <c r="O378" s="108">
        <v>0</v>
      </c>
      <c r="P378" s="108">
        <v>1.8000000000000002E-2</v>
      </c>
      <c r="Q378" s="108">
        <v>0.40600000000000003</v>
      </c>
      <c r="R378" s="108">
        <v>0</v>
      </c>
      <c r="S378" s="110">
        <v>8</v>
      </c>
      <c r="T378" s="110">
        <v>45</v>
      </c>
      <c r="U378" s="110">
        <v>89</v>
      </c>
      <c r="V378" s="108">
        <v>0.5955056179775281</v>
      </c>
      <c r="W378" s="110">
        <v>13</v>
      </c>
      <c r="X378" s="110">
        <v>0</v>
      </c>
      <c r="Y378" s="110">
        <v>60</v>
      </c>
      <c r="Z378" s="108">
        <v>0.21666666666666667</v>
      </c>
      <c r="AA378" s="110">
        <v>4</v>
      </c>
      <c r="AB378" s="110">
        <v>6</v>
      </c>
      <c r="AC378" s="110">
        <v>0</v>
      </c>
      <c r="AD378" s="110">
        <v>0</v>
      </c>
      <c r="AE378" s="110">
        <v>0</v>
      </c>
      <c r="AF378" s="110">
        <v>0</v>
      </c>
      <c r="AG378" s="110">
        <v>0</v>
      </c>
      <c r="AH378" s="110">
        <v>0</v>
      </c>
      <c r="AI378" s="110">
        <v>0</v>
      </c>
      <c r="AJ378" s="110">
        <v>0</v>
      </c>
      <c r="AK378" s="110">
        <v>47</v>
      </c>
      <c r="AL378" s="108">
        <v>0.21276595744680851</v>
      </c>
      <c r="AM378" s="111">
        <f t="shared" si="107"/>
        <v>0.82199999999999995</v>
      </c>
      <c r="AN378" s="111">
        <f t="shared" si="106"/>
        <v>5.5E-2</v>
      </c>
      <c r="AO378" s="111">
        <f t="shared" si="108"/>
        <v>0.76300000000000001</v>
      </c>
      <c r="AP378" s="111">
        <f t="shared" si="109"/>
        <v>0</v>
      </c>
      <c r="AQ378" s="111">
        <f t="shared" si="110"/>
        <v>0.39700000000000002</v>
      </c>
      <c r="AR378" s="111">
        <f t="shared" si="111"/>
        <v>0.72299999999999998</v>
      </c>
      <c r="AS378" s="111">
        <f t="shared" si="112"/>
        <v>0.871</v>
      </c>
      <c r="AT378" s="111">
        <f t="shared" si="113"/>
        <v>0.871</v>
      </c>
      <c r="AU378" s="111">
        <f t="shared" si="114"/>
        <v>0.91100000000000003</v>
      </c>
      <c r="AV378" s="111">
        <f t="shared" si="115"/>
        <v>0.66200000000000003</v>
      </c>
      <c r="AW378" s="101">
        <f t="shared" si="116"/>
        <v>0</v>
      </c>
      <c r="AX378" s="101">
        <f t="shared" si="117"/>
        <v>0</v>
      </c>
      <c r="AY378" s="101">
        <f t="shared" si="118"/>
        <v>2</v>
      </c>
      <c r="AZ378" s="101">
        <f t="shared" si="119"/>
        <v>0</v>
      </c>
      <c r="BA378" s="101">
        <f t="shared" si="120"/>
        <v>1</v>
      </c>
      <c r="BB378" s="101">
        <f t="shared" si="121"/>
        <v>2</v>
      </c>
      <c r="BC378" s="101">
        <f t="shared" si="122"/>
        <v>1</v>
      </c>
      <c r="BD378" s="101">
        <f t="shared" si="123"/>
        <v>2</v>
      </c>
      <c r="BE378" s="101">
        <f t="shared" si="124"/>
        <v>2</v>
      </c>
      <c r="BF378" s="101">
        <f t="shared" si="125"/>
        <v>1</v>
      </c>
      <c r="BG378" s="101">
        <f t="shared" si="126"/>
        <v>11</v>
      </c>
    </row>
    <row r="379" spans="1:59" x14ac:dyDescent="0.2">
      <c r="A379" s="98">
        <v>1935130</v>
      </c>
      <c r="B379" s="98" t="s">
        <v>1465</v>
      </c>
      <c r="C379" s="98" t="s">
        <v>2522</v>
      </c>
      <c r="D379" s="98" t="s">
        <v>378</v>
      </c>
      <c r="E379" s="106">
        <v>130</v>
      </c>
      <c r="F379" s="107" t="s">
        <v>684</v>
      </c>
      <c r="G379" s="108" t="s">
        <v>1330</v>
      </c>
      <c r="H379" s="109">
        <v>61875</v>
      </c>
      <c r="I379" s="108">
        <v>0.251</v>
      </c>
      <c r="J379" s="110">
        <v>7</v>
      </c>
      <c r="K379" s="110">
        <v>76</v>
      </c>
      <c r="L379" s="108">
        <v>9.2105263157894732E-2</v>
      </c>
      <c r="M379" s="110">
        <v>2</v>
      </c>
      <c r="N379" s="110">
        <v>76</v>
      </c>
      <c r="O379" s="108">
        <v>2.6315789473684209E-2</v>
      </c>
      <c r="P379" s="108">
        <v>4.4999999999999998E-2</v>
      </c>
      <c r="Q379" s="108">
        <v>0.35499999999999998</v>
      </c>
      <c r="R379" s="108">
        <v>-5.7971014492753624E-2</v>
      </c>
      <c r="S379" s="110">
        <v>4</v>
      </c>
      <c r="T379" s="110">
        <v>53</v>
      </c>
      <c r="U379" s="110">
        <v>112</v>
      </c>
      <c r="V379" s="108">
        <v>0.5089285714285714</v>
      </c>
      <c r="W379" s="110">
        <v>23</v>
      </c>
      <c r="X379" s="110">
        <v>0</v>
      </c>
      <c r="Y379" s="110">
        <v>99</v>
      </c>
      <c r="Z379" s="108">
        <v>0.23232323232323232</v>
      </c>
      <c r="AA379" s="110">
        <v>2</v>
      </c>
      <c r="AB379" s="110">
        <v>0</v>
      </c>
      <c r="AC379" s="110">
        <v>0</v>
      </c>
      <c r="AD379" s="110">
        <v>0</v>
      </c>
      <c r="AE379" s="110">
        <v>0</v>
      </c>
      <c r="AF379" s="110">
        <v>0</v>
      </c>
      <c r="AG379" s="110">
        <v>6</v>
      </c>
      <c r="AH379" s="110">
        <v>0</v>
      </c>
      <c r="AI379" s="110">
        <v>0</v>
      </c>
      <c r="AJ379" s="110">
        <v>0</v>
      </c>
      <c r="AK379" s="110">
        <v>76</v>
      </c>
      <c r="AL379" s="108">
        <v>0.10526315789473684</v>
      </c>
      <c r="AM379" s="111">
        <f t="shared" si="107"/>
        <v>0.44</v>
      </c>
      <c r="AN379" s="111">
        <f t="shared" si="106"/>
        <v>0.93799999999999994</v>
      </c>
      <c r="AO379" s="111">
        <f t="shared" si="108"/>
        <v>0.47799999999999998</v>
      </c>
      <c r="AP379" s="111">
        <f t="shared" si="109"/>
        <v>0.38100000000000001</v>
      </c>
      <c r="AQ379" s="111">
        <f t="shared" si="110"/>
        <v>0.72799999999999998</v>
      </c>
      <c r="AR379" s="111">
        <f t="shared" si="111"/>
        <v>0.504</v>
      </c>
      <c r="AS379" s="111">
        <f t="shared" si="112"/>
        <v>0.66200000000000003</v>
      </c>
      <c r="AT379" s="111">
        <f t="shared" si="113"/>
        <v>0.66200000000000003</v>
      </c>
      <c r="AU379" s="111">
        <f t="shared" si="114"/>
        <v>0.92600000000000005</v>
      </c>
      <c r="AV379" s="111">
        <f t="shared" si="115"/>
        <v>0.156</v>
      </c>
      <c r="AW379" s="101">
        <f t="shared" si="116"/>
        <v>1</v>
      </c>
      <c r="AX379" s="101">
        <f t="shared" si="117"/>
        <v>2</v>
      </c>
      <c r="AY379" s="101">
        <f t="shared" si="118"/>
        <v>1</v>
      </c>
      <c r="AZ379" s="101">
        <f t="shared" si="119"/>
        <v>1</v>
      </c>
      <c r="BA379" s="101">
        <f t="shared" si="120"/>
        <v>2</v>
      </c>
      <c r="BB379" s="101">
        <f t="shared" si="121"/>
        <v>1</v>
      </c>
      <c r="BC379" s="101">
        <f t="shared" si="122"/>
        <v>1</v>
      </c>
      <c r="BD379" s="101">
        <f t="shared" si="123"/>
        <v>1</v>
      </c>
      <c r="BE379" s="101">
        <f t="shared" si="124"/>
        <v>2</v>
      </c>
      <c r="BF379" s="101">
        <f t="shared" si="125"/>
        <v>0</v>
      </c>
      <c r="BG379" s="101">
        <f t="shared" si="126"/>
        <v>12</v>
      </c>
    </row>
    <row r="380" spans="1:59" x14ac:dyDescent="0.2">
      <c r="A380" s="98">
        <v>1935220</v>
      </c>
      <c r="B380" s="98" t="s">
        <v>2030</v>
      </c>
      <c r="C380" s="98" t="s">
        <v>2523</v>
      </c>
      <c r="D380" s="98" t="s">
        <v>379</v>
      </c>
      <c r="E380" s="106">
        <v>165</v>
      </c>
      <c r="F380" s="107" t="s">
        <v>1054</v>
      </c>
      <c r="G380" s="108" t="s">
        <v>1055</v>
      </c>
      <c r="H380" s="109">
        <v>59583</v>
      </c>
      <c r="I380" s="108">
        <v>0.11900000000000001</v>
      </c>
      <c r="J380" s="110">
        <v>1</v>
      </c>
      <c r="K380" s="110">
        <v>55</v>
      </c>
      <c r="L380" s="108">
        <v>1.8181818181818181E-2</v>
      </c>
      <c r="M380" s="110">
        <v>0</v>
      </c>
      <c r="N380" s="110">
        <v>55</v>
      </c>
      <c r="O380" s="108">
        <v>0</v>
      </c>
      <c r="P380" s="108">
        <v>0.13800000000000001</v>
      </c>
      <c r="Q380" s="108">
        <v>0.26300000000000001</v>
      </c>
      <c r="R380" s="108">
        <v>-4.6242774566473986E-2</v>
      </c>
      <c r="S380" s="110">
        <v>4</v>
      </c>
      <c r="T380" s="110">
        <v>32</v>
      </c>
      <c r="U380" s="110">
        <v>105</v>
      </c>
      <c r="V380" s="108">
        <v>0.34285714285714286</v>
      </c>
      <c r="W380" s="110">
        <v>1</v>
      </c>
      <c r="X380" s="110">
        <v>0</v>
      </c>
      <c r="Y380" s="110">
        <v>56</v>
      </c>
      <c r="Z380" s="108">
        <v>1.7857142857142856E-2</v>
      </c>
      <c r="AA380" s="110">
        <v>1</v>
      </c>
      <c r="AB380" s="110">
        <v>3</v>
      </c>
      <c r="AC380" s="110">
        <v>5</v>
      </c>
      <c r="AD380" s="110">
        <v>1</v>
      </c>
      <c r="AE380" s="110">
        <v>0</v>
      </c>
      <c r="AF380" s="110">
        <v>0</v>
      </c>
      <c r="AG380" s="110">
        <v>0</v>
      </c>
      <c r="AH380" s="110">
        <v>0</v>
      </c>
      <c r="AI380" s="110">
        <v>0</v>
      </c>
      <c r="AJ380" s="110">
        <v>0</v>
      </c>
      <c r="AK380" s="110">
        <v>55</v>
      </c>
      <c r="AL380" s="108">
        <v>0.18181818181818182</v>
      </c>
      <c r="AM380" s="111">
        <f t="shared" si="107"/>
        <v>0.38700000000000001</v>
      </c>
      <c r="AN380" s="111">
        <f t="shared" si="106"/>
        <v>0.63400000000000001</v>
      </c>
      <c r="AO380" s="111">
        <f t="shared" si="108"/>
        <v>7.9000000000000001E-2</v>
      </c>
      <c r="AP380" s="111">
        <f t="shared" si="109"/>
        <v>0</v>
      </c>
      <c r="AQ380" s="111">
        <f t="shared" si="110"/>
        <v>0.96199999999999997</v>
      </c>
      <c r="AR380" s="111">
        <f t="shared" si="111"/>
        <v>0.16200000000000001</v>
      </c>
      <c r="AS380" s="111">
        <f t="shared" si="112"/>
        <v>0.14199999999999999</v>
      </c>
      <c r="AT380" s="111">
        <f t="shared" si="113"/>
        <v>0.14199999999999999</v>
      </c>
      <c r="AU380" s="111">
        <f t="shared" si="114"/>
        <v>0.14199999999999999</v>
      </c>
      <c r="AV380" s="111">
        <f t="shared" si="115"/>
        <v>0.51400000000000001</v>
      </c>
      <c r="AW380" s="101">
        <f t="shared" si="116"/>
        <v>1</v>
      </c>
      <c r="AX380" s="101">
        <f t="shared" si="117"/>
        <v>1</v>
      </c>
      <c r="AY380" s="101">
        <f t="shared" si="118"/>
        <v>0</v>
      </c>
      <c r="AZ380" s="101">
        <f t="shared" si="119"/>
        <v>0</v>
      </c>
      <c r="BA380" s="101">
        <f t="shared" si="120"/>
        <v>2</v>
      </c>
      <c r="BB380" s="101">
        <f t="shared" si="121"/>
        <v>0</v>
      </c>
      <c r="BC380" s="101">
        <f t="shared" si="122"/>
        <v>1</v>
      </c>
      <c r="BD380" s="101">
        <f t="shared" si="123"/>
        <v>0</v>
      </c>
      <c r="BE380" s="101">
        <f t="shared" si="124"/>
        <v>0</v>
      </c>
      <c r="BF380" s="101">
        <f t="shared" si="125"/>
        <v>1</v>
      </c>
      <c r="BG380" s="101">
        <f t="shared" si="126"/>
        <v>6</v>
      </c>
    </row>
    <row r="381" spans="1:59" x14ac:dyDescent="0.2">
      <c r="A381" s="98">
        <v>1935265</v>
      </c>
      <c r="B381" s="98" t="s">
        <v>1744</v>
      </c>
      <c r="C381" s="98" t="s">
        <v>2524</v>
      </c>
      <c r="D381" s="98" t="s">
        <v>380</v>
      </c>
      <c r="E381" s="106">
        <v>2700</v>
      </c>
      <c r="F381" s="107" t="s">
        <v>1603</v>
      </c>
      <c r="G381" s="108" t="s">
        <v>1604</v>
      </c>
      <c r="H381" s="109">
        <v>69375</v>
      </c>
      <c r="I381" s="108">
        <v>0.10099999999999999</v>
      </c>
      <c r="J381" s="110">
        <v>58</v>
      </c>
      <c r="K381" s="110">
        <v>965</v>
      </c>
      <c r="L381" s="108">
        <v>6.0103626943005181E-2</v>
      </c>
      <c r="M381" s="110">
        <v>100</v>
      </c>
      <c r="N381" s="110">
        <v>965</v>
      </c>
      <c r="O381" s="108">
        <v>0.10362694300518134</v>
      </c>
      <c r="P381" s="108">
        <v>0.05</v>
      </c>
      <c r="Q381" s="108">
        <v>0.373</v>
      </c>
      <c r="R381" s="108">
        <v>6.3829787234042548E-2</v>
      </c>
      <c r="S381" s="110">
        <v>438</v>
      </c>
      <c r="T381" s="110">
        <v>507</v>
      </c>
      <c r="U381" s="110">
        <v>1758</v>
      </c>
      <c r="V381" s="108">
        <v>0.53754266211604096</v>
      </c>
      <c r="W381" s="110">
        <v>68</v>
      </c>
      <c r="X381" s="110">
        <v>0</v>
      </c>
      <c r="Y381" s="110">
        <v>1033</v>
      </c>
      <c r="Z381" s="108">
        <v>6.5827686350435621E-2</v>
      </c>
      <c r="AA381" s="110">
        <v>35</v>
      </c>
      <c r="AB381" s="110">
        <v>16</v>
      </c>
      <c r="AC381" s="110">
        <v>56</v>
      </c>
      <c r="AD381" s="110">
        <v>4</v>
      </c>
      <c r="AE381" s="110">
        <v>6</v>
      </c>
      <c r="AF381" s="110">
        <v>65</v>
      </c>
      <c r="AG381" s="110">
        <v>26</v>
      </c>
      <c r="AH381" s="110">
        <v>0</v>
      </c>
      <c r="AI381" s="110">
        <v>7</v>
      </c>
      <c r="AJ381" s="110">
        <v>0</v>
      </c>
      <c r="AK381" s="110">
        <v>965</v>
      </c>
      <c r="AL381" s="108">
        <v>0.22279792746113988</v>
      </c>
      <c r="AM381" s="111">
        <f t="shared" si="107"/>
        <v>0.625</v>
      </c>
      <c r="AN381" s="111">
        <f t="shared" si="106"/>
        <v>0.53300000000000003</v>
      </c>
      <c r="AO381" s="111">
        <f t="shared" si="108"/>
        <v>0.29599999999999999</v>
      </c>
      <c r="AP381" s="111">
        <f t="shared" si="109"/>
        <v>0.92100000000000004</v>
      </c>
      <c r="AQ381" s="111">
        <f t="shared" si="110"/>
        <v>0.76500000000000001</v>
      </c>
      <c r="AR381" s="111">
        <f t="shared" si="111"/>
        <v>0.58599999999999997</v>
      </c>
      <c r="AS381" s="111">
        <f t="shared" si="112"/>
        <v>0.74299999999999999</v>
      </c>
      <c r="AT381" s="111">
        <f t="shared" si="113"/>
        <v>0.74299999999999999</v>
      </c>
      <c r="AU381" s="111">
        <f t="shared" si="114"/>
        <v>0.41099999999999998</v>
      </c>
      <c r="AV381" s="111">
        <f t="shared" si="115"/>
        <v>0.70499999999999996</v>
      </c>
      <c r="AW381" s="101">
        <f t="shared" si="116"/>
        <v>1</v>
      </c>
      <c r="AX381" s="101">
        <f t="shared" si="117"/>
        <v>1</v>
      </c>
      <c r="AY381" s="101">
        <f t="shared" si="118"/>
        <v>0</v>
      </c>
      <c r="AZ381" s="101">
        <f t="shared" si="119"/>
        <v>2</v>
      </c>
      <c r="BA381" s="101">
        <f t="shared" si="120"/>
        <v>2</v>
      </c>
      <c r="BB381" s="101">
        <f t="shared" si="121"/>
        <v>1</v>
      </c>
      <c r="BC381" s="101">
        <f t="shared" si="122"/>
        <v>0</v>
      </c>
      <c r="BD381" s="101">
        <f t="shared" si="123"/>
        <v>2</v>
      </c>
      <c r="BE381" s="101">
        <f t="shared" si="124"/>
        <v>1</v>
      </c>
      <c r="BF381" s="101">
        <f t="shared" si="125"/>
        <v>2</v>
      </c>
      <c r="BG381" s="101">
        <f t="shared" si="126"/>
        <v>12</v>
      </c>
    </row>
    <row r="382" spans="1:59" x14ac:dyDescent="0.2">
      <c r="A382" s="98">
        <v>1935310</v>
      </c>
      <c r="B382" s="98" t="s">
        <v>1482</v>
      </c>
      <c r="C382" s="98" t="s">
        <v>2525</v>
      </c>
      <c r="D382" s="98" t="s">
        <v>381</v>
      </c>
      <c r="E382" s="106">
        <v>438</v>
      </c>
      <c r="F382" s="107" t="s">
        <v>293</v>
      </c>
      <c r="G382" s="108" t="s">
        <v>1078</v>
      </c>
      <c r="H382" s="109">
        <v>62917</v>
      </c>
      <c r="I382" s="108">
        <v>3.5000000000000003E-2</v>
      </c>
      <c r="J382" s="110">
        <v>21</v>
      </c>
      <c r="K382" s="110">
        <v>211</v>
      </c>
      <c r="L382" s="108">
        <v>9.9526066350710901E-2</v>
      </c>
      <c r="M382" s="110">
        <v>9</v>
      </c>
      <c r="N382" s="110">
        <v>211</v>
      </c>
      <c r="O382" s="108">
        <v>4.2654028436018961E-2</v>
      </c>
      <c r="P382" s="108">
        <v>2.7999999999999997E-2</v>
      </c>
      <c r="Q382" s="108">
        <v>0.28000000000000003</v>
      </c>
      <c r="R382" s="108">
        <v>-2.4498886414253896E-2</v>
      </c>
      <c r="S382" s="110">
        <v>33</v>
      </c>
      <c r="T382" s="110">
        <v>173</v>
      </c>
      <c r="U382" s="110">
        <v>367</v>
      </c>
      <c r="V382" s="108">
        <v>0.56130790190735691</v>
      </c>
      <c r="W382" s="110">
        <v>1</v>
      </c>
      <c r="X382" s="110">
        <v>0</v>
      </c>
      <c r="Y382" s="110">
        <v>212</v>
      </c>
      <c r="Z382" s="108">
        <v>4.7169811320754715E-3</v>
      </c>
      <c r="AA382" s="110">
        <v>3</v>
      </c>
      <c r="AB382" s="110">
        <v>5</v>
      </c>
      <c r="AC382" s="110">
        <v>0</v>
      </c>
      <c r="AD382" s="110">
        <v>1</v>
      </c>
      <c r="AE382" s="110">
        <v>0</v>
      </c>
      <c r="AF382" s="110">
        <v>11</v>
      </c>
      <c r="AG382" s="110">
        <v>0</v>
      </c>
      <c r="AH382" s="110">
        <v>0</v>
      </c>
      <c r="AI382" s="110">
        <v>0</v>
      </c>
      <c r="AJ382" s="110">
        <v>0</v>
      </c>
      <c r="AK382" s="110">
        <v>211</v>
      </c>
      <c r="AL382" s="108">
        <v>9.4786729857819899E-2</v>
      </c>
      <c r="AM382" s="111">
        <f t="shared" si="107"/>
        <v>0.46500000000000002</v>
      </c>
      <c r="AN382" s="111">
        <f t="shared" si="106"/>
        <v>0.127</v>
      </c>
      <c r="AO382" s="111">
        <f t="shared" si="108"/>
        <v>0.52100000000000002</v>
      </c>
      <c r="AP382" s="111">
        <f t="shared" si="109"/>
        <v>0.57399999999999995</v>
      </c>
      <c r="AQ382" s="111">
        <f t="shared" si="110"/>
        <v>0.52800000000000002</v>
      </c>
      <c r="AR382" s="111">
        <f t="shared" si="111"/>
        <v>0.217</v>
      </c>
      <c r="AS382" s="111">
        <f t="shared" si="112"/>
        <v>0.80600000000000005</v>
      </c>
      <c r="AT382" s="111">
        <f t="shared" si="113"/>
        <v>0.80600000000000005</v>
      </c>
      <c r="AU382" s="111">
        <f t="shared" si="114"/>
        <v>0.106</v>
      </c>
      <c r="AV382" s="111">
        <f t="shared" si="115"/>
        <v>0.127</v>
      </c>
      <c r="AW382" s="101">
        <f t="shared" si="116"/>
        <v>1</v>
      </c>
      <c r="AX382" s="101">
        <f t="shared" si="117"/>
        <v>0</v>
      </c>
      <c r="AY382" s="101">
        <f t="shared" si="118"/>
        <v>1</v>
      </c>
      <c r="AZ382" s="101">
        <f t="shared" si="119"/>
        <v>1</v>
      </c>
      <c r="BA382" s="101">
        <f t="shared" si="120"/>
        <v>1</v>
      </c>
      <c r="BB382" s="101">
        <f t="shared" si="121"/>
        <v>0</v>
      </c>
      <c r="BC382" s="101">
        <f t="shared" si="122"/>
        <v>1</v>
      </c>
      <c r="BD382" s="101">
        <f t="shared" si="123"/>
        <v>2</v>
      </c>
      <c r="BE382" s="101">
        <f t="shared" si="124"/>
        <v>0</v>
      </c>
      <c r="BF382" s="101">
        <f t="shared" si="125"/>
        <v>0</v>
      </c>
      <c r="BG382" s="101">
        <f t="shared" si="126"/>
        <v>7</v>
      </c>
    </row>
    <row r="383" spans="1:59" x14ac:dyDescent="0.2">
      <c r="A383" s="98">
        <v>1935445</v>
      </c>
      <c r="B383" s="98" t="s">
        <v>1046</v>
      </c>
      <c r="C383" s="98" t="s">
        <v>2526</v>
      </c>
      <c r="D383" s="98" t="s">
        <v>382</v>
      </c>
      <c r="E383" s="106">
        <v>41</v>
      </c>
      <c r="F383" s="107" t="s">
        <v>428</v>
      </c>
      <c r="G383" s="108" t="s">
        <v>1047</v>
      </c>
      <c r="H383" s="109">
        <v>43750</v>
      </c>
      <c r="I383" s="108">
        <v>0.35499999999999998</v>
      </c>
      <c r="J383" s="110">
        <v>6</v>
      </c>
      <c r="K383" s="110">
        <v>32</v>
      </c>
      <c r="L383" s="108">
        <v>0.1875</v>
      </c>
      <c r="M383" s="110">
        <v>4</v>
      </c>
      <c r="N383" s="110">
        <v>32</v>
      </c>
      <c r="O383" s="108">
        <v>0.125</v>
      </c>
      <c r="P383" s="108">
        <v>4.4999999999999998E-2</v>
      </c>
      <c r="Q383" s="108">
        <v>0.61399999999999999</v>
      </c>
      <c r="R383" s="108">
        <v>-0.18</v>
      </c>
      <c r="S383" s="110">
        <v>1</v>
      </c>
      <c r="T383" s="110">
        <v>31</v>
      </c>
      <c r="U383" s="110">
        <v>57</v>
      </c>
      <c r="V383" s="108">
        <v>0.56140350877192979</v>
      </c>
      <c r="W383" s="110">
        <v>16</v>
      </c>
      <c r="X383" s="110">
        <v>0</v>
      </c>
      <c r="Y383" s="110">
        <v>48</v>
      </c>
      <c r="Z383" s="108">
        <v>0.33333333333333331</v>
      </c>
      <c r="AA383" s="110">
        <v>6</v>
      </c>
      <c r="AB383" s="110">
        <v>0</v>
      </c>
      <c r="AC383" s="110">
        <v>1</v>
      </c>
      <c r="AD383" s="110">
        <v>0</v>
      </c>
      <c r="AE383" s="110">
        <v>0</v>
      </c>
      <c r="AF383" s="110">
        <v>0</v>
      </c>
      <c r="AG383" s="110">
        <v>1</v>
      </c>
      <c r="AH383" s="110">
        <v>0</v>
      </c>
      <c r="AI383" s="110">
        <v>0</v>
      </c>
      <c r="AJ383" s="110">
        <v>0</v>
      </c>
      <c r="AK383" s="110">
        <v>32</v>
      </c>
      <c r="AL383" s="108">
        <v>0.25</v>
      </c>
      <c r="AM383" s="111">
        <f t="shared" si="107"/>
        <v>6.3E-2</v>
      </c>
      <c r="AN383" s="111">
        <f t="shared" si="106"/>
        <v>0.98699999999999999</v>
      </c>
      <c r="AO383" s="111">
        <f t="shared" si="108"/>
        <v>0.86599999999999999</v>
      </c>
      <c r="AP383" s="111">
        <f t="shared" si="109"/>
        <v>0.95499999999999996</v>
      </c>
      <c r="AQ383" s="111">
        <f t="shared" si="110"/>
        <v>0.72799999999999998</v>
      </c>
      <c r="AR383" s="111">
        <f t="shared" si="111"/>
        <v>0.98399999999999999</v>
      </c>
      <c r="AS383" s="111">
        <f t="shared" si="112"/>
        <v>0.80700000000000005</v>
      </c>
      <c r="AT383" s="111">
        <f t="shared" si="113"/>
        <v>0.80700000000000005</v>
      </c>
      <c r="AU383" s="111">
        <f t="shared" si="114"/>
        <v>0.97399999999999998</v>
      </c>
      <c r="AV383" s="111">
        <f t="shared" si="115"/>
        <v>0.79100000000000004</v>
      </c>
      <c r="AW383" s="101">
        <f t="shared" si="116"/>
        <v>2</v>
      </c>
      <c r="AX383" s="101">
        <f t="shared" si="117"/>
        <v>2</v>
      </c>
      <c r="AY383" s="101">
        <f t="shared" si="118"/>
        <v>2</v>
      </c>
      <c r="AZ383" s="101">
        <f t="shared" si="119"/>
        <v>2</v>
      </c>
      <c r="BA383" s="101">
        <f t="shared" si="120"/>
        <v>2</v>
      </c>
      <c r="BB383" s="101">
        <f t="shared" si="121"/>
        <v>2</v>
      </c>
      <c r="BC383" s="101">
        <f t="shared" si="122"/>
        <v>2</v>
      </c>
      <c r="BD383" s="101">
        <f t="shared" si="123"/>
        <v>2</v>
      </c>
      <c r="BE383" s="101">
        <f t="shared" si="124"/>
        <v>2</v>
      </c>
      <c r="BF383" s="101">
        <f t="shared" si="125"/>
        <v>2</v>
      </c>
      <c r="BG383" s="101">
        <f t="shared" si="126"/>
        <v>20</v>
      </c>
    </row>
    <row r="384" spans="1:59" x14ac:dyDescent="0.2">
      <c r="A384" s="98">
        <v>1935580</v>
      </c>
      <c r="B384" s="98" t="s">
        <v>1083</v>
      </c>
      <c r="C384" s="98" t="s">
        <v>2527</v>
      </c>
      <c r="D384" s="98" t="s">
        <v>383</v>
      </c>
      <c r="E384" s="106">
        <v>713</v>
      </c>
      <c r="F384" s="107" t="s">
        <v>1084</v>
      </c>
      <c r="G384" s="108" t="s">
        <v>1085</v>
      </c>
      <c r="H384" s="109">
        <v>53542</v>
      </c>
      <c r="I384" s="108">
        <v>0.18100000000000002</v>
      </c>
      <c r="J384" s="110">
        <v>73</v>
      </c>
      <c r="K384" s="110">
        <v>315</v>
      </c>
      <c r="L384" s="108">
        <v>0.23174603174603176</v>
      </c>
      <c r="M384" s="110">
        <v>35</v>
      </c>
      <c r="N384" s="110">
        <v>315</v>
      </c>
      <c r="O384" s="108">
        <v>0.1111111111111111</v>
      </c>
      <c r="P384" s="108">
        <v>4.0999999999999995E-2</v>
      </c>
      <c r="Q384" s="108">
        <v>0.45500000000000002</v>
      </c>
      <c r="R384" s="108">
        <v>-0.13365735115431349</v>
      </c>
      <c r="S384" s="110">
        <v>53</v>
      </c>
      <c r="T384" s="110">
        <v>216</v>
      </c>
      <c r="U384" s="110">
        <v>497</v>
      </c>
      <c r="V384" s="108">
        <v>0.54124748490945673</v>
      </c>
      <c r="W384" s="110">
        <v>67</v>
      </c>
      <c r="X384" s="110">
        <v>0</v>
      </c>
      <c r="Y384" s="110">
        <v>382</v>
      </c>
      <c r="Z384" s="108">
        <v>0.17539267015706805</v>
      </c>
      <c r="AA384" s="110">
        <v>35</v>
      </c>
      <c r="AB384" s="110">
        <v>9</v>
      </c>
      <c r="AC384" s="110">
        <v>0</v>
      </c>
      <c r="AD384" s="110">
        <v>7</v>
      </c>
      <c r="AE384" s="110">
        <v>0</v>
      </c>
      <c r="AF384" s="110">
        <v>25</v>
      </c>
      <c r="AG384" s="110">
        <v>19</v>
      </c>
      <c r="AH384" s="110">
        <v>0</v>
      </c>
      <c r="AI384" s="110">
        <v>0</v>
      </c>
      <c r="AJ384" s="110">
        <v>0</v>
      </c>
      <c r="AK384" s="110">
        <v>315</v>
      </c>
      <c r="AL384" s="108">
        <v>0.30158730158730157</v>
      </c>
      <c r="AM384" s="111">
        <f t="shared" si="107"/>
        <v>0.224</v>
      </c>
      <c r="AN384" s="111">
        <f t="shared" si="106"/>
        <v>0.85499999999999998</v>
      </c>
      <c r="AO384" s="111">
        <f t="shared" si="108"/>
        <v>0.93799999999999994</v>
      </c>
      <c r="AP384" s="111">
        <f t="shared" si="109"/>
        <v>0.93300000000000005</v>
      </c>
      <c r="AQ384" s="111">
        <f t="shared" si="110"/>
        <v>0.68400000000000005</v>
      </c>
      <c r="AR384" s="111">
        <f t="shared" si="111"/>
        <v>0.84699999999999998</v>
      </c>
      <c r="AS384" s="111">
        <f t="shared" si="112"/>
        <v>0.76</v>
      </c>
      <c r="AT384" s="111">
        <f t="shared" si="113"/>
        <v>0.76</v>
      </c>
      <c r="AU384" s="111">
        <f t="shared" si="114"/>
        <v>0.85699999999999998</v>
      </c>
      <c r="AV384" s="111">
        <f t="shared" si="115"/>
        <v>0.92500000000000004</v>
      </c>
      <c r="AW384" s="101">
        <f t="shared" si="116"/>
        <v>2</v>
      </c>
      <c r="AX384" s="101">
        <f t="shared" si="117"/>
        <v>2</v>
      </c>
      <c r="AY384" s="101">
        <f t="shared" si="118"/>
        <v>2</v>
      </c>
      <c r="AZ384" s="101">
        <f t="shared" si="119"/>
        <v>2</v>
      </c>
      <c r="BA384" s="101">
        <f t="shared" si="120"/>
        <v>2</v>
      </c>
      <c r="BB384" s="101">
        <f t="shared" si="121"/>
        <v>2</v>
      </c>
      <c r="BC384" s="101">
        <f t="shared" si="122"/>
        <v>2</v>
      </c>
      <c r="BD384" s="101">
        <f t="shared" si="123"/>
        <v>2</v>
      </c>
      <c r="BE384" s="101">
        <f t="shared" si="124"/>
        <v>2</v>
      </c>
      <c r="BF384" s="101">
        <f t="shared" si="125"/>
        <v>2</v>
      </c>
      <c r="BG384" s="101">
        <f t="shared" si="126"/>
        <v>20</v>
      </c>
    </row>
    <row r="385" spans="1:59" x14ac:dyDescent="0.2">
      <c r="A385" s="98">
        <v>1935670</v>
      </c>
      <c r="B385" s="98" t="s">
        <v>1095</v>
      </c>
      <c r="C385" s="98" t="s">
        <v>2528</v>
      </c>
      <c r="D385" s="98" t="s">
        <v>384</v>
      </c>
      <c r="E385" s="106">
        <v>728</v>
      </c>
      <c r="F385" s="107" t="s">
        <v>428</v>
      </c>
      <c r="G385" s="108" t="s">
        <v>1047</v>
      </c>
      <c r="H385" s="109">
        <v>63750</v>
      </c>
      <c r="I385" s="108">
        <v>0.21299999999999999</v>
      </c>
      <c r="J385" s="110">
        <v>55</v>
      </c>
      <c r="K385" s="110">
        <v>272</v>
      </c>
      <c r="L385" s="108">
        <v>0.20220588235294118</v>
      </c>
      <c r="M385" s="110">
        <v>28</v>
      </c>
      <c r="N385" s="110">
        <v>272</v>
      </c>
      <c r="O385" s="108">
        <v>0.10294117647058823</v>
      </c>
      <c r="P385" s="108">
        <v>6.4000000000000001E-2</v>
      </c>
      <c r="Q385" s="108">
        <v>0.51700000000000002</v>
      </c>
      <c r="R385" s="108">
        <v>-4.712041884816754E-2</v>
      </c>
      <c r="S385" s="110">
        <v>46</v>
      </c>
      <c r="T385" s="110">
        <v>229</v>
      </c>
      <c r="U385" s="110">
        <v>513</v>
      </c>
      <c r="V385" s="108">
        <v>0.53606237816764135</v>
      </c>
      <c r="W385" s="110">
        <v>30</v>
      </c>
      <c r="X385" s="110">
        <v>0</v>
      </c>
      <c r="Y385" s="110">
        <v>302</v>
      </c>
      <c r="Z385" s="108">
        <v>9.9337748344370855E-2</v>
      </c>
      <c r="AA385" s="110">
        <v>6</v>
      </c>
      <c r="AB385" s="110">
        <v>11</v>
      </c>
      <c r="AC385" s="110">
        <v>15</v>
      </c>
      <c r="AD385" s="110">
        <v>2</v>
      </c>
      <c r="AE385" s="110">
        <v>0</v>
      </c>
      <c r="AF385" s="110">
        <v>21</v>
      </c>
      <c r="AG385" s="110">
        <v>4</v>
      </c>
      <c r="AH385" s="110">
        <v>8</v>
      </c>
      <c r="AI385" s="110">
        <v>0</v>
      </c>
      <c r="AJ385" s="110">
        <v>0</v>
      </c>
      <c r="AK385" s="110">
        <v>272</v>
      </c>
      <c r="AL385" s="108">
        <v>0.24632352941176472</v>
      </c>
      <c r="AM385" s="111">
        <f t="shared" si="107"/>
        <v>0.48</v>
      </c>
      <c r="AN385" s="111">
        <f t="shared" si="106"/>
        <v>0.89900000000000002</v>
      </c>
      <c r="AO385" s="111">
        <f t="shared" si="108"/>
        <v>0.89400000000000002</v>
      </c>
      <c r="AP385" s="111">
        <f t="shared" si="109"/>
        <v>0.91600000000000004</v>
      </c>
      <c r="AQ385" s="111">
        <f t="shared" si="110"/>
        <v>0.85099999999999998</v>
      </c>
      <c r="AR385" s="111">
        <f t="shared" si="111"/>
        <v>0.93100000000000005</v>
      </c>
      <c r="AS385" s="111">
        <f t="shared" si="112"/>
        <v>0.73899999999999999</v>
      </c>
      <c r="AT385" s="111">
        <f t="shared" si="113"/>
        <v>0.73899999999999999</v>
      </c>
      <c r="AU385" s="111">
        <f t="shared" si="114"/>
        <v>0.59799999999999998</v>
      </c>
      <c r="AV385" s="111">
        <f t="shared" si="115"/>
        <v>0.77800000000000002</v>
      </c>
      <c r="AW385" s="101">
        <f t="shared" si="116"/>
        <v>1</v>
      </c>
      <c r="AX385" s="101">
        <f t="shared" si="117"/>
        <v>2</v>
      </c>
      <c r="AY385" s="101">
        <f t="shared" si="118"/>
        <v>2</v>
      </c>
      <c r="AZ385" s="101">
        <f t="shared" si="119"/>
        <v>2</v>
      </c>
      <c r="BA385" s="101">
        <f t="shared" si="120"/>
        <v>2</v>
      </c>
      <c r="BB385" s="101">
        <f t="shared" si="121"/>
        <v>2</v>
      </c>
      <c r="BC385" s="101">
        <f t="shared" si="122"/>
        <v>1</v>
      </c>
      <c r="BD385" s="101">
        <f t="shared" si="123"/>
        <v>2</v>
      </c>
      <c r="BE385" s="101">
        <f t="shared" si="124"/>
        <v>1</v>
      </c>
      <c r="BF385" s="101">
        <f t="shared" si="125"/>
        <v>2</v>
      </c>
      <c r="BG385" s="101">
        <f t="shared" si="126"/>
        <v>17</v>
      </c>
    </row>
    <row r="386" spans="1:59" x14ac:dyDescent="0.2">
      <c r="A386" s="98">
        <v>1935715</v>
      </c>
      <c r="B386" s="98" t="s">
        <v>1063</v>
      </c>
      <c r="C386" s="98" t="s">
        <v>2529</v>
      </c>
      <c r="D386" s="98" t="s">
        <v>385</v>
      </c>
      <c r="E386" s="106">
        <v>144</v>
      </c>
      <c r="F386" s="107" t="s">
        <v>1064</v>
      </c>
      <c r="G386" s="108" t="s">
        <v>1065</v>
      </c>
      <c r="H386" s="109">
        <v>51250</v>
      </c>
      <c r="I386" s="108">
        <v>0.20499999999999999</v>
      </c>
      <c r="J386" s="110">
        <v>13</v>
      </c>
      <c r="K386" s="110">
        <v>55</v>
      </c>
      <c r="L386" s="108">
        <v>0.23636363636363636</v>
      </c>
      <c r="M386" s="110">
        <v>3</v>
      </c>
      <c r="N386" s="110">
        <v>55</v>
      </c>
      <c r="O386" s="108">
        <v>5.4545454545454543E-2</v>
      </c>
      <c r="P386" s="108">
        <v>0</v>
      </c>
      <c r="Q386" s="108">
        <v>0.40500000000000003</v>
      </c>
      <c r="R386" s="108">
        <v>-0.22162162162162163</v>
      </c>
      <c r="S386" s="110">
        <v>20</v>
      </c>
      <c r="T386" s="110">
        <v>50</v>
      </c>
      <c r="U386" s="110">
        <v>118</v>
      </c>
      <c r="V386" s="108">
        <v>0.59322033898305082</v>
      </c>
      <c r="W386" s="110">
        <v>21</v>
      </c>
      <c r="X386" s="110">
        <v>0</v>
      </c>
      <c r="Y386" s="110">
        <v>76</v>
      </c>
      <c r="Z386" s="108">
        <v>0.27631578947368424</v>
      </c>
      <c r="AA386" s="110">
        <v>1</v>
      </c>
      <c r="AB386" s="110">
        <v>6</v>
      </c>
      <c r="AC386" s="110">
        <v>5</v>
      </c>
      <c r="AD386" s="110">
        <v>0</v>
      </c>
      <c r="AE386" s="110">
        <v>0</v>
      </c>
      <c r="AF386" s="110">
        <v>2</v>
      </c>
      <c r="AG386" s="110">
        <v>0</v>
      </c>
      <c r="AH386" s="110">
        <v>0</v>
      </c>
      <c r="AI386" s="110">
        <v>0</v>
      </c>
      <c r="AJ386" s="110">
        <v>0</v>
      </c>
      <c r="AK386" s="110">
        <v>55</v>
      </c>
      <c r="AL386" s="108">
        <v>0.25454545454545452</v>
      </c>
      <c r="AM386" s="111">
        <f t="shared" si="107"/>
        <v>0.17899999999999999</v>
      </c>
      <c r="AN386" s="111">
        <f t="shared" si="106"/>
        <v>0.88700000000000001</v>
      </c>
      <c r="AO386" s="111">
        <f t="shared" si="108"/>
        <v>0.94499999999999995</v>
      </c>
      <c r="AP386" s="111">
        <f t="shared" si="109"/>
        <v>0.68899999999999995</v>
      </c>
      <c r="AQ386" s="111">
        <f t="shared" si="110"/>
        <v>0</v>
      </c>
      <c r="AR386" s="111">
        <f t="shared" si="111"/>
        <v>0.71899999999999997</v>
      </c>
      <c r="AS386" s="111">
        <f t="shared" si="112"/>
        <v>0.86499999999999999</v>
      </c>
      <c r="AT386" s="111">
        <f t="shared" si="113"/>
        <v>0.86499999999999999</v>
      </c>
      <c r="AU386" s="111">
        <f t="shared" si="114"/>
        <v>0.95699999999999996</v>
      </c>
      <c r="AV386" s="111">
        <f t="shared" si="115"/>
        <v>0.81100000000000005</v>
      </c>
      <c r="AW386" s="101">
        <f t="shared" si="116"/>
        <v>2</v>
      </c>
      <c r="AX386" s="101">
        <f t="shared" si="117"/>
        <v>2</v>
      </c>
      <c r="AY386" s="101">
        <f t="shared" si="118"/>
        <v>2</v>
      </c>
      <c r="AZ386" s="101">
        <f t="shared" si="119"/>
        <v>2</v>
      </c>
      <c r="BA386" s="101">
        <f t="shared" si="120"/>
        <v>0</v>
      </c>
      <c r="BB386" s="101">
        <f t="shared" si="121"/>
        <v>2</v>
      </c>
      <c r="BC386" s="101">
        <f t="shared" si="122"/>
        <v>2</v>
      </c>
      <c r="BD386" s="101">
        <f t="shared" si="123"/>
        <v>2</v>
      </c>
      <c r="BE386" s="101">
        <f t="shared" si="124"/>
        <v>2</v>
      </c>
      <c r="BF386" s="101">
        <f t="shared" si="125"/>
        <v>2</v>
      </c>
      <c r="BG386" s="101">
        <f t="shared" si="126"/>
        <v>18</v>
      </c>
    </row>
    <row r="387" spans="1:59" x14ac:dyDescent="0.2">
      <c r="A387" s="98">
        <v>1935940</v>
      </c>
      <c r="B387" s="98" t="s">
        <v>1688</v>
      </c>
      <c r="C387" s="98" t="s">
        <v>2530</v>
      </c>
      <c r="D387" s="98" t="s">
        <v>387</v>
      </c>
      <c r="E387" s="106">
        <v>7183</v>
      </c>
      <c r="F387" s="107" t="s">
        <v>1230</v>
      </c>
      <c r="G387" s="108" t="s">
        <v>1231</v>
      </c>
      <c r="H387" s="109">
        <v>67628</v>
      </c>
      <c r="I387" s="108">
        <v>0.157</v>
      </c>
      <c r="J387" s="110">
        <v>296</v>
      </c>
      <c r="K387" s="110">
        <v>2949</v>
      </c>
      <c r="L387" s="108">
        <v>0.10037300779925398</v>
      </c>
      <c r="M387" s="110">
        <v>161</v>
      </c>
      <c r="N387" s="110">
        <v>2949</v>
      </c>
      <c r="O387" s="108">
        <v>5.4594777890810443E-2</v>
      </c>
      <c r="P387" s="108">
        <v>0.06</v>
      </c>
      <c r="Q387" s="108">
        <v>0.33399999999999996</v>
      </c>
      <c r="R387" s="108">
        <v>2.2636674259681095E-2</v>
      </c>
      <c r="S387" s="110">
        <v>153</v>
      </c>
      <c r="T387" s="110">
        <v>1101</v>
      </c>
      <c r="U387" s="110">
        <v>4579</v>
      </c>
      <c r="V387" s="108">
        <v>0.27385892116182575</v>
      </c>
      <c r="W387" s="110">
        <v>248</v>
      </c>
      <c r="X387" s="110">
        <v>0</v>
      </c>
      <c r="Y387" s="110">
        <v>3197</v>
      </c>
      <c r="Z387" s="108">
        <v>7.7572724429152334E-2</v>
      </c>
      <c r="AA387" s="110">
        <v>121</v>
      </c>
      <c r="AB387" s="110">
        <v>87</v>
      </c>
      <c r="AC387" s="110">
        <v>38</v>
      </c>
      <c r="AD387" s="110">
        <v>77</v>
      </c>
      <c r="AE387" s="110">
        <v>27</v>
      </c>
      <c r="AF387" s="110">
        <v>121</v>
      </c>
      <c r="AG387" s="110">
        <v>202</v>
      </c>
      <c r="AH387" s="110">
        <v>0</v>
      </c>
      <c r="AI387" s="110">
        <v>9</v>
      </c>
      <c r="AJ387" s="110">
        <v>0</v>
      </c>
      <c r="AK387" s="110">
        <v>2949</v>
      </c>
      <c r="AL387" s="108">
        <v>0.23126483553747032</v>
      </c>
      <c r="AM387" s="111">
        <f t="shared" si="107"/>
        <v>0.58899999999999997</v>
      </c>
      <c r="AN387" s="111">
        <f t="shared" si="106"/>
        <v>0.77800000000000002</v>
      </c>
      <c r="AO387" s="111">
        <f t="shared" si="108"/>
        <v>0.52600000000000002</v>
      </c>
      <c r="AP387" s="111">
        <f t="shared" si="109"/>
        <v>0.69</v>
      </c>
      <c r="AQ387" s="111">
        <f t="shared" si="110"/>
        <v>0.82599999999999996</v>
      </c>
      <c r="AR387" s="111">
        <f t="shared" si="111"/>
        <v>0.42099999999999999</v>
      </c>
      <c r="AS387" s="111">
        <f t="shared" si="112"/>
        <v>7.0999999999999994E-2</v>
      </c>
      <c r="AT387" s="111">
        <f t="shared" si="113"/>
        <v>7.0999999999999994E-2</v>
      </c>
      <c r="AU387" s="111">
        <f t="shared" si="114"/>
        <v>0.49</v>
      </c>
      <c r="AV387" s="111">
        <f t="shared" si="115"/>
        <v>0.73099999999999998</v>
      </c>
      <c r="AW387" s="101">
        <f t="shared" si="116"/>
        <v>1</v>
      </c>
      <c r="AX387" s="101">
        <f t="shared" si="117"/>
        <v>2</v>
      </c>
      <c r="AY387" s="101">
        <f t="shared" si="118"/>
        <v>1</v>
      </c>
      <c r="AZ387" s="101">
        <f t="shared" si="119"/>
        <v>2</v>
      </c>
      <c r="BA387" s="101">
        <f t="shared" si="120"/>
        <v>2</v>
      </c>
      <c r="BB387" s="101">
        <f t="shared" si="121"/>
        <v>1</v>
      </c>
      <c r="BC387" s="101">
        <f t="shared" si="122"/>
        <v>0</v>
      </c>
      <c r="BD387" s="101">
        <f t="shared" si="123"/>
        <v>0</v>
      </c>
      <c r="BE387" s="101">
        <f t="shared" si="124"/>
        <v>1</v>
      </c>
      <c r="BF387" s="101">
        <f t="shared" si="125"/>
        <v>2</v>
      </c>
      <c r="BG387" s="101">
        <f t="shared" si="126"/>
        <v>12</v>
      </c>
    </row>
    <row r="388" spans="1:59" x14ac:dyDescent="0.2">
      <c r="A388" s="98">
        <v>1936345</v>
      </c>
      <c r="B388" s="98" t="s">
        <v>1947</v>
      </c>
      <c r="C388" s="98" t="s">
        <v>2531</v>
      </c>
      <c r="D388" s="98" t="s">
        <v>388</v>
      </c>
      <c r="E388" s="106">
        <v>863</v>
      </c>
      <c r="F388" s="107" t="s">
        <v>1747</v>
      </c>
      <c r="G388" s="108" t="s">
        <v>1748</v>
      </c>
      <c r="H388" s="109">
        <v>81875</v>
      </c>
      <c r="I388" s="108">
        <v>8.900000000000001E-2</v>
      </c>
      <c r="J388" s="110">
        <v>32</v>
      </c>
      <c r="K388" s="110">
        <v>405</v>
      </c>
      <c r="L388" s="108">
        <v>7.9012345679012344E-2</v>
      </c>
      <c r="M388" s="110">
        <v>0</v>
      </c>
      <c r="N388" s="110">
        <v>405</v>
      </c>
      <c r="O388" s="108">
        <v>0</v>
      </c>
      <c r="P388" s="108">
        <v>1.3999999999999999E-2</v>
      </c>
      <c r="Q388" s="108">
        <v>0.26200000000000001</v>
      </c>
      <c r="R388" s="108">
        <v>0.22759601706970128</v>
      </c>
      <c r="S388" s="110">
        <v>30</v>
      </c>
      <c r="T388" s="110">
        <v>238</v>
      </c>
      <c r="U388" s="110">
        <v>685</v>
      </c>
      <c r="V388" s="108">
        <v>0.39124087591240875</v>
      </c>
      <c r="W388" s="110">
        <v>39</v>
      </c>
      <c r="X388" s="110">
        <v>6</v>
      </c>
      <c r="Y388" s="110">
        <v>444</v>
      </c>
      <c r="Z388" s="108">
        <v>7.4324324324324328E-2</v>
      </c>
      <c r="AA388" s="110">
        <v>8</v>
      </c>
      <c r="AB388" s="110">
        <v>2</v>
      </c>
      <c r="AC388" s="110">
        <v>5</v>
      </c>
      <c r="AD388" s="110">
        <v>3</v>
      </c>
      <c r="AE388" s="110">
        <v>0</v>
      </c>
      <c r="AF388" s="110">
        <v>7</v>
      </c>
      <c r="AG388" s="110">
        <v>42</v>
      </c>
      <c r="AH388" s="110">
        <v>17</v>
      </c>
      <c r="AI388" s="110">
        <v>3</v>
      </c>
      <c r="AJ388" s="110">
        <v>0</v>
      </c>
      <c r="AK388" s="110">
        <v>405</v>
      </c>
      <c r="AL388" s="108">
        <v>0.21481481481481482</v>
      </c>
      <c r="AM388" s="111">
        <f t="shared" si="107"/>
        <v>0.82499999999999996</v>
      </c>
      <c r="AN388" s="111">
        <f t="shared" si="106"/>
        <v>0.46899999999999997</v>
      </c>
      <c r="AO388" s="111">
        <f t="shared" si="108"/>
        <v>0.41</v>
      </c>
      <c r="AP388" s="111">
        <f t="shared" si="109"/>
        <v>0</v>
      </c>
      <c r="AQ388" s="111">
        <f t="shared" si="110"/>
        <v>0.33900000000000002</v>
      </c>
      <c r="AR388" s="111">
        <f t="shared" si="111"/>
        <v>0.158</v>
      </c>
      <c r="AS388" s="111">
        <f t="shared" si="112"/>
        <v>0.249</v>
      </c>
      <c r="AT388" s="111">
        <f t="shared" si="113"/>
        <v>0.249</v>
      </c>
      <c r="AU388" s="111">
        <f t="shared" si="114"/>
        <v>0.46100000000000002</v>
      </c>
      <c r="AV388" s="111">
        <f t="shared" si="115"/>
        <v>0.66900000000000004</v>
      </c>
      <c r="AW388" s="101">
        <f t="shared" si="116"/>
        <v>0</v>
      </c>
      <c r="AX388" s="101">
        <f t="shared" si="117"/>
        <v>1</v>
      </c>
      <c r="AY388" s="101">
        <f t="shared" si="118"/>
        <v>1</v>
      </c>
      <c r="AZ388" s="101">
        <f t="shared" si="119"/>
        <v>0</v>
      </c>
      <c r="BA388" s="101">
        <f t="shared" si="120"/>
        <v>1</v>
      </c>
      <c r="BB388" s="101">
        <f t="shared" si="121"/>
        <v>0</v>
      </c>
      <c r="BC388" s="101">
        <f t="shared" si="122"/>
        <v>0</v>
      </c>
      <c r="BD388" s="101">
        <f t="shared" si="123"/>
        <v>0</v>
      </c>
      <c r="BE388" s="101">
        <f t="shared" si="124"/>
        <v>1</v>
      </c>
      <c r="BF388" s="101">
        <f t="shared" si="125"/>
        <v>2</v>
      </c>
      <c r="BG388" s="101">
        <f t="shared" si="126"/>
        <v>6</v>
      </c>
    </row>
    <row r="389" spans="1:59" x14ac:dyDescent="0.2">
      <c r="A389" s="98">
        <v>1936390</v>
      </c>
      <c r="B389" s="98" t="s">
        <v>1156</v>
      </c>
      <c r="C389" s="98" t="s">
        <v>2532</v>
      </c>
      <c r="D389" s="98" t="s">
        <v>389</v>
      </c>
      <c r="E389" s="106">
        <v>163</v>
      </c>
      <c r="F389" s="107" t="s">
        <v>1157</v>
      </c>
      <c r="G389" s="108" t="s">
        <v>1158</v>
      </c>
      <c r="H389" s="109">
        <v>43125</v>
      </c>
      <c r="I389" s="108">
        <v>0.23899999999999999</v>
      </c>
      <c r="J389" s="110">
        <v>13</v>
      </c>
      <c r="K389" s="110">
        <v>55</v>
      </c>
      <c r="L389" s="108">
        <v>0.23636363636363636</v>
      </c>
      <c r="M389" s="110">
        <v>1</v>
      </c>
      <c r="N389" s="110">
        <v>55</v>
      </c>
      <c r="O389" s="108">
        <v>1.8181818181818181E-2</v>
      </c>
      <c r="P389" s="108">
        <v>2.8999999999999998E-2</v>
      </c>
      <c r="Q389" s="108">
        <v>0.434</v>
      </c>
      <c r="R389" s="108">
        <v>-9.4444444444444442E-2</v>
      </c>
      <c r="S389" s="110">
        <v>7</v>
      </c>
      <c r="T389" s="110">
        <v>44</v>
      </c>
      <c r="U389" s="110">
        <v>98</v>
      </c>
      <c r="V389" s="108">
        <v>0.52040816326530615</v>
      </c>
      <c r="W389" s="110">
        <v>32</v>
      </c>
      <c r="X389" s="110">
        <v>0</v>
      </c>
      <c r="Y389" s="110">
        <v>87</v>
      </c>
      <c r="Z389" s="108">
        <v>0.36781609195402298</v>
      </c>
      <c r="AA389" s="110">
        <v>4</v>
      </c>
      <c r="AB389" s="110">
        <v>2</v>
      </c>
      <c r="AC389" s="110">
        <v>0</v>
      </c>
      <c r="AD389" s="110">
        <v>0</v>
      </c>
      <c r="AE389" s="110">
        <v>0</v>
      </c>
      <c r="AF389" s="110">
        <v>5</v>
      </c>
      <c r="AG389" s="110">
        <v>5</v>
      </c>
      <c r="AH389" s="110">
        <v>1</v>
      </c>
      <c r="AI389" s="110">
        <v>0</v>
      </c>
      <c r="AJ389" s="110">
        <v>0</v>
      </c>
      <c r="AK389" s="110">
        <v>55</v>
      </c>
      <c r="AL389" s="108">
        <v>0.30909090909090908</v>
      </c>
      <c r="AM389" s="111">
        <f t="shared" si="107"/>
        <v>5.8000000000000003E-2</v>
      </c>
      <c r="AN389" s="111">
        <f t="shared" si="106"/>
        <v>0.92800000000000005</v>
      </c>
      <c r="AO389" s="111">
        <f t="shared" si="108"/>
        <v>0.94499999999999995</v>
      </c>
      <c r="AP389" s="111">
        <f t="shared" si="109"/>
        <v>0.27300000000000002</v>
      </c>
      <c r="AQ389" s="111">
        <f t="shared" si="110"/>
        <v>0.54200000000000004</v>
      </c>
      <c r="AR389" s="111">
        <f t="shared" si="111"/>
        <v>0.81699999999999995</v>
      </c>
      <c r="AS389" s="111">
        <f t="shared" si="112"/>
        <v>0.69599999999999995</v>
      </c>
      <c r="AT389" s="111">
        <f t="shared" si="113"/>
        <v>0.69599999999999995</v>
      </c>
      <c r="AU389" s="111">
        <f t="shared" si="114"/>
        <v>0.98399999999999999</v>
      </c>
      <c r="AV389" s="111">
        <f t="shared" si="115"/>
        <v>0.93600000000000005</v>
      </c>
      <c r="AW389" s="101">
        <f t="shared" si="116"/>
        <v>2</v>
      </c>
      <c r="AX389" s="101">
        <f t="shared" si="117"/>
        <v>2</v>
      </c>
      <c r="AY389" s="101">
        <f t="shared" si="118"/>
        <v>2</v>
      </c>
      <c r="AZ389" s="101">
        <f t="shared" si="119"/>
        <v>0</v>
      </c>
      <c r="BA389" s="101">
        <f t="shared" si="120"/>
        <v>1</v>
      </c>
      <c r="BB389" s="101">
        <f t="shared" si="121"/>
        <v>2</v>
      </c>
      <c r="BC389" s="101">
        <f t="shared" si="122"/>
        <v>2</v>
      </c>
      <c r="BD389" s="101">
        <f t="shared" si="123"/>
        <v>2</v>
      </c>
      <c r="BE389" s="101">
        <f t="shared" si="124"/>
        <v>2</v>
      </c>
      <c r="BF389" s="101">
        <f t="shared" si="125"/>
        <v>2</v>
      </c>
      <c r="BG389" s="101">
        <f t="shared" si="126"/>
        <v>17</v>
      </c>
    </row>
    <row r="390" spans="1:59" x14ac:dyDescent="0.2">
      <c r="A390" s="98">
        <v>1936480</v>
      </c>
      <c r="B390" s="98" t="s">
        <v>2145</v>
      </c>
      <c r="C390" s="98" t="s">
        <v>2533</v>
      </c>
      <c r="D390" s="98" t="s">
        <v>390</v>
      </c>
      <c r="E390" s="106">
        <v>935</v>
      </c>
      <c r="F390" s="107" t="s">
        <v>683</v>
      </c>
      <c r="G390" s="108" t="s">
        <v>1536</v>
      </c>
      <c r="H390" s="109">
        <v>108125</v>
      </c>
      <c r="I390" s="108">
        <v>2.5000000000000001E-2</v>
      </c>
      <c r="J390" s="110">
        <v>6</v>
      </c>
      <c r="K390" s="110">
        <v>357</v>
      </c>
      <c r="L390" s="108">
        <v>1.680672268907563E-2</v>
      </c>
      <c r="M390" s="110">
        <v>7</v>
      </c>
      <c r="N390" s="110">
        <v>357</v>
      </c>
      <c r="O390" s="108">
        <v>1.9607843137254902E-2</v>
      </c>
      <c r="P390" s="108">
        <v>2E-3</v>
      </c>
      <c r="Q390" s="108">
        <v>0.20199999999999999</v>
      </c>
      <c r="R390" s="108">
        <v>7.5431034482758624E-3</v>
      </c>
      <c r="S390" s="110">
        <v>21</v>
      </c>
      <c r="T390" s="110">
        <v>209</v>
      </c>
      <c r="U390" s="110">
        <v>634</v>
      </c>
      <c r="V390" s="108">
        <v>0.36277602523659308</v>
      </c>
      <c r="W390" s="110">
        <v>12</v>
      </c>
      <c r="X390" s="110">
        <v>10</v>
      </c>
      <c r="Y390" s="110">
        <v>369</v>
      </c>
      <c r="Z390" s="108">
        <v>5.4200542005420054E-3</v>
      </c>
      <c r="AA390" s="110">
        <v>2</v>
      </c>
      <c r="AB390" s="110">
        <v>2</v>
      </c>
      <c r="AC390" s="110">
        <v>5</v>
      </c>
      <c r="AD390" s="110">
        <v>9</v>
      </c>
      <c r="AE390" s="110">
        <v>8</v>
      </c>
      <c r="AF390" s="110">
        <v>11</v>
      </c>
      <c r="AG390" s="110">
        <v>4</v>
      </c>
      <c r="AH390" s="110">
        <v>3</v>
      </c>
      <c r="AI390" s="110">
        <v>0</v>
      </c>
      <c r="AJ390" s="110">
        <v>0</v>
      </c>
      <c r="AK390" s="110">
        <v>357</v>
      </c>
      <c r="AL390" s="108">
        <v>0.12324929971988796</v>
      </c>
      <c r="AM390" s="111">
        <f t="shared" si="107"/>
        <v>0.96799999999999997</v>
      </c>
      <c r="AN390" s="111">
        <f t="shared" ref="AN390:AN453" si="127">_xlfn.PERCENTRANK.INC(I$6:I$945,I390)</f>
        <v>7.5999999999999998E-2</v>
      </c>
      <c r="AO390" s="111">
        <f t="shared" si="108"/>
        <v>7.4999999999999997E-2</v>
      </c>
      <c r="AP390" s="111">
        <f t="shared" si="109"/>
        <v>0.28899999999999998</v>
      </c>
      <c r="AQ390" s="111">
        <f t="shared" si="110"/>
        <v>0.193</v>
      </c>
      <c r="AR390" s="111">
        <f t="shared" si="111"/>
        <v>2.9000000000000001E-2</v>
      </c>
      <c r="AS390" s="111">
        <f t="shared" si="112"/>
        <v>0.17799999999999999</v>
      </c>
      <c r="AT390" s="111">
        <f t="shared" si="113"/>
        <v>0.17799999999999999</v>
      </c>
      <c r="AU390" s="111">
        <f t="shared" si="114"/>
        <v>0.108</v>
      </c>
      <c r="AV390" s="111">
        <f t="shared" si="115"/>
        <v>0.216</v>
      </c>
      <c r="AW390" s="101">
        <f t="shared" si="116"/>
        <v>0</v>
      </c>
      <c r="AX390" s="101">
        <f t="shared" si="117"/>
        <v>0</v>
      </c>
      <c r="AY390" s="101">
        <f t="shared" si="118"/>
        <v>0</v>
      </c>
      <c r="AZ390" s="101">
        <f t="shared" si="119"/>
        <v>0</v>
      </c>
      <c r="BA390" s="101">
        <f t="shared" si="120"/>
        <v>0</v>
      </c>
      <c r="BB390" s="101">
        <f t="shared" si="121"/>
        <v>0</v>
      </c>
      <c r="BC390" s="101">
        <f t="shared" si="122"/>
        <v>0</v>
      </c>
      <c r="BD390" s="101">
        <f t="shared" si="123"/>
        <v>0</v>
      </c>
      <c r="BE390" s="101">
        <f t="shared" si="124"/>
        <v>0</v>
      </c>
      <c r="BF390" s="101">
        <f t="shared" si="125"/>
        <v>0</v>
      </c>
      <c r="BG390" s="101">
        <f t="shared" si="126"/>
        <v>0</v>
      </c>
    </row>
    <row r="391" spans="1:59" x14ac:dyDescent="0.2">
      <c r="A391" s="98">
        <v>1936705</v>
      </c>
      <c r="B391" s="98" t="s">
        <v>2017</v>
      </c>
      <c r="C391" s="98" t="s">
        <v>2534</v>
      </c>
      <c r="D391" s="98" t="s">
        <v>391</v>
      </c>
      <c r="E391" s="106">
        <v>269</v>
      </c>
      <c r="F391" s="107" t="s">
        <v>1732</v>
      </c>
      <c r="G391" s="108" t="s">
        <v>1733</v>
      </c>
      <c r="H391" s="109">
        <v>71979</v>
      </c>
      <c r="I391" s="108">
        <v>0.16300000000000001</v>
      </c>
      <c r="J391" s="110">
        <v>6</v>
      </c>
      <c r="K391" s="110">
        <v>133</v>
      </c>
      <c r="L391" s="108">
        <v>4.5112781954887216E-2</v>
      </c>
      <c r="M391" s="110">
        <v>2</v>
      </c>
      <c r="N391" s="110">
        <v>133</v>
      </c>
      <c r="O391" s="108">
        <v>1.5037593984962405E-2</v>
      </c>
      <c r="P391" s="108">
        <v>0.14899999999999999</v>
      </c>
      <c r="Q391" s="108">
        <v>0.29299999999999998</v>
      </c>
      <c r="R391" s="108">
        <v>-4.6099290780141841E-2</v>
      </c>
      <c r="S391" s="110">
        <v>9</v>
      </c>
      <c r="T391" s="110">
        <v>104</v>
      </c>
      <c r="U391" s="110">
        <v>245</v>
      </c>
      <c r="V391" s="108">
        <v>0.46122448979591835</v>
      </c>
      <c r="W391" s="110">
        <v>10</v>
      </c>
      <c r="X391" s="110">
        <v>0</v>
      </c>
      <c r="Y391" s="110">
        <v>143</v>
      </c>
      <c r="Z391" s="108">
        <v>6.9930069930069935E-2</v>
      </c>
      <c r="AA391" s="110">
        <v>6</v>
      </c>
      <c r="AB391" s="110">
        <v>10</v>
      </c>
      <c r="AC391" s="110">
        <v>2</v>
      </c>
      <c r="AD391" s="110">
        <v>0</v>
      </c>
      <c r="AE391" s="110">
        <v>0</v>
      </c>
      <c r="AF391" s="110">
        <v>0</v>
      </c>
      <c r="AG391" s="110">
        <v>0</v>
      </c>
      <c r="AH391" s="110">
        <v>0</v>
      </c>
      <c r="AI391" s="110">
        <v>0</v>
      </c>
      <c r="AJ391" s="110">
        <v>0</v>
      </c>
      <c r="AK391" s="110">
        <v>133</v>
      </c>
      <c r="AL391" s="108">
        <v>0.13533834586466165</v>
      </c>
      <c r="AM391" s="111">
        <f t="shared" ref="AM391:AM454" si="128">IFERROR(_xlfn.PERCENTRANK.INC(H$6:H$945,H391),0)</f>
        <v>0.67400000000000004</v>
      </c>
      <c r="AN391" s="111">
        <f t="shared" si="127"/>
        <v>0.79700000000000004</v>
      </c>
      <c r="AO391" s="111">
        <f t="shared" ref="AO391:AO454" si="129">_xlfn.PERCENTRANK.INC(L$6:L$945,L391)</f>
        <v>0.20399999999999999</v>
      </c>
      <c r="AP391" s="111">
        <f t="shared" ref="AP391:AP454" si="130">_xlfn.PERCENTRANK.INC(O$6:O$945,O391)</f>
        <v>0.23599999999999999</v>
      </c>
      <c r="AQ391" s="111">
        <f t="shared" ref="AQ391:AQ454" si="131">_xlfn.PERCENTRANK.INC(P$6:P$945,P391)</f>
        <v>0.97199999999999998</v>
      </c>
      <c r="AR391" s="111">
        <f t="shared" ref="AR391:AR454" si="132">_xlfn.PERCENTRANK.INC(Q$6:Q$945,Q391)</f>
        <v>0.25</v>
      </c>
      <c r="AS391" s="111">
        <f t="shared" ref="AS391:AS454" si="133">_xlfn.PERCENTRANK.INC(V$6:V$945,V391)</f>
        <v>0.51800000000000002</v>
      </c>
      <c r="AT391" s="111">
        <f t="shared" ref="AT391:AT454" si="134">_xlfn.PERCENTRANK.INC(V$6:V$945,V391)</f>
        <v>0.51800000000000002</v>
      </c>
      <c r="AU391" s="111">
        <f t="shared" ref="AU391:AU454" si="135">_xlfn.PERCENTRANK.INC(Z$6:Z$945,Z391)</f>
        <v>0.435</v>
      </c>
      <c r="AV391" s="111">
        <f t="shared" ref="AV391:AV454" si="136">_xlfn.PERCENTRANK.INC(AL$6:AL$945,AL391)</f>
        <v>0.27700000000000002</v>
      </c>
      <c r="AW391" s="101">
        <f t="shared" ref="AW391:AW454" si="137">IFERROR(IF(AM391&gt;=0.667,0,IF(AND(AM391&gt;=0.334,AM391&lt;0.667),1,2)),2)</f>
        <v>0</v>
      </c>
      <c r="AX391" s="101">
        <f t="shared" ref="AX391:AX454" si="138">IF(AN391&gt;=0.667,2,IF(AND(AN391&gt;=0.334,AN391&lt;0.667),1,0))</f>
        <v>2</v>
      </c>
      <c r="AY391" s="101">
        <f t="shared" ref="AY391:AY454" si="139">IF(AO391&gt;=0.667,2,IF(AND(AO391&gt;=0.334,AO391&lt;0.667),1,0))</f>
        <v>0</v>
      </c>
      <c r="AZ391" s="101">
        <f t="shared" ref="AZ391:AZ454" si="140">IF(AP391&gt;=0.667,2,IF(AND(AP391&gt;=0.334,AP391&lt;0.667),1,0))</f>
        <v>0</v>
      </c>
      <c r="BA391" s="101">
        <f t="shared" ref="BA391:BA454" si="141">IF(AQ391&gt;=0.667,2,IF(AND(AQ391&gt;=0.334,AQ391&lt;0.667),1,0))</f>
        <v>2</v>
      </c>
      <c r="BB391" s="101">
        <f t="shared" ref="BB391:BB454" si="142">IF(AR391&gt;=0.667,2,IF(AND(AR391&gt;=0.334,AR391&lt;0.667),1,0))</f>
        <v>0</v>
      </c>
      <c r="BC391" s="101">
        <f t="shared" ref="BC391:BC454" si="143">IF(R391&lt;-0.075,2,IF(AND(R391&lt;=0,R391&gt;=-0.075),1,0))</f>
        <v>1</v>
      </c>
      <c r="BD391" s="101">
        <f t="shared" ref="BD391:BD454" si="144">IF(AT391&gt;=0.667,2,IF(AND(AT391&gt;=0.334,AT391&lt;0.667),1,0))</f>
        <v>1</v>
      </c>
      <c r="BE391" s="101">
        <f t="shared" ref="BE391:BE454" si="145">IF(AU391&gt;=0.667,2,IF(AND(AU391&gt;=0.334,AU391&lt;0.667),1,0))</f>
        <v>1</v>
      </c>
      <c r="BF391" s="101">
        <f t="shared" ref="BF391:BF454" si="146">IF(AV391&gt;=0.667,2,IF(AND(AV391&gt;=0.334,AV391&lt;0.667),1,0))</f>
        <v>0</v>
      </c>
      <c r="BG391" s="101">
        <f t="shared" ref="BG391:BG454" si="147">SUM(AW391:BF391)</f>
        <v>7</v>
      </c>
    </row>
    <row r="392" spans="1:59" x14ac:dyDescent="0.2">
      <c r="A392" s="98">
        <v>1936840</v>
      </c>
      <c r="B392" s="98" t="s">
        <v>1805</v>
      </c>
      <c r="C392" s="98" t="s">
        <v>2535</v>
      </c>
      <c r="D392" s="98" t="s">
        <v>392</v>
      </c>
      <c r="E392" s="106">
        <v>1501</v>
      </c>
      <c r="F392" s="107" t="s">
        <v>1663</v>
      </c>
      <c r="G392" s="108" t="s">
        <v>1664</v>
      </c>
      <c r="H392" s="109">
        <v>61625</v>
      </c>
      <c r="I392" s="108">
        <v>0.14699999999999999</v>
      </c>
      <c r="J392" s="110">
        <v>66</v>
      </c>
      <c r="K392" s="110">
        <v>646</v>
      </c>
      <c r="L392" s="108">
        <v>0.1021671826625387</v>
      </c>
      <c r="M392" s="110">
        <v>12</v>
      </c>
      <c r="N392" s="110">
        <v>646</v>
      </c>
      <c r="O392" s="108">
        <v>1.8575851393188854E-2</v>
      </c>
      <c r="P392" s="108">
        <v>1.1000000000000001E-2</v>
      </c>
      <c r="Q392" s="108">
        <v>0.30199999999999999</v>
      </c>
      <c r="R392" s="108">
        <v>7.5214899713467051E-2</v>
      </c>
      <c r="S392" s="110">
        <v>44</v>
      </c>
      <c r="T392" s="110">
        <v>288</v>
      </c>
      <c r="U392" s="110">
        <v>961</v>
      </c>
      <c r="V392" s="108">
        <v>0.34547346514047866</v>
      </c>
      <c r="W392" s="110">
        <v>40</v>
      </c>
      <c r="X392" s="110">
        <v>11</v>
      </c>
      <c r="Y392" s="110">
        <v>686</v>
      </c>
      <c r="Z392" s="108">
        <v>4.2274052478134108E-2</v>
      </c>
      <c r="AA392" s="110">
        <v>23</v>
      </c>
      <c r="AB392" s="110">
        <v>8</v>
      </c>
      <c r="AC392" s="110">
        <v>7</v>
      </c>
      <c r="AD392" s="110">
        <v>0</v>
      </c>
      <c r="AE392" s="110">
        <v>0</v>
      </c>
      <c r="AF392" s="110">
        <v>48</v>
      </c>
      <c r="AG392" s="110">
        <v>18</v>
      </c>
      <c r="AH392" s="110">
        <v>0</v>
      </c>
      <c r="AI392" s="110">
        <v>3</v>
      </c>
      <c r="AJ392" s="110">
        <v>0</v>
      </c>
      <c r="AK392" s="110">
        <v>646</v>
      </c>
      <c r="AL392" s="108">
        <v>0.16563467492260062</v>
      </c>
      <c r="AM392" s="111">
        <f t="shared" si="128"/>
        <v>0.43099999999999999</v>
      </c>
      <c r="AN392" s="111">
        <f t="shared" si="127"/>
        <v>0.74099999999999999</v>
      </c>
      <c r="AO392" s="111">
        <f t="shared" si="129"/>
        <v>0.53400000000000003</v>
      </c>
      <c r="AP392" s="111">
        <f t="shared" si="130"/>
        <v>0.27600000000000002</v>
      </c>
      <c r="AQ392" s="111">
        <f t="shared" si="131"/>
        <v>0.28899999999999998</v>
      </c>
      <c r="AR392" s="111">
        <f t="shared" si="132"/>
        <v>0.29599999999999999</v>
      </c>
      <c r="AS392" s="111">
        <f t="shared" si="133"/>
        <v>0.14799999999999999</v>
      </c>
      <c r="AT392" s="111">
        <f t="shared" si="134"/>
        <v>0.14799999999999999</v>
      </c>
      <c r="AU392" s="111">
        <f t="shared" si="135"/>
        <v>0.26900000000000002</v>
      </c>
      <c r="AV392" s="111">
        <f t="shared" si="136"/>
        <v>0.42399999999999999</v>
      </c>
      <c r="AW392" s="101">
        <f t="shared" si="137"/>
        <v>1</v>
      </c>
      <c r="AX392" s="101">
        <f t="shared" si="138"/>
        <v>2</v>
      </c>
      <c r="AY392" s="101">
        <f t="shared" si="139"/>
        <v>1</v>
      </c>
      <c r="AZ392" s="101">
        <f t="shared" si="140"/>
        <v>0</v>
      </c>
      <c r="BA392" s="101">
        <f t="shared" si="141"/>
        <v>0</v>
      </c>
      <c r="BB392" s="101">
        <f t="shared" si="142"/>
        <v>0</v>
      </c>
      <c r="BC392" s="101">
        <f t="shared" si="143"/>
        <v>0</v>
      </c>
      <c r="BD392" s="101">
        <f t="shared" si="144"/>
        <v>0</v>
      </c>
      <c r="BE392" s="101">
        <f t="shared" si="145"/>
        <v>0</v>
      </c>
      <c r="BF392" s="101">
        <f t="shared" si="146"/>
        <v>1</v>
      </c>
      <c r="BG392" s="101">
        <f t="shared" si="147"/>
        <v>5</v>
      </c>
    </row>
    <row r="393" spans="1:59" x14ac:dyDescent="0.2">
      <c r="A393" s="98">
        <v>1936885</v>
      </c>
      <c r="B393" s="98" t="s">
        <v>2138</v>
      </c>
      <c r="C393" s="98" t="s">
        <v>2536</v>
      </c>
      <c r="D393" s="98" t="s">
        <v>393</v>
      </c>
      <c r="E393" s="106">
        <v>356</v>
      </c>
      <c r="F393" s="107" t="s">
        <v>243</v>
      </c>
      <c r="G393" s="108" t="s">
        <v>1454</v>
      </c>
      <c r="H393" s="109">
        <v>47188</v>
      </c>
      <c r="I393" s="108">
        <v>0.03</v>
      </c>
      <c r="J393" s="110">
        <v>2</v>
      </c>
      <c r="K393" s="110">
        <v>136</v>
      </c>
      <c r="L393" s="108">
        <v>1.4705882352941176E-2</v>
      </c>
      <c r="M393" s="110">
        <v>1</v>
      </c>
      <c r="N393" s="110">
        <v>136</v>
      </c>
      <c r="O393" s="108">
        <v>7.3529411764705881E-3</v>
      </c>
      <c r="P393" s="108">
        <v>1.9E-2</v>
      </c>
      <c r="Q393" s="108">
        <v>0.30499999999999999</v>
      </c>
      <c r="R393" s="108">
        <v>-4.8128342245989303E-2</v>
      </c>
      <c r="S393" s="110">
        <v>9</v>
      </c>
      <c r="T393" s="110">
        <v>79</v>
      </c>
      <c r="U393" s="110">
        <v>206</v>
      </c>
      <c r="V393" s="108">
        <v>0.42718446601941745</v>
      </c>
      <c r="W393" s="110">
        <v>5</v>
      </c>
      <c r="X393" s="110">
        <v>0</v>
      </c>
      <c r="Y393" s="110">
        <v>141</v>
      </c>
      <c r="Z393" s="108">
        <v>3.5460992907801421E-2</v>
      </c>
      <c r="AA393" s="110">
        <v>4</v>
      </c>
      <c r="AB393" s="110">
        <v>6</v>
      </c>
      <c r="AC393" s="110">
        <v>3</v>
      </c>
      <c r="AD393" s="110">
        <v>0</v>
      </c>
      <c r="AE393" s="110">
        <v>2</v>
      </c>
      <c r="AF393" s="110">
        <v>0</v>
      </c>
      <c r="AG393" s="110">
        <v>2</v>
      </c>
      <c r="AH393" s="110">
        <v>0</v>
      </c>
      <c r="AI393" s="110">
        <v>0</v>
      </c>
      <c r="AJ393" s="110">
        <v>0</v>
      </c>
      <c r="AK393" s="110">
        <v>136</v>
      </c>
      <c r="AL393" s="108">
        <v>0.125</v>
      </c>
      <c r="AM393" s="111">
        <f t="shared" si="128"/>
        <v>0.10100000000000001</v>
      </c>
      <c r="AN393" s="111">
        <f t="shared" si="127"/>
        <v>9.6000000000000002E-2</v>
      </c>
      <c r="AO393" s="111">
        <f t="shared" si="129"/>
        <v>6.3E-2</v>
      </c>
      <c r="AP393" s="111">
        <f t="shared" si="130"/>
        <v>0.158</v>
      </c>
      <c r="AQ393" s="111">
        <f t="shared" si="131"/>
        <v>0.41</v>
      </c>
      <c r="AR393" s="111">
        <f t="shared" si="132"/>
        <v>0.312</v>
      </c>
      <c r="AS393" s="111">
        <f t="shared" si="133"/>
        <v>0.38500000000000001</v>
      </c>
      <c r="AT393" s="111">
        <f t="shared" si="134"/>
        <v>0.38500000000000001</v>
      </c>
      <c r="AU393" s="111">
        <f t="shared" si="135"/>
        <v>0.23300000000000001</v>
      </c>
      <c r="AV393" s="111">
        <f t="shared" si="136"/>
        <v>0.223</v>
      </c>
      <c r="AW393" s="101">
        <f t="shared" si="137"/>
        <v>2</v>
      </c>
      <c r="AX393" s="101">
        <f t="shared" si="138"/>
        <v>0</v>
      </c>
      <c r="AY393" s="101">
        <f t="shared" si="139"/>
        <v>0</v>
      </c>
      <c r="AZ393" s="101">
        <f t="shared" si="140"/>
        <v>0</v>
      </c>
      <c r="BA393" s="101">
        <f t="shared" si="141"/>
        <v>1</v>
      </c>
      <c r="BB393" s="101">
        <f t="shared" si="142"/>
        <v>0</v>
      </c>
      <c r="BC393" s="101">
        <f t="shared" si="143"/>
        <v>1</v>
      </c>
      <c r="BD393" s="101">
        <f t="shared" si="144"/>
        <v>1</v>
      </c>
      <c r="BE393" s="101">
        <f t="shared" si="145"/>
        <v>0</v>
      </c>
      <c r="BF393" s="101">
        <f t="shared" si="146"/>
        <v>0</v>
      </c>
      <c r="BG393" s="101">
        <f t="shared" si="147"/>
        <v>5</v>
      </c>
    </row>
    <row r="394" spans="1:59" x14ac:dyDescent="0.2">
      <c r="A394" s="98">
        <v>1937155</v>
      </c>
      <c r="B394" s="98" t="s">
        <v>1886</v>
      </c>
      <c r="C394" s="98" t="s">
        <v>2537</v>
      </c>
      <c r="D394" s="98" t="s">
        <v>394</v>
      </c>
      <c r="E394" s="106">
        <v>622</v>
      </c>
      <c r="F394" s="107" t="s">
        <v>220</v>
      </c>
      <c r="G394" s="108" t="s">
        <v>1532</v>
      </c>
      <c r="H394" s="109">
        <v>80536</v>
      </c>
      <c r="I394" s="108">
        <v>7.8E-2</v>
      </c>
      <c r="J394" s="110">
        <v>33</v>
      </c>
      <c r="K394" s="110">
        <v>233</v>
      </c>
      <c r="L394" s="108">
        <v>0.14163090128755365</v>
      </c>
      <c r="M394" s="110">
        <v>14</v>
      </c>
      <c r="N394" s="110">
        <v>233</v>
      </c>
      <c r="O394" s="108">
        <v>6.0085836909871244E-2</v>
      </c>
      <c r="P394" s="108">
        <v>3.7000000000000005E-2</v>
      </c>
      <c r="Q394" s="108">
        <v>0.30199999999999999</v>
      </c>
      <c r="R394" s="108">
        <v>-9.5541401273885346E-3</v>
      </c>
      <c r="S394" s="110">
        <v>33</v>
      </c>
      <c r="T394" s="110">
        <v>214</v>
      </c>
      <c r="U394" s="110">
        <v>388</v>
      </c>
      <c r="V394" s="108">
        <v>0.63659793814432986</v>
      </c>
      <c r="W394" s="110">
        <v>17</v>
      </c>
      <c r="X394" s="110">
        <v>0</v>
      </c>
      <c r="Y394" s="110">
        <v>250</v>
      </c>
      <c r="Z394" s="108">
        <v>6.8000000000000005E-2</v>
      </c>
      <c r="AA394" s="110">
        <v>7</v>
      </c>
      <c r="AB394" s="110">
        <v>7</v>
      </c>
      <c r="AC394" s="110">
        <v>7</v>
      </c>
      <c r="AD394" s="110">
        <v>2</v>
      </c>
      <c r="AE394" s="110">
        <v>0</v>
      </c>
      <c r="AF394" s="110">
        <v>11</v>
      </c>
      <c r="AG394" s="110">
        <v>1</v>
      </c>
      <c r="AH394" s="110">
        <v>0</v>
      </c>
      <c r="AI394" s="110">
        <v>0</v>
      </c>
      <c r="AJ394" s="110">
        <v>0</v>
      </c>
      <c r="AK394" s="110">
        <v>233</v>
      </c>
      <c r="AL394" s="108">
        <v>0.15021459227467812</v>
      </c>
      <c r="AM394" s="111">
        <f t="shared" si="128"/>
        <v>0.8</v>
      </c>
      <c r="AN394" s="111">
        <f t="shared" si="127"/>
        <v>0.41199999999999998</v>
      </c>
      <c r="AO394" s="111">
        <f t="shared" si="129"/>
        <v>0.72899999999999998</v>
      </c>
      <c r="AP394" s="111">
        <f t="shared" si="130"/>
        <v>0.73299999999999998</v>
      </c>
      <c r="AQ394" s="111">
        <f t="shared" si="131"/>
        <v>0.64400000000000002</v>
      </c>
      <c r="AR394" s="111">
        <f t="shared" si="132"/>
        <v>0.29599999999999999</v>
      </c>
      <c r="AS394" s="111">
        <f t="shared" si="133"/>
        <v>0.91900000000000004</v>
      </c>
      <c r="AT394" s="111">
        <f t="shared" si="134"/>
        <v>0.91900000000000004</v>
      </c>
      <c r="AU394" s="111">
        <f t="shared" si="135"/>
        <v>0.42399999999999999</v>
      </c>
      <c r="AV394" s="111">
        <f t="shared" si="136"/>
        <v>0.35299999999999998</v>
      </c>
      <c r="AW394" s="101">
        <f t="shared" si="137"/>
        <v>0</v>
      </c>
      <c r="AX394" s="101">
        <f t="shared" si="138"/>
        <v>1</v>
      </c>
      <c r="AY394" s="101">
        <f t="shared" si="139"/>
        <v>2</v>
      </c>
      <c r="AZ394" s="101">
        <f t="shared" si="140"/>
        <v>2</v>
      </c>
      <c r="BA394" s="101">
        <f t="shared" si="141"/>
        <v>1</v>
      </c>
      <c r="BB394" s="101">
        <f t="shared" si="142"/>
        <v>0</v>
      </c>
      <c r="BC394" s="101">
        <f t="shared" si="143"/>
        <v>1</v>
      </c>
      <c r="BD394" s="101">
        <f t="shared" si="144"/>
        <v>2</v>
      </c>
      <c r="BE394" s="101">
        <f t="shared" si="145"/>
        <v>1</v>
      </c>
      <c r="BF394" s="101">
        <f t="shared" si="146"/>
        <v>1</v>
      </c>
      <c r="BG394" s="101">
        <f t="shared" si="147"/>
        <v>11</v>
      </c>
    </row>
    <row r="395" spans="1:59" x14ac:dyDescent="0.2">
      <c r="A395" s="98">
        <v>1937200</v>
      </c>
      <c r="B395" s="98" t="s">
        <v>2018</v>
      </c>
      <c r="C395" s="98" t="s">
        <v>2538</v>
      </c>
      <c r="D395" s="98" t="s">
        <v>395</v>
      </c>
      <c r="E395" s="106">
        <v>255</v>
      </c>
      <c r="F395" s="107" t="s">
        <v>1115</v>
      </c>
      <c r="G395" s="108" t="s">
        <v>1116</v>
      </c>
      <c r="H395" s="109">
        <v>77917</v>
      </c>
      <c r="I395" s="108">
        <v>0.10099999999999999</v>
      </c>
      <c r="J395" s="110">
        <v>5</v>
      </c>
      <c r="K395" s="110">
        <v>117</v>
      </c>
      <c r="L395" s="108">
        <v>4.2735042735042736E-2</v>
      </c>
      <c r="M395" s="110">
        <v>3</v>
      </c>
      <c r="N395" s="110">
        <v>117</v>
      </c>
      <c r="O395" s="108">
        <v>2.564102564102564E-2</v>
      </c>
      <c r="P395" s="108">
        <v>1.3000000000000001E-2</v>
      </c>
      <c r="Q395" s="108">
        <v>0.34700000000000003</v>
      </c>
      <c r="R395" s="108">
        <v>0.13333333333333333</v>
      </c>
      <c r="S395" s="110">
        <v>10</v>
      </c>
      <c r="T395" s="110">
        <v>77</v>
      </c>
      <c r="U395" s="110">
        <v>212</v>
      </c>
      <c r="V395" s="108">
        <v>0.41037735849056606</v>
      </c>
      <c r="W395" s="110">
        <v>11</v>
      </c>
      <c r="X395" s="110">
        <v>0</v>
      </c>
      <c r="Y395" s="110">
        <v>128</v>
      </c>
      <c r="Z395" s="108">
        <v>8.59375E-2</v>
      </c>
      <c r="AA395" s="110">
        <v>6</v>
      </c>
      <c r="AB395" s="110">
        <v>2</v>
      </c>
      <c r="AC395" s="110">
        <v>9</v>
      </c>
      <c r="AD395" s="110">
        <v>1</v>
      </c>
      <c r="AE395" s="110">
        <v>0</v>
      </c>
      <c r="AF395" s="110">
        <v>3</v>
      </c>
      <c r="AG395" s="110">
        <v>0</v>
      </c>
      <c r="AH395" s="110">
        <v>0</v>
      </c>
      <c r="AI395" s="110">
        <v>0</v>
      </c>
      <c r="AJ395" s="110">
        <v>0</v>
      </c>
      <c r="AK395" s="110">
        <v>117</v>
      </c>
      <c r="AL395" s="108">
        <v>0.17948717948717949</v>
      </c>
      <c r="AM395" s="111">
        <f t="shared" si="128"/>
        <v>0.77600000000000002</v>
      </c>
      <c r="AN395" s="111">
        <f t="shared" si="127"/>
        <v>0.53300000000000003</v>
      </c>
      <c r="AO395" s="111">
        <f t="shared" si="129"/>
        <v>0.19400000000000001</v>
      </c>
      <c r="AP395" s="111">
        <f t="shared" si="130"/>
        <v>0.36599999999999999</v>
      </c>
      <c r="AQ395" s="111">
        <f t="shared" si="131"/>
        <v>0.316</v>
      </c>
      <c r="AR395" s="111">
        <f t="shared" si="132"/>
        <v>0.47399999999999998</v>
      </c>
      <c r="AS395" s="111">
        <f t="shared" si="133"/>
        <v>0.32200000000000001</v>
      </c>
      <c r="AT395" s="111">
        <f t="shared" si="134"/>
        <v>0.32200000000000001</v>
      </c>
      <c r="AU395" s="111">
        <f t="shared" si="135"/>
        <v>0.53200000000000003</v>
      </c>
      <c r="AV395" s="111">
        <f t="shared" si="136"/>
        <v>0.5</v>
      </c>
      <c r="AW395" s="101">
        <f t="shared" si="137"/>
        <v>0</v>
      </c>
      <c r="AX395" s="101">
        <f t="shared" si="138"/>
        <v>1</v>
      </c>
      <c r="AY395" s="101">
        <f t="shared" si="139"/>
        <v>0</v>
      </c>
      <c r="AZ395" s="101">
        <f t="shared" si="140"/>
        <v>1</v>
      </c>
      <c r="BA395" s="101">
        <f t="shared" si="141"/>
        <v>0</v>
      </c>
      <c r="BB395" s="101">
        <f t="shared" si="142"/>
        <v>1</v>
      </c>
      <c r="BC395" s="101">
        <f t="shared" si="143"/>
        <v>0</v>
      </c>
      <c r="BD395" s="101">
        <f t="shared" si="144"/>
        <v>0</v>
      </c>
      <c r="BE395" s="101">
        <f t="shared" si="145"/>
        <v>1</v>
      </c>
      <c r="BF395" s="101">
        <f t="shared" si="146"/>
        <v>1</v>
      </c>
      <c r="BG395" s="101">
        <f t="shared" si="147"/>
        <v>5</v>
      </c>
    </row>
    <row r="396" spans="1:59" x14ac:dyDescent="0.2">
      <c r="A396" s="98">
        <v>1937290</v>
      </c>
      <c r="B396" s="98" t="s">
        <v>1948</v>
      </c>
      <c r="C396" s="98" t="s">
        <v>2539</v>
      </c>
      <c r="D396" s="98" t="s">
        <v>396</v>
      </c>
      <c r="E396" s="106">
        <v>718</v>
      </c>
      <c r="F396" s="107" t="s">
        <v>1603</v>
      </c>
      <c r="G396" s="108" t="s">
        <v>1604</v>
      </c>
      <c r="H396" s="109">
        <v>73819</v>
      </c>
      <c r="I396" s="108">
        <v>0.14099999999999999</v>
      </c>
      <c r="J396" s="110">
        <v>27</v>
      </c>
      <c r="K396" s="110">
        <v>359</v>
      </c>
      <c r="L396" s="108">
        <v>7.5208913649025072E-2</v>
      </c>
      <c r="M396" s="110">
        <v>19</v>
      </c>
      <c r="N396" s="110">
        <v>359</v>
      </c>
      <c r="O396" s="108">
        <v>5.2924791086350974E-2</v>
      </c>
      <c r="P396" s="108">
        <v>3.6000000000000004E-2</v>
      </c>
      <c r="Q396" s="108">
        <v>0.32899999999999996</v>
      </c>
      <c r="R396" s="108">
        <v>2.865329512893983E-2</v>
      </c>
      <c r="S396" s="110">
        <v>48</v>
      </c>
      <c r="T396" s="110">
        <v>210</v>
      </c>
      <c r="U396" s="110">
        <v>557</v>
      </c>
      <c r="V396" s="108">
        <v>0.46319569120287252</v>
      </c>
      <c r="W396" s="110">
        <v>0</v>
      </c>
      <c r="X396" s="110">
        <v>0</v>
      </c>
      <c r="Y396" s="110">
        <v>359</v>
      </c>
      <c r="Z396" s="108">
        <v>0</v>
      </c>
      <c r="AA396" s="110">
        <v>12</v>
      </c>
      <c r="AB396" s="110">
        <v>3</v>
      </c>
      <c r="AC396" s="110">
        <v>2</v>
      </c>
      <c r="AD396" s="110">
        <v>0</v>
      </c>
      <c r="AE396" s="110">
        <v>7</v>
      </c>
      <c r="AF396" s="110">
        <v>8</v>
      </c>
      <c r="AG396" s="110">
        <v>0</v>
      </c>
      <c r="AH396" s="110">
        <v>0</v>
      </c>
      <c r="AI396" s="110">
        <v>10</v>
      </c>
      <c r="AJ396" s="110">
        <v>0</v>
      </c>
      <c r="AK396" s="110">
        <v>359</v>
      </c>
      <c r="AL396" s="108">
        <v>0.11699164345403899</v>
      </c>
      <c r="AM396" s="111">
        <f t="shared" si="128"/>
        <v>0.71899999999999997</v>
      </c>
      <c r="AN396" s="111">
        <f t="shared" si="127"/>
        <v>0.72199999999999998</v>
      </c>
      <c r="AO396" s="111">
        <f t="shared" si="129"/>
        <v>0.38800000000000001</v>
      </c>
      <c r="AP396" s="111">
        <f t="shared" si="130"/>
        <v>0.67</v>
      </c>
      <c r="AQ396" s="111">
        <f t="shared" si="131"/>
        <v>0.63200000000000001</v>
      </c>
      <c r="AR396" s="111">
        <f t="shared" si="132"/>
        <v>0.39600000000000002</v>
      </c>
      <c r="AS396" s="111">
        <f t="shared" si="133"/>
        <v>0.52500000000000002</v>
      </c>
      <c r="AT396" s="111">
        <f t="shared" si="134"/>
        <v>0.52500000000000002</v>
      </c>
      <c r="AU396" s="111">
        <f t="shared" si="135"/>
        <v>0</v>
      </c>
      <c r="AV396" s="111">
        <f t="shared" si="136"/>
        <v>0.188</v>
      </c>
      <c r="AW396" s="101">
        <f t="shared" si="137"/>
        <v>0</v>
      </c>
      <c r="AX396" s="101">
        <f t="shared" si="138"/>
        <v>2</v>
      </c>
      <c r="AY396" s="101">
        <f t="shared" si="139"/>
        <v>1</v>
      </c>
      <c r="AZ396" s="101">
        <f t="shared" si="140"/>
        <v>2</v>
      </c>
      <c r="BA396" s="101">
        <f t="shared" si="141"/>
        <v>1</v>
      </c>
      <c r="BB396" s="101">
        <f t="shared" si="142"/>
        <v>1</v>
      </c>
      <c r="BC396" s="101">
        <f t="shared" si="143"/>
        <v>0</v>
      </c>
      <c r="BD396" s="101">
        <f t="shared" si="144"/>
        <v>1</v>
      </c>
      <c r="BE396" s="101">
        <f t="shared" si="145"/>
        <v>0</v>
      </c>
      <c r="BF396" s="101">
        <f t="shared" si="146"/>
        <v>0</v>
      </c>
      <c r="BG396" s="101">
        <f t="shared" si="147"/>
        <v>8</v>
      </c>
    </row>
    <row r="397" spans="1:59" x14ac:dyDescent="0.2">
      <c r="A397" s="98">
        <v>1937335</v>
      </c>
      <c r="B397" s="98" t="s">
        <v>1999</v>
      </c>
      <c r="C397" s="98" t="s">
        <v>2540</v>
      </c>
      <c r="D397" s="98" t="s">
        <v>397</v>
      </c>
      <c r="E397" s="106">
        <v>141</v>
      </c>
      <c r="F397" s="107" t="s">
        <v>1104</v>
      </c>
      <c r="G397" s="108" t="s">
        <v>1105</v>
      </c>
      <c r="H397" s="109">
        <v>104375</v>
      </c>
      <c r="I397" s="108">
        <v>1.1000000000000001E-2</v>
      </c>
      <c r="J397" s="110">
        <v>0</v>
      </c>
      <c r="K397" s="110">
        <v>37</v>
      </c>
      <c r="L397" s="108">
        <v>0</v>
      </c>
      <c r="M397" s="110">
        <v>0</v>
      </c>
      <c r="N397" s="110">
        <v>37</v>
      </c>
      <c r="O397" s="108">
        <v>0</v>
      </c>
      <c r="P397" s="108">
        <v>2.3E-2</v>
      </c>
      <c r="Q397" s="108">
        <v>0.32799999999999996</v>
      </c>
      <c r="R397" s="108">
        <v>-3.4246575342465752E-2</v>
      </c>
      <c r="S397" s="110">
        <v>0</v>
      </c>
      <c r="T397" s="110">
        <v>21</v>
      </c>
      <c r="U397" s="110">
        <v>64</v>
      </c>
      <c r="V397" s="108">
        <v>0.328125</v>
      </c>
      <c r="W397" s="110">
        <v>3</v>
      </c>
      <c r="X397" s="110">
        <v>0</v>
      </c>
      <c r="Y397" s="110">
        <v>40</v>
      </c>
      <c r="Z397" s="108">
        <v>7.4999999999999997E-2</v>
      </c>
      <c r="AA397" s="110">
        <v>1</v>
      </c>
      <c r="AB397" s="110">
        <v>0</v>
      </c>
      <c r="AC397" s="110">
        <v>0</v>
      </c>
      <c r="AD397" s="110">
        <v>0</v>
      </c>
      <c r="AE397" s="110">
        <v>0</v>
      </c>
      <c r="AF397" s="110">
        <v>1</v>
      </c>
      <c r="AG397" s="110">
        <v>0</v>
      </c>
      <c r="AH397" s="110">
        <v>2</v>
      </c>
      <c r="AI397" s="110">
        <v>0</v>
      </c>
      <c r="AJ397" s="110">
        <v>0</v>
      </c>
      <c r="AK397" s="110">
        <v>37</v>
      </c>
      <c r="AL397" s="108">
        <v>0.10810810810810811</v>
      </c>
      <c r="AM397" s="111">
        <f t="shared" si="128"/>
        <v>0.95699999999999996</v>
      </c>
      <c r="AN397" s="111">
        <f t="shared" si="127"/>
        <v>4.2999999999999997E-2</v>
      </c>
      <c r="AO397" s="111">
        <f t="shared" si="129"/>
        <v>0</v>
      </c>
      <c r="AP397" s="111">
        <f t="shared" si="130"/>
        <v>0</v>
      </c>
      <c r="AQ397" s="111">
        <f t="shared" si="131"/>
        <v>0.45700000000000002</v>
      </c>
      <c r="AR397" s="111">
        <f t="shared" si="132"/>
        <v>0.39100000000000001</v>
      </c>
      <c r="AS397" s="111">
        <f t="shared" si="133"/>
        <v>0.124</v>
      </c>
      <c r="AT397" s="111">
        <f t="shared" si="134"/>
        <v>0.124</v>
      </c>
      <c r="AU397" s="111">
        <f t="shared" si="135"/>
        <v>0.46300000000000002</v>
      </c>
      <c r="AV397" s="111">
        <f t="shared" si="136"/>
        <v>0.161</v>
      </c>
      <c r="AW397" s="101">
        <f t="shared" si="137"/>
        <v>0</v>
      </c>
      <c r="AX397" s="101">
        <f t="shared" si="138"/>
        <v>0</v>
      </c>
      <c r="AY397" s="101">
        <f t="shared" si="139"/>
        <v>0</v>
      </c>
      <c r="AZ397" s="101">
        <f t="shared" si="140"/>
        <v>0</v>
      </c>
      <c r="BA397" s="101">
        <f t="shared" si="141"/>
        <v>1</v>
      </c>
      <c r="BB397" s="101">
        <f t="shared" si="142"/>
        <v>1</v>
      </c>
      <c r="BC397" s="101">
        <f t="shared" si="143"/>
        <v>1</v>
      </c>
      <c r="BD397" s="101">
        <f t="shared" si="144"/>
        <v>0</v>
      </c>
      <c r="BE397" s="101">
        <f t="shared" si="145"/>
        <v>1</v>
      </c>
      <c r="BF397" s="101">
        <f t="shared" si="146"/>
        <v>0</v>
      </c>
      <c r="BG397" s="101">
        <f t="shared" si="147"/>
        <v>4</v>
      </c>
    </row>
    <row r="398" spans="1:59" x14ac:dyDescent="0.2">
      <c r="A398" s="98">
        <v>1937425</v>
      </c>
      <c r="B398" s="98" t="s">
        <v>1719</v>
      </c>
      <c r="C398" s="98" t="s">
        <v>2541</v>
      </c>
      <c r="D398" s="98" t="s">
        <v>398</v>
      </c>
      <c r="E398" s="106">
        <v>860</v>
      </c>
      <c r="F398" s="107" t="s">
        <v>1110</v>
      </c>
      <c r="G398" s="108" t="s">
        <v>1111</v>
      </c>
      <c r="H398" s="109">
        <v>68690</v>
      </c>
      <c r="I398" s="108">
        <v>4.2000000000000003E-2</v>
      </c>
      <c r="J398" s="110">
        <v>19</v>
      </c>
      <c r="K398" s="110">
        <v>350</v>
      </c>
      <c r="L398" s="108">
        <v>5.4285714285714284E-2</v>
      </c>
      <c r="M398" s="110">
        <v>9</v>
      </c>
      <c r="N398" s="110">
        <v>350</v>
      </c>
      <c r="O398" s="108">
        <v>2.5714285714285714E-2</v>
      </c>
      <c r="P398" s="108">
        <v>3.4000000000000002E-2</v>
      </c>
      <c r="Q398" s="108">
        <v>0.42299999999999999</v>
      </c>
      <c r="R398" s="108">
        <v>1.7751479289940829E-2</v>
      </c>
      <c r="S398" s="110">
        <v>15</v>
      </c>
      <c r="T398" s="110">
        <v>234</v>
      </c>
      <c r="U398" s="110">
        <v>579</v>
      </c>
      <c r="V398" s="108">
        <v>0.43005181347150256</v>
      </c>
      <c r="W398" s="110">
        <v>29</v>
      </c>
      <c r="X398" s="110">
        <v>0</v>
      </c>
      <c r="Y398" s="110">
        <v>379</v>
      </c>
      <c r="Z398" s="108">
        <v>7.6517150395778361E-2</v>
      </c>
      <c r="AA398" s="110">
        <v>11</v>
      </c>
      <c r="AB398" s="110">
        <v>40</v>
      </c>
      <c r="AC398" s="110">
        <v>6</v>
      </c>
      <c r="AD398" s="110">
        <v>1</v>
      </c>
      <c r="AE398" s="110">
        <v>0</v>
      </c>
      <c r="AF398" s="110">
        <v>16</v>
      </c>
      <c r="AG398" s="110">
        <v>5</v>
      </c>
      <c r="AH398" s="110">
        <v>0</v>
      </c>
      <c r="AI398" s="110">
        <v>0</v>
      </c>
      <c r="AJ398" s="110">
        <v>0</v>
      </c>
      <c r="AK398" s="110">
        <v>350</v>
      </c>
      <c r="AL398" s="108">
        <v>0.2257142857142857</v>
      </c>
      <c r="AM398" s="111">
        <f t="shared" si="128"/>
        <v>0.60599999999999998</v>
      </c>
      <c r="AN398" s="111">
        <f t="shared" si="127"/>
        <v>0.16600000000000001</v>
      </c>
      <c r="AO398" s="111">
        <f t="shared" si="129"/>
        <v>0.25900000000000001</v>
      </c>
      <c r="AP398" s="111">
        <f t="shared" si="130"/>
        <v>0.36899999999999999</v>
      </c>
      <c r="AQ398" s="111">
        <f t="shared" si="131"/>
        <v>0.60499999999999998</v>
      </c>
      <c r="AR398" s="111">
        <f t="shared" si="132"/>
        <v>0.78300000000000003</v>
      </c>
      <c r="AS398" s="111">
        <f t="shared" si="133"/>
        <v>0.39400000000000002</v>
      </c>
      <c r="AT398" s="111">
        <f t="shared" si="134"/>
        <v>0.39400000000000002</v>
      </c>
      <c r="AU398" s="111">
        <f t="shared" si="135"/>
        <v>0.47899999999999998</v>
      </c>
      <c r="AV398" s="111">
        <f t="shared" si="136"/>
        <v>0.71499999999999997</v>
      </c>
      <c r="AW398" s="101">
        <f t="shared" si="137"/>
        <v>1</v>
      </c>
      <c r="AX398" s="101">
        <f t="shared" si="138"/>
        <v>0</v>
      </c>
      <c r="AY398" s="101">
        <f t="shared" si="139"/>
        <v>0</v>
      </c>
      <c r="AZ398" s="101">
        <f t="shared" si="140"/>
        <v>1</v>
      </c>
      <c r="BA398" s="101">
        <f t="shared" si="141"/>
        <v>1</v>
      </c>
      <c r="BB398" s="101">
        <f t="shared" si="142"/>
        <v>2</v>
      </c>
      <c r="BC398" s="101">
        <f t="shared" si="143"/>
        <v>0</v>
      </c>
      <c r="BD398" s="101">
        <f t="shared" si="144"/>
        <v>1</v>
      </c>
      <c r="BE398" s="101">
        <f t="shared" si="145"/>
        <v>1</v>
      </c>
      <c r="BF398" s="101">
        <f t="shared" si="146"/>
        <v>2</v>
      </c>
      <c r="BG398" s="101">
        <f t="shared" si="147"/>
        <v>9</v>
      </c>
    </row>
    <row r="399" spans="1:59" x14ac:dyDescent="0.2">
      <c r="A399" s="98">
        <v>1937470</v>
      </c>
      <c r="B399" s="98" t="s">
        <v>2105</v>
      </c>
      <c r="C399" s="98" t="s">
        <v>2542</v>
      </c>
      <c r="D399" s="98" t="s">
        <v>399</v>
      </c>
      <c r="E399" s="106">
        <v>2546</v>
      </c>
      <c r="F399" s="107" t="s">
        <v>1222</v>
      </c>
      <c r="G399" s="108" t="s">
        <v>1223</v>
      </c>
      <c r="H399" s="109">
        <v>119327</v>
      </c>
      <c r="I399" s="108">
        <v>4.5999999999999999E-2</v>
      </c>
      <c r="J399" s="110">
        <v>55</v>
      </c>
      <c r="K399" s="110">
        <v>962</v>
      </c>
      <c r="L399" s="108">
        <v>5.7172557172557176E-2</v>
      </c>
      <c r="M399" s="110">
        <v>27</v>
      </c>
      <c r="N399" s="110">
        <v>962</v>
      </c>
      <c r="O399" s="108">
        <v>2.8066528066528068E-2</v>
      </c>
      <c r="P399" s="108">
        <v>4.8000000000000001E-2</v>
      </c>
      <c r="Q399" s="108">
        <v>0.31</v>
      </c>
      <c r="R399" s="108">
        <v>0.11568799298860649</v>
      </c>
      <c r="S399" s="110">
        <v>27</v>
      </c>
      <c r="T399" s="110">
        <v>352</v>
      </c>
      <c r="U399" s="110">
        <v>1786</v>
      </c>
      <c r="V399" s="108">
        <v>0.21220604703247481</v>
      </c>
      <c r="W399" s="110">
        <v>53</v>
      </c>
      <c r="X399" s="110">
        <v>0</v>
      </c>
      <c r="Y399" s="110">
        <v>1015</v>
      </c>
      <c r="Z399" s="108">
        <v>5.2216748768472904E-2</v>
      </c>
      <c r="AA399" s="110">
        <v>54</v>
      </c>
      <c r="AB399" s="110">
        <v>10</v>
      </c>
      <c r="AC399" s="110">
        <v>6</v>
      </c>
      <c r="AD399" s="110">
        <v>11</v>
      </c>
      <c r="AE399" s="110">
        <v>11</v>
      </c>
      <c r="AF399" s="110">
        <v>17</v>
      </c>
      <c r="AG399" s="110">
        <v>33</v>
      </c>
      <c r="AH399" s="110">
        <v>17</v>
      </c>
      <c r="AI399" s="110">
        <v>0</v>
      </c>
      <c r="AJ399" s="110">
        <v>0</v>
      </c>
      <c r="AK399" s="110">
        <v>962</v>
      </c>
      <c r="AL399" s="108">
        <v>0.16528066528066529</v>
      </c>
      <c r="AM399" s="111">
        <f t="shared" si="128"/>
        <v>0.98099999999999998</v>
      </c>
      <c r="AN399" s="111">
        <f t="shared" si="127"/>
        <v>0.19</v>
      </c>
      <c r="AO399" s="111">
        <f t="shared" si="129"/>
        <v>0.27600000000000002</v>
      </c>
      <c r="AP399" s="111">
        <f t="shared" si="130"/>
        <v>0.40400000000000003</v>
      </c>
      <c r="AQ399" s="111">
        <f t="shared" si="131"/>
        <v>0.755</v>
      </c>
      <c r="AR399" s="111">
        <f t="shared" si="132"/>
        <v>0.33</v>
      </c>
      <c r="AS399" s="111">
        <f t="shared" si="133"/>
        <v>2.8000000000000001E-2</v>
      </c>
      <c r="AT399" s="111">
        <f t="shared" si="134"/>
        <v>2.8000000000000001E-2</v>
      </c>
      <c r="AU399" s="111">
        <f t="shared" si="135"/>
        <v>0.32300000000000001</v>
      </c>
      <c r="AV399" s="111">
        <f t="shared" si="136"/>
        <v>0.42199999999999999</v>
      </c>
      <c r="AW399" s="101">
        <f t="shared" si="137"/>
        <v>0</v>
      </c>
      <c r="AX399" s="101">
        <f t="shared" si="138"/>
        <v>0</v>
      </c>
      <c r="AY399" s="101">
        <f t="shared" si="139"/>
        <v>0</v>
      </c>
      <c r="AZ399" s="101">
        <f t="shared" si="140"/>
        <v>1</v>
      </c>
      <c r="BA399" s="101">
        <f t="shared" si="141"/>
        <v>2</v>
      </c>
      <c r="BB399" s="101">
        <f t="shared" si="142"/>
        <v>0</v>
      </c>
      <c r="BC399" s="101">
        <f t="shared" si="143"/>
        <v>0</v>
      </c>
      <c r="BD399" s="101">
        <f t="shared" si="144"/>
        <v>0</v>
      </c>
      <c r="BE399" s="101">
        <f t="shared" si="145"/>
        <v>0</v>
      </c>
      <c r="BF399" s="101">
        <f t="shared" si="146"/>
        <v>1</v>
      </c>
      <c r="BG399" s="101">
        <f t="shared" si="147"/>
        <v>4</v>
      </c>
    </row>
    <row r="400" spans="1:59" x14ac:dyDescent="0.2">
      <c r="A400" s="98">
        <v>1937515</v>
      </c>
      <c r="B400" s="98" t="s">
        <v>2120</v>
      </c>
      <c r="C400" s="98" t="s">
        <v>2543</v>
      </c>
      <c r="D400" s="98" t="s">
        <v>400</v>
      </c>
      <c r="E400" s="106">
        <v>2384</v>
      </c>
      <c r="F400" s="107" t="s">
        <v>1603</v>
      </c>
      <c r="G400" s="108" t="s">
        <v>1604</v>
      </c>
      <c r="H400" s="109">
        <v>76213</v>
      </c>
      <c r="I400" s="108">
        <v>7.400000000000001E-2</v>
      </c>
      <c r="J400" s="110">
        <v>13</v>
      </c>
      <c r="K400" s="110">
        <v>815</v>
      </c>
      <c r="L400" s="108">
        <v>1.5950920245398775E-2</v>
      </c>
      <c r="M400" s="110">
        <v>22</v>
      </c>
      <c r="N400" s="110">
        <v>815</v>
      </c>
      <c r="O400" s="108">
        <v>2.6993865030674847E-2</v>
      </c>
      <c r="P400" s="108">
        <v>2.7000000000000003E-2</v>
      </c>
      <c r="Q400" s="108">
        <v>0.26500000000000001</v>
      </c>
      <c r="R400" s="108">
        <v>0.11090400745573159</v>
      </c>
      <c r="S400" s="110">
        <v>188</v>
      </c>
      <c r="T400" s="110">
        <v>391</v>
      </c>
      <c r="U400" s="110">
        <v>1453</v>
      </c>
      <c r="V400" s="108">
        <v>0.39848589125946315</v>
      </c>
      <c r="W400" s="110">
        <v>35</v>
      </c>
      <c r="X400" s="110">
        <v>0</v>
      </c>
      <c r="Y400" s="110">
        <v>850</v>
      </c>
      <c r="Z400" s="108">
        <v>4.1176470588235294E-2</v>
      </c>
      <c r="AA400" s="110">
        <v>34</v>
      </c>
      <c r="AB400" s="110">
        <v>10</v>
      </c>
      <c r="AC400" s="110">
        <v>21</v>
      </c>
      <c r="AD400" s="110">
        <v>37</v>
      </c>
      <c r="AE400" s="110">
        <v>0</v>
      </c>
      <c r="AF400" s="110">
        <v>0</v>
      </c>
      <c r="AG400" s="110">
        <v>6</v>
      </c>
      <c r="AH400" s="110">
        <v>33</v>
      </c>
      <c r="AI400" s="110">
        <v>0</v>
      </c>
      <c r="AJ400" s="110">
        <v>0</v>
      </c>
      <c r="AK400" s="110">
        <v>815</v>
      </c>
      <c r="AL400" s="108">
        <v>0.17300613496932515</v>
      </c>
      <c r="AM400" s="111">
        <f t="shared" si="128"/>
        <v>0.75600000000000001</v>
      </c>
      <c r="AN400" s="111">
        <f t="shared" si="127"/>
        <v>0.375</v>
      </c>
      <c r="AO400" s="111">
        <f t="shared" si="129"/>
        <v>6.9000000000000006E-2</v>
      </c>
      <c r="AP400" s="111">
        <f t="shared" si="130"/>
        <v>0.39100000000000001</v>
      </c>
      <c r="AQ400" s="111">
        <f t="shared" si="131"/>
        <v>0.51400000000000001</v>
      </c>
      <c r="AR400" s="111">
        <f t="shared" si="132"/>
        <v>0.17100000000000001</v>
      </c>
      <c r="AS400" s="111">
        <f t="shared" si="133"/>
        <v>0.27500000000000002</v>
      </c>
      <c r="AT400" s="111">
        <f t="shared" si="134"/>
        <v>0.27500000000000002</v>
      </c>
      <c r="AU400" s="111">
        <f t="shared" si="135"/>
        <v>0.26500000000000001</v>
      </c>
      <c r="AV400" s="111">
        <f t="shared" si="136"/>
        <v>0.46100000000000002</v>
      </c>
      <c r="AW400" s="101">
        <f t="shared" si="137"/>
        <v>0</v>
      </c>
      <c r="AX400" s="101">
        <f t="shared" si="138"/>
        <v>1</v>
      </c>
      <c r="AY400" s="101">
        <f t="shared" si="139"/>
        <v>0</v>
      </c>
      <c r="AZ400" s="101">
        <f t="shared" si="140"/>
        <v>1</v>
      </c>
      <c r="BA400" s="101">
        <f t="shared" si="141"/>
        <v>1</v>
      </c>
      <c r="BB400" s="101">
        <f t="shared" si="142"/>
        <v>0</v>
      </c>
      <c r="BC400" s="101">
        <f t="shared" si="143"/>
        <v>0</v>
      </c>
      <c r="BD400" s="101">
        <f t="shared" si="144"/>
        <v>0</v>
      </c>
      <c r="BE400" s="101">
        <f t="shared" si="145"/>
        <v>0</v>
      </c>
      <c r="BF400" s="101">
        <f t="shared" si="146"/>
        <v>1</v>
      </c>
      <c r="BG400" s="101">
        <f t="shared" si="147"/>
        <v>4</v>
      </c>
    </row>
    <row r="401" spans="1:59" x14ac:dyDescent="0.2">
      <c r="A401" s="98">
        <v>1937560</v>
      </c>
      <c r="B401" s="98" t="s">
        <v>1794</v>
      </c>
      <c r="C401" s="98" t="s">
        <v>2544</v>
      </c>
      <c r="D401" s="98" t="s">
        <v>401</v>
      </c>
      <c r="E401" s="106">
        <v>4792</v>
      </c>
      <c r="F401" s="107" t="s">
        <v>401</v>
      </c>
      <c r="G401" s="108" t="s">
        <v>1161</v>
      </c>
      <c r="H401" s="109">
        <v>70661</v>
      </c>
      <c r="I401" s="108">
        <v>0.14599999999999999</v>
      </c>
      <c r="J401" s="110">
        <v>241</v>
      </c>
      <c r="K401" s="110">
        <v>2115</v>
      </c>
      <c r="L401" s="108">
        <v>0.11394799054373522</v>
      </c>
      <c r="M401" s="110">
        <v>107</v>
      </c>
      <c r="N401" s="110">
        <v>2115</v>
      </c>
      <c r="O401" s="108">
        <v>5.0591016548463354E-2</v>
      </c>
      <c r="P401" s="108">
        <v>3.2000000000000001E-2</v>
      </c>
      <c r="Q401" s="108">
        <v>0.40700000000000003</v>
      </c>
      <c r="R401" s="108">
        <v>2.1748400852878463E-2</v>
      </c>
      <c r="S401" s="110">
        <v>162</v>
      </c>
      <c r="T401" s="110">
        <v>1196</v>
      </c>
      <c r="U401" s="110">
        <v>3322</v>
      </c>
      <c r="V401" s="108">
        <v>0.40878988561107765</v>
      </c>
      <c r="W401" s="110">
        <v>99</v>
      </c>
      <c r="X401" s="110">
        <v>23</v>
      </c>
      <c r="Y401" s="110">
        <v>2214</v>
      </c>
      <c r="Z401" s="108">
        <v>3.4327009936766031E-2</v>
      </c>
      <c r="AA401" s="110">
        <v>62</v>
      </c>
      <c r="AB401" s="110">
        <v>55</v>
      </c>
      <c r="AC401" s="110">
        <v>55</v>
      </c>
      <c r="AD401" s="110">
        <v>8</v>
      </c>
      <c r="AE401" s="110">
        <v>18</v>
      </c>
      <c r="AF401" s="110">
        <v>139</v>
      </c>
      <c r="AG401" s="110">
        <v>7</v>
      </c>
      <c r="AH401" s="110">
        <v>0</v>
      </c>
      <c r="AI401" s="110">
        <v>0</v>
      </c>
      <c r="AJ401" s="110">
        <v>0</v>
      </c>
      <c r="AK401" s="110">
        <v>2115</v>
      </c>
      <c r="AL401" s="108">
        <v>0.16264775413711585</v>
      </c>
      <c r="AM401" s="111">
        <f t="shared" si="128"/>
        <v>0.65</v>
      </c>
      <c r="AN401" s="111">
        <f t="shared" si="127"/>
        <v>0.73399999999999999</v>
      </c>
      <c r="AO401" s="111">
        <f t="shared" si="129"/>
        <v>0.6</v>
      </c>
      <c r="AP401" s="111">
        <f t="shared" si="130"/>
        <v>0.65900000000000003</v>
      </c>
      <c r="AQ401" s="111">
        <f t="shared" si="131"/>
        <v>0.57899999999999996</v>
      </c>
      <c r="AR401" s="111">
        <f t="shared" si="132"/>
        <v>0.72799999999999998</v>
      </c>
      <c r="AS401" s="111">
        <f t="shared" si="133"/>
        <v>0.316</v>
      </c>
      <c r="AT401" s="111">
        <f t="shared" si="134"/>
        <v>0.316</v>
      </c>
      <c r="AU401" s="111">
        <f t="shared" si="135"/>
        <v>0.22500000000000001</v>
      </c>
      <c r="AV401" s="111">
        <f t="shared" si="136"/>
        <v>0.40699999999999997</v>
      </c>
      <c r="AW401" s="101">
        <f t="shared" si="137"/>
        <v>1</v>
      </c>
      <c r="AX401" s="101">
        <f t="shared" si="138"/>
        <v>2</v>
      </c>
      <c r="AY401" s="101">
        <f t="shared" si="139"/>
        <v>1</v>
      </c>
      <c r="AZ401" s="101">
        <f t="shared" si="140"/>
        <v>1</v>
      </c>
      <c r="BA401" s="101">
        <f t="shared" si="141"/>
        <v>1</v>
      </c>
      <c r="BB401" s="101">
        <f t="shared" si="142"/>
        <v>2</v>
      </c>
      <c r="BC401" s="101">
        <f t="shared" si="143"/>
        <v>0</v>
      </c>
      <c r="BD401" s="101">
        <f t="shared" si="144"/>
        <v>0</v>
      </c>
      <c r="BE401" s="101">
        <f t="shared" si="145"/>
        <v>0</v>
      </c>
      <c r="BF401" s="101">
        <f t="shared" si="146"/>
        <v>1</v>
      </c>
      <c r="BG401" s="101">
        <f t="shared" si="147"/>
        <v>9</v>
      </c>
    </row>
    <row r="402" spans="1:59" x14ac:dyDescent="0.2">
      <c r="A402" s="98">
        <v>1937605</v>
      </c>
      <c r="B402" s="98" t="s">
        <v>1282</v>
      </c>
      <c r="C402" s="98" t="s">
        <v>2545</v>
      </c>
      <c r="D402" s="98" t="s">
        <v>402</v>
      </c>
      <c r="E402" s="106">
        <v>465</v>
      </c>
      <c r="F402" s="107" t="s">
        <v>1118</v>
      </c>
      <c r="G402" s="108" t="s">
        <v>1119</v>
      </c>
      <c r="H402" s="109">
        <v>52446</v>
      </c>
      <c r="I402" s="108">
        <v>0.14899999999999999</v>
      </c>
      <c r="J402" s="110">
        <v>38</v>
      </c>
      <c r="K402" s="110">
        <v>235</v>
      </c>
      <c r="L402" s="108">
        <v>0.16170212765957448</v>
      </c>
      <c r="M402" s="110">
        <v>7</v>
      </c>
      <c r="N402" s="110">
        <v>235</v>
      </c>
      <c r="O402" s="108">
        <v>2.9787234042553193E-2</v>
      </c>
      <c r="P402" s="108">
        <v>1.7000000000000001E-2</v>
      </c>
      <c r="Q402" s="108">
        <v>0.41200000000000003</v>
      </c>
      <c r="R402" s="108">
        <v>-5.8704453441295545E-2</v>
      </c>
      <c r="S402" s="110">
        <v>26</v>
      </c>
      <c r="T402" s="110">
        <v>145</v>
      </c>
      <c r="U402" s="110">
        <v>364</v>
      </c>
      <c r="V402" s="108">
        <v>0.46978021978021978</v>
      </c>
      <c r="W402" s="110">
        <v>52</v>
      </c>
      <c r="X402" s="110">
        <v>0</v>
      </c>
      <c r="Y402" s="110">
        <v>287</v>
      </c>
      <c r="Z402" s="108">
        <v>0.18118466898954705</v>
      </c>
      <c r="AA402" s="110">
        <v>8</v>
      </c>
      <c r="AB402" s="110">
        <v>6</v>
      </c>
      <c r="AC402" s="110">
        <v>0</v>
      </c>
      <c r="AD402" s="110">
        <v>0</v>
      </c>
      <c r="AE402" s="110">
        <v>0</v>
      </c>
      <c r="AF402" s="110">
        <v>8</v>
      </c>
      <c r="AG402" s="110">
        <v>5</v>
      </c>
      <c r="AH402" s="110">
        <v>0</v>
      </c>
      <c r="AI402" s="110">
        <v>0</v>
      </c>
      <c r="AJ402" s="110">
        <v>0</v>
      </c>
      <c r="AK402" s="110">
        <v>235</v>
      </c>
      <c r="AL402" s="108">
        <v>0.1148936170212766</v>
      </c>
      <c r="AM402" s="111">
        <f t="shared" si="128"/>
        <v>0.20300000000000001</v>
      </c>
      <c r="AN402" s="111">
        <f t="shared" si="127"/>
        <v>0.749</v>
      </c>
      <c r="AO402" s="111">
        <f t="shared" si="129"/>
        <v>0.80600000000000005</v>
      </c>
      <c r="AP402" s="111">
        <f t="shared" si="130"/>
        <v>0.432</v>
      </c>
      <c r="AQ402" s="111">
        <f t="shared" si="131"/>
        <v>0.378</v>
      </c>
      <c r="AR402" s="111">
        <f t="shared" si="132"/>
        <v>0.749</v>
      </c>
      <c r="AS402" s="111">
        <f t="shared" si="133"/>
        <v>0.54600000000000004</v>
      </c>
      <c r="AT402" s="111">
        <f t="shared" si="134"/>
        <v>0.54600000000000004</v>
      </c>
      <c r="AU402" s="111">
        <f t="shared" si="135"/>
        <v>0.86299999999999999</v>
      </c>
      <c r="AV402" s="111">
        <f t="shared" si="136"/>
        <v>0.17799999999999999</v>
      </c>
      <c r="AW402" s="101">
        <f t="shared" si="137"/>
        <v>2</v>
      </c>
      <c r="AX402" s="101">
        <f t="shared" si="138"/>
        <v>2</v>
      </c>
      <c r="AY402" s="101">
        <f t="shared" si="139"/>
        <v>2</v>
      </c>
      <c r="AZ402" s="101">
        <f t="shared" si="140"/>
        <v>1</v>
      </c>
      <c r="BA402" s="101">
        <f t="shared" si="141"/>
        <v>1</v>
      </c>
      <c r="BB402" s="101">
        <f t="shared" si="142"/>
        <v>2</v>
      </c>
      <c r="BC402" s="101">
        <f t="shared" si="143"/>
        <v>1</v>
      </c>
      <c r="BD402" s="101">
        <f t="shared" si="144"/>
        <v>1</v>
      </c>
      <c r="BE402" s="101">
        <f t="shared" si="145"/>
        <v>2</v>
      </c>
      <c r="BF402" s="101">
        <f t="shared" si="146"/>
        <v>0</v>
      </c>
      <c r="BG402" s="101">
        <f t="shared" si="147"/>
        <v>14</v>
      </c>
    </row>
    <row r="403" spans="1:59" x14ac:dyDescent="0.2">
      <c r="A403" s="98">
        <v>1937920</v>
      </c>
      <c r="B403" s="98" t="s">
        <v>2141</v>
      </c>
      <c r="C403" s="98" t="s">
        <v>2546</v>
      </c>
      <c r="D403" s="98" t="s">
        <v>403</v>
      </c>
      <c r="E403" s="106">
        <v>4244</v>
      </c>
      <c r="F403" s="107" t="s">
        <v>1779</v>
      </c>
      <c r="G403" s="108" t="s">
        <v>1780</v>
      </c>
      <c r="H403" s="109">
        <v>122716</v>
      </c>
      <c r="I403" s="108">
        <v>3.3000000000000002E-2</v>
      </c>
      <c r="J403" s="110">
        <v>59</v>
      </c>
      <c r="K403" s="110">
        <v>1565</v>
      </c>
      <c r="L403" s="108">
        <v>3.769968051118211E-2</v>
      </c>
      <c r="M403" s="110">
        <v>7</v>
      </c>
      <c r="N403" s="110">
        <v>1565</v>
      </c>
      <c r="O403" s="108">
        <v>4.4728434504792336E-3</v>
      </c>
      <c r="P403" s="108">
        <v>6.9999999999999993E-3</v>
      </c>
      <c r="Q403" s="108">
        <v>0.23199999999999998</v>
      </c>
      <c r="R403" s="108">
        <v>0.27946940006029547</v>
      </c>
      <c r="S403" s="110">
        <v>50</v>
      </c>
      <c r="T403" s="110">
        <v>567</v>
      </c>
      <c r="U403" s="110">
        <v>2716</v>
      </c>
      <c r="V403" s="108">
        <v>0.22717231222385861</v>
      </c>
      <c r="W403" s="110">
        <v>34</v>
      </c>
      <c r="X403" s="110">
        <v>0</v>
      </c>
      <c r="Y403" s="110">
        <v>1599</v>
      </c>
      <c r="Z403" s="108">
        <v>2.1263289555972485E-2</v>
      </c>
      <c r="AA403" s="110">
        <v>42</v>
      </c>
      <c r="AB403" s="110">
        <v>25</v>
      </c>
      <c r="AC403" s="110">
        <v>9</v>
      </c>
      <c r="AD403" s="110">
        <v>71</v>
      </c>
      <c r="AE403" s="110">
        <v>25</v>
      </c>
      <c r="AF403" s="110">
        <v>50</v>
      </c>
      <c r="AG403" s="110">
        <v>9</v>
      </c>
      <c r="AH403" s="110">
        <v>49</v>
      </c>
      <c r="AI403" s="110">
        <v>11</v>
      </c>
      <c r="AJ403" s="110">
        <v>0</v>
      </c>
      <c r="AK403" s="110">
        <v>1565</v>
      </c>
      <c r="AL403" s="108">
        <v>0.18594249201277954</v>
      </c>
      <c r="AM403" s="111">
        <f t="shared" si="128"/>
        <v>0.98799999999999999</v>
      </c>
      <c r="AN403" s="111">
        <f t="shared" si="127"/>
        <v>0.115</v>
      </c>
      <c r="AO403" s="111">
        <f t="shared" si="129"/>
        <v>0.158</v>
      </c>
      <c r="AP403" s="111">
        <f t="shared" si="130"/>
        <v>0.13500000000000001</v>
      </c>
      <c r="AQ403" s="111">
        <f t="shared" si="131"/>
        <v>0.23400000000000001</v>
      </c>
      <c r="AR403" s="111">
        <f t="shared" si="132"/>
        <v>7.2999999999999995E-2</v>
      </c>
      <c r="AS403" s="111">
        <f t="shared" si="133"/>
        <v>3.5000000000000003E-2</v>
      </c>
      <c r="AT403" s="111">
        <f t="shared" si="134"/>
        <v>3.5000000000000003E-2</v>
      </c>
      <c r="AU403" s="111">
        <f t="shared" si="135"/>
        <v>0.16400000000000001</v>
      </c>
      <c r="AV403" s="111">
        <f t="shared" si="136"/>
        <v>0.53800000000000003</v>
      </c>
      <c r="AW403" s="101">
        <f t="shared" si="137"/>
        <v>0</v>
      </c>
      <c r="AX403" s="101">
        <f t="shared" si="138"/>
        <v>0</v>
      </c>
      <c r="AY403" s="101">
        <f t="shared" si="139"/>
        <v>0</v>
      </c>
      <c r="AZ403" s="101">
        <f t="shared" si="140"/>
        <v>0</v>
      </c>
      <c r="BA403" s="101">
        <f t="shared" si="141"/>
        <v>0</v>
      </c>
      <c r="BB403" s="101">
        <f t="shared" si="142"/>
        <v>0</v>
      </c>
      <c r="BC403" s="101">
        <f t="shared" si="143"/>
        <v>0</v>
      </c>
      <c r="BD403" s="101">
        <f t="shared" si="144"/>
        <v>0</v>
      </c>
      <c r="BE403" s="101">
        <f t="shared" si="145"/>
        <v>0</v>
      </c>
      <c r="BF403" s="101">
        <f t="shared" si="146"/>
        <v>1</v>
      </c>
      <c r="BG403" s="101">
        <f t="shared" si="147"/>
        <v>1</v>
      </c>
    </row>
    <row r="404" spans="1:59" x14ac:dyDescent="0.2">
      <c r="A404" s="98">
        <v>1938010</v>
      </c>
      <c r="B404" s="98" t="s">
        <v>1745</v>
      </c>
      <c r="C404" s="98" t="s">
        <v>2547</v>
      </c>
      <c r="D404" s="98" t="s">
        <v>404</v>
      </c>
      <c r="E404" s="106">
        <v>2051</v>
      </c>
      <c r="F404" s="107" t="s">
        <v>1663</v>
      </c>
      <c r="G404" s="108" t="s">
        <v>1664</v>
      </c>
      <c r="H404" s="109">
        <v>63194</v>
      </c>
      <c r="I404" s="108">
        <v>8.4000000000000005E-2</v>
      </c>
      <c r="J404" s="110">
        <v>93</v>
      </c>
      <c r="K404" s="110">
        <v>901</v>
      </c>
      <c r="L404" s="108">
        <v>0.10321864594894561</v>
      </c>
      <c r="M404" s="110">
        <v>45</v>
      </c>
      <c r="N404" s="110">
        <v>901</v>
      </c>
      <c r="O404" s="108">
        <v>4.9944506104328525E-2</v>
      </c>
      <c r="P404" s="108">
        <v>3.1E-2</v>
      </c>
      <c r="Q404" s="108">
        <v>0.35600000000000004</v>
      </c>
      <c r="R404" s="108">
        <v>-4.2483660130718956E-2</v>
      </c>
      <c r="S404" s="110">
        <v>80</v>
      </c>
      <c r="T404" s="110">
        <v>527</v>
      </c>
      <c r="U404" s="110">
        <v>1395</v>
      </c>
      <c r="V404" s="108">
        <v>0.43512544802867381</v>
      </c>
      <c r="W404" s="110">
        <v>193</v>
      </c>
      <c r="X404" s="110">
        <v>0</v>
      </c>
      <c r="Y404" s="110">
        <v>1094</v>
      </c>
      <c r="Z404" s="108">
        <v>0.17641681901279707</v>
      </c>
      <c r="AA404" s="110">
        <v>15</v>
      </c>
      <c r="AB404" s="110">
        <v>8</v>
      </c>
      <c r="AC404" s="110">
        <v>8</v>
      </c>
      <c r="AD404" s="110">
        <v>0</v>
      </c>
      <c r="AE404" s="110">
        <v>0</v>
      </c>
      <c r="AF404" s="110">
        <v>38</v>
      </c>
      <c r="AG404" s="110">
        <v>4</v>
      </c>
      <c r="AH404" s="110">
        <v>0</v>
      </c>
      <c r="AI404" s="110">
        <v>0</v>
      </c>
      <c r="AJ404" s="110">
        <v>3</v>
      </c>
      <c r="AK404" s="110">
        <v>901</v>
      </c>
      <c r="AL404" s="108">
        <v>8.4350721420643732E-2</v>
      </c>
      <c r="AM404" s="111">
        <f t="shared" si="128"/>
        <v>0.47399999999999998</v>
      </c>
      <c r="AN404" s="111">
        <f t="shared" si="127"/>
        <v>0.439</v>
      </c>
      <c r="AO404" s="111">
        <f t="shared" si="129"/>
        <v>0.54100000000000004</v>
      </c>
      <c r="AP404" s="111">
        <f t="shared" si="130"/>
        <v>0.64900000000000002</v>
      </c>
      <c r="AQ404" s="111">
        <f t="shared" si="131"/>
        <v>0.56699999999999995</v>
      </c>
      <c r="AR404" s="111">
        <f t="shared" si="132"/>
        <v>0.51</v>
      </c>
      <c r="AS404" s="111">
        <f t="shared" si="133"/>
        <v>0.41399999999999998</v>
      </c>
      <c r="AT404" s="111">
        <f t="shared" si="134"/>
        <v>0.41399999999999998</v>
      </c>
      <c r="AU404" s="111">
        <f t="shared" si="135"/>
        <v>0.85799999999999998</v>
      </c>
      <c r="AV404" s="111">
        <f t="shared" si="136"/>
        <v>0.10100000000000001</v>
      </c>
      <c r="AW404" s="101">
        <f t="shared" si="137"/>
        <v>1</v>
      </c>
      <c r="AX404" s="101">
        <f t="shared" si="138"/>
        <v>1</v>
      </c>
      <c r="AY404" s="101">
        <f t="shared" si="139"/>
        <v>1</v>
      </c>
      <c r="AZ404" s="101">
        <f t="shared" si="140"/>
        <v>1</v>
      </c>
      <c r="BA404" s="101">
        <f t="shared" si="141"/>
        <v>1</v>
      </c>
      <c r="BB404" s="101">
        <f t="shared" si="142"/>
        <v>1</v>
      </c>
      <c r="BC404" s="101">
        <f t="shared" si="143"/>
        <v>1</v>
      </c>
      <c r="BD404" s="101">
        <f t="shared" si="144"/>
        <v>1</v>
      </c>
      <c r="BE404" s="101">
        <f t="shared" si="145"/>
        <v>2</v>
      </c>
      <c r="BF404" s="101">
        <f t="shared" si="146"/>
        <v>0</v>
      </c>
      <c r="BG404" s="101">
        <f t="shared" si="147"/>
        <v>10</v>
      </c>
    </row>
    <row r="405" spans="1:59" x14ac:dyDescent="0.2">
      <c r="A405" s="98">
        <v>1938055</v>
      </c>
      <c r="B405" s="98" t="s">
        <v>1949</v>
      </c>
      <c r="C405" s="98" t="s">
        <v>2548</v>
      </c>
      <c r="D405" s="98" t="s">
        <v>405</v>
      </c>
      <c r="E405" s="106">
        <v>39</v>
      </c>
      <c r="F405" s="107" t="s">
        <v>311</v>
      </c>
      <c r="G405" s="108" t="s">
        <v>1324</v>
      </c>
      <c r="H405" s="109">
        <v>66250</v>
      </c>
      <c r="I405" s="108">
        <v>0.02</v>
      </c>
      <c r="J405" s="110">
        <v>0</v>
      </c>
      <c r="K405" s="110">
        <v>14</v>
      </c>
      <c r="L405" s="108">
        <v>0</v>
      </c>
      <c r="M405" s="110">
        <v>0</v>
      </c>
      <c r="N405" s="110">
        <v>14</v>
      </c>
      <c r="O405" s="108">
        <v>0</v>
      </c>
      <c r="P405" s="108">
        <v>0</v>
      </c>
      <c r="Q405" s="108">
        <v>0.75700000000000001</v>
      </c>
      <c r="R405" s="108">
        <v>-0.45833333333333331</v>
      </c>
      <c r="S405" s="110">
        <v>1</v>
      </c>
      <c r="T405" s="110">
        <v>18</v>
      </c>
      <c r="U405" s="110">
        <v>34</v>
      </c>
      <c r="V405" s="108">
        <v>0.55882352941176472</v>
      </c>
      <c r="W405" s="110">
        <v>0</v>
      </c>
      <c r="X405" s="110">
        <v>0</v>
      </c>
      <c r="Y405" s="110">
        <v>14</v>
      </c>
      <c r="Z405" s="108">
        <v>0</v>
      </c>
      <c r="AA405" s="110">
        <v>0</v>
      </c>
      <c r="AB405" s="110">
        <v>0</v>
      </c>
      <c r="AC405" s="110">
        <v>0</v>
      </c>
      <c r="AD405" s="110">
        <v>0</v>
      </c>
      <c r="AE405" s="110">
        <v>0</v>
      </c>
      <c r="AF405" s="110">
        <v>0</v>
      </c>
      <c r="AG405" s="110">
        <v>0</v>
      </c>
      <c r="AH405" s="110">
        <v>0</v>
      </c>
      <c r="AI405" s="110">
        <v>0</v>
      </c>
      <c r="AJ405" s="110">
        <v>0</v>
      </c>
      <c r="AK405" s="110">
        <v>14</v>
      </c>
      <c r="AL405" s="108">
        <v>0</v>
      </c>
      <c r="AM405" s="111">
        <f t="shared" si="128"/>
        <v>0.54800000000000004</v>
      </c>
      <c r="AN405" s="111">
        <f t="shared" si="127"/>
        <v>6.3E-2</v>
      </c>
      <c r="AO405" s="111">
        <f t="shared" si="129"/>
        <v>0</v>
      </c>
      <c r="AP405" s="111">
        <f t="shared" si="130"/>
        <v>0</v>
      </c>
      <c r="AQ405" s="111">
        <f t="shared" si="131"/>
        <v>0</v>
      </c>
      <c r="AR405" s="111">
        <f t="shared" si="132"/>
        <v>0.99299999999999999</v>
      </c>
      <c r="AS405" s="111">
        <f t="shared" si="133"/>
        <v>0.8</v>
      </c>
      <c r="AT405" s="111">
        <f t="shared" si="134"/>
        <v>0.8</v>
      </c>
      <c r="AU405" s="111">
        <f t="shared" si="135"/>
        <v>0</v>
      </c>
      <c r="AV405" s="111">
        <f t="shared" si="136"/>
        <v>0</v>
      </c>
      <c r="AW405" s="101">
        <f t="shared" si="137"/>
        <v>1</v>
      </c>
      <c r="AX405" s="101">
        <f t="shared" si="138"/>
        <v>0</v>
      </c>
      <c r="AY405" s="101">
        <f t="shared" si="139"/>
        <v>0</v>
      </c>
      <c r="AZ405" s="101">
        <f t="shared" si="140"/>
        <v>0</v>
      </c>
      <c r="BA405" s="101">
        <f t="shared" si="141"/>
        <v>0</v>
      </c>
      <c r="BB405" s="101">
        <f t="shared" si="142"/>
        <v>2</v>
      </c>
      <c r="BC405" s="101">
        <f t="shared" si="143"/>
        <v>2</v>
      </c>
      <c r="BD405" s="101">
        <f t="shared" si="144"/>
        <v>2</v>
      </c>
      <c r="BE405" s="101">
        <f t="shared" si="145"/>
        <v>0</v>
      </c>
      <c r="BF405" s="101">
        <f t="shared" si="146"/>
        <v>0</v>
      </c>
      <c r="BG405" s="101">
        <f t="shared" si="147"/>
        <v>7</v>
      </c>
    </row>
    <row r="406" spans="1:59" x14ac:dyDescent="0.2">
      <c r="A406" s="98">
        <v>1938100</v>
      </c>
      <c r="B406" s="98" t="s">
        <v>1728</v>
      </c>
      <c r="C406" s="98" t="s">
        <v>2549</v>
      </c>
      <c r="D406" s="98" t="s">
        <v>406</v>
      </c>
      <c r="E406" s="106">
        <v>6064</v>
      </c>
      <c r="F406" s="107" t="s">
        <v>1084</v>
      </c>
      <c r="G406" s="108" t="s">
        <v>1085</v>
      </c>
      <c r="H406" s="109">
        <v>72250</v>
      </c>
      <c r="I406" s="108">
        <v>8.5000000000000006E-2</v>
      </c>
      <c r="J406" s="110">
        <v>256</v>
      </c>
      <c r="K406" s="110">
        <v>2673</v>
      </c>
      <c r="L406" s="108">
        <v>9.5772540216984656E-2</v>
      </c>
      <c r="M406" s="110">
        <v>112</v>
      </c>
      <c r="N406" s="110">
        <v>2673</v>
      </c>
      <c r="O406" s="108">
        <v>4.1900486344930786E-2</v>
      </c>
      <c r="P406" s="108">
        <v>1.6E-2</v>
      </c>
      <c r="Q406" s="108">
        <v>0.32400000000000001</v>
      </c>
      <c r="R406" s="108">
        <v>1.6426416359369762E-2</v>
      </c>
      <c r="S406" s="110">
        <v>145</v>
      </c>
      <c r="T406" s="110">
        <v>1530</v>
      </c>
      <c r="U406" s="110">
        <v>4319</v>
      </c>
      <c r="V406" s="108">
        <v>0.38782125492012037</v>
      </c>
      <c r="W406" s="110">
        <v>183</v>
      </c>
      <c r="X406" s="110">
        <v>0</v>
      </c>
      <c r="Y406" s="110">
        <v>2856</v>
      </c>
      <c r="Z406" s="108">
        <v>6.4075630252100835E-2</v>
      </c>
      <c r="AA406" s="110">
        <v>71</v>
      </c>
      <c r="AB406" s="110">
        <v>110</v>
      </c>
      <c r="AC406" s="110">
        <v>58</v>
      </c>
      <c r="AD406" s="110">
        <v>14</v>
      </c>
      <c r="AE406" s="110">
        <v>45</v>
      </c>
      <c r="AF406" s="110">
        <v>185</v>
      </c>
      <c r="AG406" s="110">
        <v>106</v>
      </c>
      <c r="AH406" s="110">
        <v>10</v>
      </c>
      <c r="AI406" s="110">
        <v>0</v>
      </c>
      <c r="AJ406" s="110">
        <v>9</v>
      </c>
      <c r="AK406" s="110">
        <v>2673</v>
      </c>
      <c r="AL406" s="108">
        <v>0.22745978301533856</v>
      </c>
      <c r="AM406" s="111">
        <f t="shared" si="128"/>
        <v>0.68</v>
      </c>
      <c r="AN406" s="111">
        <f t="shared" si="127"/>
        <v>0.44700000000000001</v>
      </c>
      <c r="AO406" s="111">
        <f t="shared" si="129"/>
        <v>0.49399999999999999</v>
      </c>
      <c r="AP406" s="111">
        <f t="shared" si="130"/>
        <v>0.56999999999999995</v>
      </c>
      <c r="AQ406" s="111">
        <f t="shared" si="131"/>
        <v>0.36099999999999999</v>
      </c>
      <c r="AR406" s="111">
        <f t="shared" si="132"/>
        <v>0.374</v>
      </c>
      <c r="AS406" s="111">
        <f t="shared" si="133"/>
        <v>0.24299999999999999</v>
      </c>
      <c r="AT406" s="111">
        <f t="shared" si="134"/>
        <v>0.24299999999999999</v>
      </c>
      <c r="AU406" s="111">
        <f t="shared" si="135"/>
        <v>0.39800000000000002</v>
      </c>
      <c r="AV406" s="111">
        <f t="shared" si="136"/>
        <v>0.72399999999999998</v>
      </c>
      <c r="AW406" s="101">
        <f t="shared" si="137"/>
        <v>0</v>
      </c>
      <c r="AX406" s="101">
        <f t="shared" si="138"/>
        <v>1</v>
      </c>
      <c r="AY406" s="101">
        <f t="shared" si="139"/>
        <v>1</v>
      </c>
      <c r="AZ406" s="101">
        <f t="shared" si="140"/>
        <v>1</v>
      </c>
      <c r="BA406" s="101">
        <f t="shared" si="141"/>
        <v>1</v>
      </c>
      <c r="BB406" s="101">
        <f t="shared" si="142"/>
        <v>1</v>
      </c>
      <c r="BC406" s="101">
        <f t="shared" si="143"/>
        <v>0</v>
      </c>
      <c r="BD406" s="101">
        <f t="shared" si="144"/>
        <v>0</v>
      </c>
      <c r="BE406" s="101">
        <f t="shared" si="145"/>
        <v>1</v>
      </c>
      <c r="BF406" s="101">
        <f t="shared" si="146"/>
        <v>2</v>
      </c>
      <c r="BG406" s="101">
        <f t="shared" si="147"/>
        <v>8</v>
      </c>
    </row>
    <row r="407" spans="1:59" x14ac:dyDescent="0.2">
      <c r="A407" s="98">
        <v>1938280</v>
      </c>
      <c r="B407" s="98" t="s">
        <v>1950</v>
      </c>
      <c r="C407" s="98" t="s">
        <v>2550</v>
      </c>
      <c r="D407" s="98" t="s">
        <v>407</v>
      </c>
      <c r="E407" s="106">
        <v>15833</v>
      </c>
      <c r="F407" s="107" t="s">
        <v>1444</v>
      </c>
      <c r="G407" s="108" t="s">
        <v>1445</v>
      </c>
      <c r="H407" s="109">
        <v>78125</v>
      </c>
      <c r="I407" s="108">
        <v>7.5999999999999998E-2</v>
      </c>
      <c r="J407" s="110">
        <v>666</v>
      </c>
      <c r="K407" s="110">
        <v>6008</v>
      </c>
      <c r="L407" s="108">
        <v>0.11085219707057258</v>
      </c>
      <c r="M407" s="110">
        <v>210</v>
      </c>
      <c r="N407" s="110">
        <v>6008</v>
      </c>
      <c r="O407" s="108">
        <v>3.4953395472703062E-2</v>
      </c>
      <c r="P407" s="108">
        <v>3.9E-2</v>
      </c>
      <c r="Q407" s="108">
        <v>0.35700000000000004</v>
      </c>
      <c r="R407" s="108">
        <v>7.1099986470031115E-2</v>
      </c>
      <c r="S407" s="110">
        <v>280</v>
      </c>
      <c r="T407" s="110">
        <v>2700</v>
      </c>
      <c r="U407" s="110">
        <v>9898</v>
      </c>
      <c r="V407" s="108">
        <v>0.30107092341887248</v>
      </c>
      <c r="W407" s="110">
        <v>452</v>
      </c>
      <c r="X407" s="110">
        <v>62</v>
      </c>
      <c r="Y407" s="110">
        <v>6460</v>
      </c>
      <c r="Z407" s="108">
        <v>6.037151702786378E-2</v>
      </c>
      <c r="AA407" s="110">
        <v>180</v>
      </c>
      <c r="AB407" s="110">
        <v>116</v>
      </c>
      <c r="AC407" s="110">
        <v>139</v>
      </c>
      <c r="AD407" s="110">
        <v>92</v>
      </c>
      <c r="AE407" s="110">
        <v>139</v>
      </c>
      <c r="AF407" s="110">
        <v>210</v>
      </c>
      <c r="AG407" s="110">
        <v>284</v>
      </c>
      <c r="AH407" s="110">
        <v>197</v>
      </c>
      <c r="AI407" s="110">
        <v>124</v>
      </c>
      <c r="AJ407" s="110">
        <v>0</v>
      </c>
      <c r="AK407" s="110">
        <v>6008</v>
      </c>
      <c r="AL407" s="108">
        <v>0.2465046604527297</v>
      </c>
      <c r="AM407" s="111">
        <f t="shared" si="128"/>
        <v>0.77900000000000003</v>
      </c>
      <c r="AN407" s="111">
        <f t="shared" si="127"/>
        <v>0.38800000000000001</v>
      </c>
      <c r="AO407" s="111">
        <f t="shared" si="129"/>
        <v>0.58099999999999996</v>
      </c>
      <c r="AP407" s="111">
        <f t="shared" si="130"/>
        <v>0.49299999999999999</v>
      </c>
      <c r="AQ407" s="111">
        <f t="shared" si="131"/>
        <v>0.66400000000000003</v>
      </c>
      <c r="AR407" s="111">
        <f t="shared" si="132"/>
        <v>0.51600000000000001</v>
      </c>
      <c r="AS407" s="111">
        <f t="shared" si="133"/>
        <v>9.6000000000000002E-2</v>
      </c>
      <c r="AT407" s="111">
        <f t="shared" si="134"/>
        <v>9.6000000000000002E-2</v>
      </c>
      <c r="AU407" s="111">
        <f t="shared" si="135"/>
        <v>0.37</v>
      </c>
      <c r="AV407" s="111">
        <f t="shared" si="136"/>
        <v>0.77900000000000003</v>
      </c>
      <c r="AW407" s="101">
        <f t="shared" si="137"/>
        <v>0</v>
      </c>
      <c r="AX407" s="101">
        <f t="shared" si="138"/>
        <v>1</v>
      </c>
      <c r="AY407" s="101">
        <f t="shared" si="139"/>
        <v>1</v>
      </c>
      <c r="AZ407" s="101">
        <f t="shared" si="140"/>
        <v>1</v>
      </c>
      <c r="BA407" s="101">
        <f t="shared" si="141"/>
        <v>1</v>
      </c>
      <c r="BB407" s="101">
        <f t="shared" si="142"/>
        <v>1</v>
      </c>
      <c r="BC407" s="101">
        <f t="shared" si="143"/>
        <v>0</v>
      </c>
      <c r="BD407" s="101">
        <f t="shared" si="144"/>
        <v>0</v>
      </c>
      <c r="BE407" s="101">
        <f t="shared" si="145"/>
        <v>1</v>
      </c>
      <c r="BF407" s="101">
        <f t="shared" si="146"/>
        <v>2</v>
      </c>
      <c r="BG407" s="101">
        <f t="shared" si="147"/>
        <v>8</v>
      </c>
    </row>
    <row r="408" spans="1:59" x14ac:dyDescent="0.2">
      <c r="A408" s="98">
        <v>1938415</v>
      </c>
      <c r="B408" s="98" t="s">
        <v>2051</v>
      </c>
      <c r="C408" s="98" t="s">
        <v>2551</v>
      </c>
      <c r="D408" s="98" t="s">
        <v>408</v>
      </c>
      <c r="E408" s="106">
        <v>928</v>
      </c>
      <c r="F408" s="107" t="s">
        <v>1846</v>
      </c>
      <c r="G408" s="108" t="s">
        <v>1847</v>
      </c>
      <c r="H408" s="109">
        <v>61711</v>
      </c>
      <c r="I408" s="108">
        <v>5.4000000000000006E-2</v>
      </c>
      <c r="J408" s="110">
        <v>16</v>
      </c>
      <c r="K408" s="110">
        <v>348</v>
      </c>
      <c r="L408" s="108">
        <v>4.5977011494252873E-2</v>
      </c>
      <c r="M408" s="110">
        <v>9</v>
      </c>
      <c r="N408" s="110">
        <v>348</v>
      </c>
      <c r="O408" s="108">
        <v>2.5862068965517241E-2</v>
      </c>
      <c r="P408" s="108">
        <v>0.06</v>
      </c>
      <c r="Q408" s="108">
        <v>0.35499999999999998</v>
      </c>
      <c r="R408" s="108">
        <v>0.14004914004914004</v>
      </c>
      <c r="S408" s="110">
        <v>55</v>
      </c>
      <c r="T408" s="110">
        <v>184</v>
      </c>
      <c r="U408" s="110">
        <v>551</v>
      </c>
      <c r="V408" s="108">
        <v>0.43375680580762249</v>
      </c>
      <c r="W408" s="110">
        <v>9</v>
      </c>
      <c r="X408" s="110">
        <v>0</v>
      </c>
      <c r="Y408" s="110">
        <v>357</v>
      </c>
      <c r="Z408" s="108">
        <v>2.5210084033613446E-2</v>
      </c>
      <c r="AA408" s="110">
        <v>11</v>
      </c>
      <c r="AB408" s="110">
        <v>7</v>
      </c>
      <c r="AC408" s="110">
        <v>6</v>
      </c>
      <c r="AD408" s="110">
        <v>2</v>
      </c>
      <c r="AE408" s="110">
        <v>4</v>
      </c>
      <c r="AF408" s="110">
        <v>5</v>
      </c>
      <c r="AG408" s="110">
        <v>21</v>
      </c>
      <c r="AH408" s="110">
        <v>7</v>
      </c>
      <c r="AI408" s="110">
        <v>4</v>
      </c>
      <c r="AJ408" s="110">
        <v>0</v>
      </c>
      <c r="AK408" s="110">
        <v>348</v>
      </c>
      <c r="AL408" s="108">
        <v>0.19252873563218389</v>
      </c>
      <c r="AM408" s="111">
        <f t="shared" si="128"/>
        <v>0.436</v>
      </c>
      <c r="AN408" s="111">
        <f t="shared" si="127"/>
        <v>0.23699999999999999</v>
      </c>
      <c r="AO408" s="111">
        <f t="shared" si="129"/>
        <v>0.21</v>
      </c>
      <c r="AP408" s="111">
        <f t="shared" si="130"/>
        <v>0.371</v>
      </c>
      <c r="AQ408" s="111">
        <f t="shared" si="131"/>
        <v>0.82599999999999996</v>
      </c>
      <c r="AR408" s="111">
        <f t="shared" si="132"/>
        <v>0.504</v>
      </c>
      <c r="AS408" s="111">
        <f t="shared" si="133"/>
        <v>0.40699999999999997</v>
      </c>
      <c r="AT408" s="111">
        <f t="shared" si="134"/>
        <v>0.40699999999999997</v>
      </c>
      <c r="AU408" s="111">
        <f t="shared" si="135"/>
        <v>0.183</v>
      </c>
      <c r="AV408" s="111">
        <f t="shared" si="136"/>
        <v>0.57499999999999996</v>
      </c>
      <c r="AW408" s="101">
        <f t="shared" si="137"/>
        <v>1</v>
      </c>
      <c r="AX408" s="101">
        <f t="shared" si="138"/>
        <v>0</v>
      </c>
      <c r="AY408" s="101">
        <f t="shared" si="139"/>
        <v>0</v>
      </c>
      <c r="AZ408" s="101">
        <f t="shared" si="140"/>
        <v>1</v>
      </c>
      <c r="BA408" s="101">
        <f t="shared" si="141"/>
        <v>2</v>
      </c>
      <c r="BB408" s="101">
        <f t="shared" si="142"/>
        <v>1</v>
      </c>
      <c r="BC408" s="101">
        <f t="shared" si="143"/>
        <v>0</v>
      </c>
      <c r="BD408" s="101">
        <f t="shared" si="144"/>
        <v>1</v>
      </c>
      <c r="BE408" s="101">
        <f t="shared" si="145"/>
        <v>0</v>
      </c>
      <c r="BF408" s="101">
        <f t="shared" si="146"/>
        <v>1</v>
      </c>
      <c r="BG408" s="101">
        <f t="shared" si="147"/>
        <v>7</v>
      </c>
    </row>
    <row r="409" spans="1:59" x14ac:dyDescent="0.2">
      <c r="A409" s="98">
        <v>1938460</v>
      </c>
      <c r="B409" s="98" t="s">
        <v>1887</v>
      </c>
      <c r="C409" s="98" t="s">
        <v>2552</v>
      </c>
      <c r="D409" s="98" t="s">
        <v>409</v>
      </c>
      <c r="E409" s="106">
        <v>226</v>
      </c>
      <c r="F409" s="107" t="s">
        <v>1487</v>
      </c>
      <c r="G409" s="108" t="s">
        <v>1488</v>
      </c>
      <c r="H409" s="109">
        <v>73426</v>
      </c>
      <c r="I409" s="108">
        <v>5.7000000000000002E-2</v>
      </c>
      <c r="J409" s="110">
        <v>5</v>
      </c>
      <c r="K409" s="110">
        <v>150</v>
      </c>
      <c r="L409" s="108">
        <v>3.3333333333333333E-2</v>
      </c>
      <c r="M409" s="110">
        <v>5</v>
      </c>
      <c r="N409" s="110">
        <v>150</v>
      </c>
      <c r="O409" s="108">
        <v>3.3333333333333333E-2</v>
      </c>
      <c r="P409" s="108">
        <v>1.1000000000000001E-2</v>
      </c>
      <c r="Q409" s="108">
        <v>0.28999999999999998</v>
      </c>
      <c r="R409" s="108">
        <v>-0.22336769759450173</v>
      </c>
      <c r="S409" s="110">
        <v>14</v>
      </c>
      <c r="T409" s="110">
        <v>119</v>
      </c>
      <c r="U409" s="110">
        <v>212</v>
      </c>
      <c r="V409" s="108">
        <v>0.62735849056603776</v>
      </c>
      <c r="W409" s="110">
        <v>17</v>
      </c>
      <c r="X409" s="110">
        <v>0</v>
      </c>
      <c r="Y409" s="110">
        <v>167</v>
      </c>
      <c r="Z409" s="108">
        <v>0.10179640718562874</v>
      </c>
      <c r="AA409" s="110">
        <v>4</v>
      </c>
      <c r="AB409" s="110">
        <v>3</v>
      </c>
      <c r="AC409" s="110">
        <v>4</v>
      </c>
      <c r="AD409" s="110">
        <v>0</v>
      </c>
      <c r="AE409" s="110">
        <v>0</v>
      </c>
      <c r="AF409" s="110">
        <v>6</v>
      </c>
      <c r="AG409" s="110">
        <v>2</v>
      </c>
      <c r="AH409" s="110">
        <v>0</v>
      </c>
      <c r="AI409" s="110">
        <v>0</v>
      </c>
      <c r="AJ409" s="110">
        <v>0</v>
      </c>
      <c r="AK409" s="110">
        <v>150</v>
      </c>
      <c r="AL409" s="108">
        <v>0.12666666666666668</v>
      </c>
      <c r="AM409" s="111">
        <f t="shared" si="128"/>
        <v>0.70799999999999996</v>
      </c>
      <c r="AN409" s="111">
        <f t="shared" si="127"/>
        <v>0.248</v>
      </c>
      <c r="AO409" s="111">
        <f t="shared" si="129"/>
        <v>0.14099999999999999</v>
      </c>
      <c r="AP409" s="111">
        <f t="shared" si="130"/>
        <v>0.47099999999999997</v>
      </c>
      <c r="AQ409" s="111">
        <f t="shared" si="131"/>
        <v>0.28899999999999998</v>
      </c>
      <c r="AR409" s="111">
        <f t="shared" si="132"/>
        <v>0.24299999999999999</v>
      </c>
      <c r="AS409" s="111">
        <f t="shared" si="133"/>
        <v>0.90900000000000003</v>
      </c>
      <c r="AT409" s="111">
        <f t="shared" si="134"/>
        <v>0.90900000000000003</v>
      </c>
      <c r="AU409" s="111">
        <f t="shared" si="135"/>
        <v>0.60899999999999999</v>
      </c>
      <c r="AV409" s="111">
        <f t="shared" si="136"/>
        <v>0.23300000000000001</v>
      </c>
      <c r="AW409" s="101">
        <f t="shared" si="137"/>
        <v>0</v>
      </c>
      <c r="AX409" s="101">
        <f t="shared" si="138"/>
        <v>0</v>
      </c>
      <c r="AY409" s="101">
        <f t="shared" si="139"/>
        <v>0</v>
      </c>
      <c r="AZ409" s="101">
        <f t="shared" si="140"/>
        <v>1</v>
      </c>
      <c r="BA409" s="101">
        <f t="shared" si="141"/>
        <v>0</v>
      </c>
      <c r="BB409" s="101">
        <f t="shared" si="142"/>
        <v>0</v>
      </c>
      <c r="BC409" s="101">
        <f t="shared" si="143"/>
        <v>2</v>
      </c>
      <c r="BD409" s="101">
        <f t="shared" si="144"/>
        <v>2</v>
      </c>
      <c r="BE409" s="101">
        <f t="shared" si="145"/>
        <v>1</v>
      </c>
      <c r="BF409" s="101">
        <f t="shared" si="146"/>
        <v>0</v>
      </c>
      <c r="BG409" s="101">
        <f t="shared" si="147"/>
        <v>6</v>
      </c>
    </row>
    <row r="410" spans="1:59" x14ac:dyDescent="0.2">
      <c r="A410" s="98">
        <v>1938595</v>
      </c>
      <c r="B410" s="98" t="s">
        <v>1746</v>
      </c>
      <c r="C410" s="98" t="s">
        <v>2553</v>
      </c>
      <c r="D410" s="98" t="s">
        <v>410</v>
      </c>
      <c r="E410" s="106">
        <v>74828</v>
      </c>
      <c r="F410" s="107" t="s">
        <v>1747</v>
      </c>
      <c r="G410" s="108" t="s">
        <v>1748</v>
      </c>
      <c r="H410" s="109">
        <v>57533</v>
      </c>
      <c r="I410" s="108">
        <v>0.26300000000000001</v>
      </c>
      <c r="J410" s="110">
        <v>2317</v>
      </c>
      <c r="K410" s="110">
        <v>30780</v>
      </c>
      <c r="L410" s="108">
        <v>7.5276153346328784E-2</v>
      </c>
      <c r="M410" s="110">
        <v>660</v>
      </c>
      <c r="N410" s="110">
        <v>30780</v>
      </c>
      <c r="O410" s="108">
        <v>2.1442495126705652E-2</v>
      </c>
      <c r="P410" s="108">
        <v>4.2000000000000003E-2</v>
      </c>
      <c r="Q410" s="108">
        <v>0.317</v>
      </c>
      <c r="R410" s="108">
        <v>0.10264949456249448</v>
      </c>
      <c r="S410" s="110">
        <v>1258</v>
      </c>
      <c r="T410" s="110">
        <v>5411</v>
      </c>
      <c r="U410" s="110">
        <v>39355</v>
      </c>
      <c r="V410" s="108">
        <v>0.16945750222335154</v>
      </c>
      <c r="W410" s="110">
        <v>3075</v>
      </c>
      <c r="X410" s="110">
        <v>237</v>
      </c>
      <c r="Y410" s="110">
        <v>33855</v>
      </c>
      <c r="Z410" s="108">
        <v>8.382809038546743E-2</v>
      </c>
      <c r="AA410" s="110">
        <v>555</v>
      </c>
      <c r="AB410" s="110">
        <v>472</v>
      </c>
      <c r="AC410" s="110">
        <v>383</v>
      </c>
      <c r="AD410" s="110">
        <v>579</v>
      </c>
      <c r="AE410" s="110">
        <v>579</v>
      </c>
      <c r="AF410" s="110">
        <v>4357</v>
      </c>
      <c r="AG410" s="110">
        <v>3207</v>
      </c>
      <c r="AH410" s="110">
        <v>1510</v>
      </c>
      <c r="AI410" s="110">
        <v>543</v>
      </c>
      <c r="AJ410" s="110">
        <v>179</v>
      </c>
      <c r="AK410" s="110">
        <v>30780</v>
      </c>
      <c r="AL410" s="108">
        <v>0.40168940870695258</v>
      </c>
      <c r="AM410" s="111">
        <f t="shared" si="128"/>
        <v>0.33800000000000002</v>
      </c>
      <c r="AN410" s="111">
        <f t="shared" si="127"/>
        <v>0.95099999999999996</v>
      </c>
      <c r="AO410" s="111">
        <f t="shared" si="129"/>
        <v>0.38900000000000001</v>
      </c>
      <c r="AP410" s="111">
        <f t="shared" si="130"/>
        <v>0.314</v>
      </c>
      <c r="AQ410" s="111">
        <f t="shared" si="131"/>
        <v>0.69599999999999995</v>
      </c>
      <c r="AR410" s="111">
        <f t="shared" si="132"/>
        <v>0.34799999999999998</v>
      </c>
      <c r="AS410" s="111">
        <f t="shared" si="133"/>
        <v>8.9999999999999993E-3</v>
      </c>
      <c r="AT410" s="111">
        <f t="shared" si="134"/>
        <v>8.9999999999999993E-3</v>
      </c>
      <c r="AU410" s="111">
        <f t="shared" si="135"/>
        <v>0.52100000000000002</v>
      </c>
      <c r="AV410" s="111">
        <f t="shared" si="136"/>
        <v>0.98799999999999999</v>
      </c>
      <c r="AW410" s="101">
        <f t="shared" si="137"/>
        <v>1</v>
      </c>
      <c r="AX410" s="101">
        <f t="shared" si="138"/>
        <v>2</v>
      </c>
      <c r="AY410" s="101">
        <f t="shared" si="139"/>
        <v>1</v>
      </c>
      <c r="AZ410" s="101">
        <f t="shared" si="140"/>
        <v>0</v>
      </c>
      <c r="BA410" s="101">
        <f t="shared" si="141"/>
        <v>2</v>
      </c>
      <c r="BB410" s="101">
        <f t="shared" si="142"/>
        <v>1</v>
      </c>
      <c r="BC410" s="101">
        <f t="shared" si="143"/>
        <v>0</v>
      </c>
      <c r="BD410" s="101">
        <f t="shared" si="144"/>
        <v>0</v>
      </c>
      <c r="BE410" s="101">
        <f t="shared" si="145"/>
        <v>1</v>
      </c>
      <c r="BF410" s="101">
        <f t="shared" si="146"/>
        <v>2</v>
      </c>
      <c r="BG410" s="101">
        <f t="shared" si="147"/>
        <v>10</v>
      </c>
    </row>
    <row r="411" spans="1:59" x14ac:dyDescent="0.2">
      <c r="A411" s="98">
        <v>1938640</v>
      </c>
      <c r="B411" s="98" t="s">
        <v>1253</v>
      </c>
      <c r="C411" s="98" t="s">
        <v>2554</v>
      </c>
      <c r="D411" s="98" t="s">
        <v>411</v>
      </c>
      <c r="E411" s="106">
        <v>5106</v>
      </c>
      <c r="F411" s="107" t="s">
        <v>1110</v>
      </c>
      <c r="G411" s="108" t="s">
        <v>1111</v>
      </c>
      <c r="H411" s="109">
        <v>53051</v>
      </c>
      <c r="I411" s="108">
        <v>7.5999999999999998E-2</v>
      </c>
      <c r="J411" s="110">
        <v>243</v>
      </c>
      <c r="K411" s="110">
        <v>2117</v>
      </c>
      <c r="L411" s="108">
        <v>0.11478507321681625</v>
      </c>
      <c r="M411" s="110">
        <v>102</v>
      </c>
      <c r="N411" s="110">
        <v>2117</v>
      </c>
      <c r="O411" s="108">
        <v>4.8181388757675955E-2</v>
      </c>
      <c r="P411" s="108">
        <v>7.6999999999999999E-2</v>
      </c>
      <c r="Q411" s="108">
        <v>0.41899999999999998</v>
      </c>
      <c r="R411" s="108">
        <v>-2.5200458190148912E-2</v>
      </c>
      <c r="S411" s="110">
        <v>188</v>
      </c>
      <c r="T411" s="110">
        <v>1378</v>
      </c>
      <c r="U411" s="110">
        <v>3558</v>
      </c>
      <c r="V411" s="108">
        <v>0.44013490725126475</v>
      </c>
      <c r="W411" s="110">
        <v>269</v>
      </c>
      <c r="X411" s="110">
        <v>25</v>
      </c>
      <c r="Y411" s="110">
        <v>2386</v>
      </c>
      <c r="Z411" s="108">
        <v>0.10226320201173512</v>
      </c>
      <c r="AA411" s="110">
        <v>38</v>
      </c>
      <c r="AB411" s="110">
        <v>58</v>
      </c>
      <c r="AC411" s="110">
        <v>34</v>
      </c>
      <c r="AD411" s="110">
        <v>27</v>
      </c>
      <c r="AE411" s="110">
        <v>7</v>
      </c>
      <c r="AF411" s="110">
        <v>145</v>
      </c>
      <c r="AG411" s="110">
        <v>153</v>
      </c>
      <c r="AH411" s="110">
        <v>79</v>
      </c>
      <c r="AI411" s="110">
        <v>22</v>
      </c>
      <c r="AJ411" s="110">
        <v>0</v>
      </c>
      <c r="AK411" s="110">
        <v>2117</v>
      </c>
      <c r="AL411" s="108">
        <v>0.26594237128011339</v>
      </c>
      <c r="AM411" s="111">
        <f t="shared" si="128"/>
        <v>0.215</v>
      </c>
      <c r="AN411" s="111">
        <f t="shared" si="127"/>
        <v>0.38800000000000001</v>
      </c>
      <c r="AO411" s="111">
        <f t="shared" si="129"/>
        <v>0.60699999999999998</v>
      </c>
      <c r="AP411" s="111">
        <f t="shared" si="130"/>
        <v>0.63100000000000001</v>
      </c>
      <c r="AQ411" s="111">
        <f t="shared" si="131"/>
        <v>0.89900000000000002</v>
      </c>
      <c r="AR411" s="111">
        <f t="shared" si="132"/>
        <v>0.77200000000000002</v>
      </c>
      <c r="AS411" s="111">
        <f t="shared" si="133"/>
        <v>0.434</v>
      </c>
      <c r="AT411" s="111">
        <f t="shared" si="134"/>
        <v>0.434</v>
      </c>
      <c r="AU411" s="111">
        <f t="shared" si="135"/>
        <v>0.61099999999999999</v>
      </c>
      <c r="AV411" s="111">
        <f t="shared" si="136"/>
        <v>0.84399999999999997</v>
      </c>
      <c r="AW411" s="101">
        <f t="shared" si="137"/>
        <v>2</v>
      </c>
      <c r="AX411" s="101">
        <f t="shared" si="138"/>
        <v>1</v>
      </c>
      <c r="AY411" s="101">
        <f t="shared" si="139"/>
        <v>1</v>
      </c>
      <c r="AZ411" s="101">
        <f t="shared" si="140"/>
        <v>1</v>
      </c>
      <c r="BA411" s="101">
        <f t="shared" si="141"/>
        <v>2</v>
      </c>
      <c r="BB411" s="101">
        <f t="shared" si="142"/>
        <v>2</v>
      </c>
      <c r="BC411" s="101">
        <f t="shared" si="143"/>
        <v>1</v>
      </c>
      <c r="BD411" s="101">
        <f t="shared" si="144"/>
        <v>1</v>
      </c>
      <c r="BE411" s="101">
        <f t="shared" si="145"/>
        <v>1</v>
      </c>
      <c r="BF411" s="101">
        <f t="shared" si="146"/>
        <v>2</v>
      </c>
      <c r="BG411" s="101">
        <f t="shared" si="147"/>
        <v>14</v>
      </c>
    </row>
    <row r="412" spans="1:59" x14ac:dyDescent="0.2">
      <c r="A412" s="98">
        <v>1938820</v>
      </c>
      <c r="B412" s="98" t="s">
        <v>1915</v>
      </c>
      <c r="C412" s="98" t="s">
        <v>2555</v>
      </c>
      <c r="D412" s="98" t="s">
        <v>412</v>
      </c>
      <c r="E412" s="106">
        <v>590</v>
      </c>
      <c r="F412" s="107" t="s">
        <v>1603</v>
      </c>
      <c r="G412" s="108" t="s">
        <v>1604</v>
      </c>
      <c r="H412" s="109">
        <v>62917</v>
      </c>
      <c r="I412" s="108">
        <v>0.245</v>
      </c>
      <c r="J412" s="110">
        <v>21</v>
      </c>
      <c r="K412" s="110">
        <v>241</v>
      </c>
      <c r="L412" s="108">
        <v>8.7136929460580909E-2</v>
      </c>
      <c r="M412" s="110">
        <v>2</v>
      </c>
      <c r="N412" s="110">
        <v>241</v>
      </c>
      <c r="O412" s="108">
        <v>8.2987551867219917E-3</v>
      </c>
      <c r="P412" s="108">
        <v>1.6E-2</v>
      </c>
      <c r="Q412" s="108">
        <v>0.30099999999999999</v>
      </c>
      <c r="R412" s="108">
        <v>-3.1198686371100164E-2</v>
      </c>
      <c r="S412" s="110">
        <v>76</v>
      </c>
      <c r="T412" s="110">
        <v>126</v>
      </c>
      <c r="U412" s="110">
        <v>410</v>
      </c>
      <c r="V412" s="108">
        <v>0.49268292682926829</v>
      </c>
      <c r="W412" s="110">
        <v>19</v>
      </c>
      <c r="X412" s="110">
        <v>0</v>
      </c>
      <c r="Y412" s="110">
        <v>260</v>
      </c>
      <c r="Z412" s="108">
        <v>7.3076923076923081E-2</v>
      </c>
      <c r="AA412" s="110">
        <v>16</v>
      </c>
      <c r="AB412" s="110">
        <v>11</v>
      </c>
      <c r="AC412" s="110">
        <v>3</v>
      </c>
      <c r="AD412" s="110">
        <v>0</v>
      </c>
      <c r="AE412" s="110">
        <v>1</v>
      </c>
      <c r="AF412" s="110">
        <v>20</v>
      </c>
      <c r="AG412" s="110">
        <v>1</v>
      </c>
      <c r="AH412" s="110">
        <v>0</v>
      </c>
      <c r="AI412" s="110">
        <v>0</v>
      </c>
      <c r="AJ412" s="110">
        <v>0</v>
      </c>
      <c r="AK412" s="110">
        <v>241</v>
      </c>
      <c r="AL412" s="108">
        <v>0.21576763485477179</v>
      </c>
      <c r="AM412" s="111">
        <f t="shared" si="128"/>
        <v>0.46500000000000002</v>
      </c>
      <c r="AN412" s="111">
        <f t="shared" si="127"/>
        <v>0.93600000000000005</v>
      </c>
      <c r="AO412" s="111">
        <f t="shared" si="129"/>
        <v>0.45300000000000001</v>
      </c>
      <c r="AP412" s="111">
        <f t="shared" si="130"/>
        <v>0.16900000000000001</v>
      </c>
      <c r="AQ412" s="111">
        <f t="shared" si="131"/>
        <v>0.36099999999999999</v>
      </c>
      <c r="AR412" s="111">
        <f t="shared" si="132"/>
        <v>0.29299999999999998</v>
      </c>
      <c r="AS412" s="111">
        <f t="shared" si="133"/>
        <v>0.61699999999999999</v>
      </c>
      <c r="AT412" s="111">
        <f t="shared" si="134"/>
        <v>0.61699999999999999</v>
      </c>
      <c r="AU412" s="111">
        <f t="shared" si="135"/>
        <v>0.45</v>
      </c>
      <c r="AV412" s="111">
        <f t="shared" si="136"/>
        <v>0.67400000000000004</v>
      </c>
      <c r="AW412" s="101">
        <f t="shared" si="137"/>
        <v>1</v>
      </c>
      <c r="AX412" s="101">
        <f t="shared" si="138"/>
        <v>2</v>
      </c>
      <c r="AY412" s="101">
        <f t="shared" si="139"/>
        <v>1</v>
      </c>
      <c r="AZ412" s="101">
        <f t="shared" si="140"/>
        <v>0</v>
      </c>
      <c r="BA412" s="101">
        <f t="shared" si="141"/>
        <v>1</v>
      </c>
      <c r="BB412" s="101">
        <f t="shared" si="142"/>
        <v>0</v>
      </c>
      <c r="BC412" s="101">
        <f t="shared" si="143"/>
        <v>1</v>
      </c>
      <c r="BD412" s="101">
        <f t="shared" si="144"/>
        <v>1</v>
      </c>
      <c r="BE412" s="101">
        <f t="shared" si="145"/>
        <v>1</v>
      </c>
      <c r="BF412" s="101">
        <f t="shared" si="146"/>
        <v>2</v>
      </c>
      <c r="BG412" s="101">
        <f t="shared" si="147"/>
        <v>10</v>
      </c>
    </row>
    <row r="413" spans="1:59" x14ac:dyDescent="0.2">
      <c r="A413" s="98">
        <v>1939000</v>
      </c>
      <c r="B413" s="98" t="s">
        <v>1872</v>
      </c>
      <c r="C413" s="98" t="s">
        <v>2556</v>
      </c>
      <c r="D413" s="98" t="s">
        <v>413</v>
      </c>
      <c r="E413" s="106">
        <v>319</v>
      </c>
      <c r="F413" s="107" t="s">
        <v>771</v>
      </c>
      <c r="G413" s="108" t="s">
        <v>1321</v>
      </c>
      <c r="H413" s="109">
        <v>47917</v>
      </c>
      <c r="I413" s="108">
        <v>0.129</v>
      </c>
      <c r="J413" s="110">
        <v>16</v>
      </c>
      <c r="K413" s="110">
        <v>141</v>
      </c>
      <c r="L413" s="108">
        <v>0.11347517730496454</v>
      </c>
      <c r="M413" s="110">
        <v>6</v>
      </c>
      <c r="N413" s="110">
        <v>141</v>
      </c>
      <c r="O413" s="108">
        <v>4.2553191489361701E-2</v>
      </c>
      <c r="P413" s="108">
        <v>6.9999999999999993E-3</v>
      </c>
      <c r="Q413" s="108">
        <v>0.37</v>
      </c>
      <c r="R413" s="108">
        <v>-6.4516129032258063E-2</v>
      </c>
      <c r="S413" s="110">
        <v>10</v>
      </c>
      <c r="T413" s="110">
        <v>54</v>
      </c>
      <c r="U413" s="110">
        <v>185</v>
      </c>
      <c r="V413" s="108">
        <v>0.34594594594594597</v>
      </c>
      <c r="W413" s="110">
        <v>17</v>
      </c>
      <c r="X413" s="110">
        <v>0</v>
      </c>
      <c r="Y413" s="110">
        <v>158</v>
      </c>
      <c r="Z413" s="108">
        <v>0.10759493670886076</v>
      </c>
      <c r="AA413" s="110">
        <v>11</v>
      </c>
      <c r="AB413" s="110">
        <v>3</v>
      </c>
      <c r="AC413" s="110">
        <v>0</v>
      </c>
      <c r="AD413" s="110">
        <v>1</v>
      </c>
      <c r="AE413" s="110">
        <v>7</v>
      </c>
      <c r="AF413" s="110">
        <v>2</v>
      </c>
      <c r="AG413" s="110">
        <v>1</v>
      </c>
      <c r="AH413" s="110">
        <v>1</v>
      </c>
      <c r="AI413" s="110">
        <v>0</v>
      </c>
      <c r="AJ413" s="110">
        <v>0</v>
      </c>
      <c r="AK413" s="110">
        <v>141</v>
      </c>
      <c r="AL413" s="108">
        <v>0.18439716312056736</v>
      </c>
      <c r="AM413" s="111">
        <f t="shared" si="128"/>
        <v>0.114</v>
      </c>
      <c r="AN413" s="111">
        <f t="shared" si="127"/>
        <v>0.67500000000000004</v>
      </c>
      <c r="AO413" s="111">
        <f t="shared" si="129"/>
        <v>0.59499999999999997</v>
      </c>
      <c r="AP413" s="111">
        <f t="shared" si="130"/>
        <v>0.57199999999999995</v>
      </c>
      <c r="AQ413" s="111">
        <f t="shared" si="131"/>
        <v>0.23400000000000001</v>
      </c>
      <c r="AR413" s="111">
        <f t="shared" si="132"/>
        <v>0.57099999999999995</v>
      </c>
      <c r="AS413" s="111">
        <f t="shared" si="133"/>
        <v>0.15</v>
      </c>
      <c r="AT413" s="111">
        <f t="shared" si="134"/>
        <v>0.15</v>
      </c>
      <c r="AU413" s="111">
        <f t="shared" si="135"/>
        <v>0.63600000000000001</v>
      </c>
      <c r="AV413" s="111">
        <f t="shared" si="136"/>
        <v>0.52500000000000002</v>
      </c>
      <c r="AW413" s="101">
        <f t="shared" si="137"/>
        <v>2</v>
      </c>
      <c r="AX413" s="101">
        <f t="shared" si="138"/>
        <v>2</v>
      </c>
      <c r="AY413" s="101">
        <f t="shared" si="139"/>
        <v>1</v>
      </c>
      <c r="AZ413" s="101">
        <f t="shared" si="140"/>
        <v>1</v>
      </c>
      <c r="BA413" s="101">
        <f t="shared" si="141"/>
        <v>0</v>
      </c>
      <c r="BB413" s="101">
        <f t="shared" si="142"/>
        <v>1</v>
      </c>
      <c r="BC413" s="101">
        <f t="shared" si="143"/>
        <v>1</v>
      </c>
      <c r="BD413" s="101">
        <f t="shared" si="144"/>
        <v>0</v>
      </c>
      <c r="BE413" s="101">
        <f t="shared" si="145"/>
        <v>1</v>
      </c>
      <c r="BF413" s="101">
        <f t="shared" si="146"/>
        <v>1</v>
      </c>
      <c r="BG413" s="101">
        <f t="shared" si="147"/>
        <v>10</v>
      </c>
    </row>
    <row r="414" spans="1:59" x14ac:dyDescent="0.2">
      <c r="A414" s="98">
        <v>1939135</v>
      </c>
      <c r="B414" s="98" t="s">
        <v>1522</v>
      </c>
      <c r="C414" s="98" t="s">
        <v>2557</v>
      </c>
      <c r="D414" s="98" t="s">
        <v>414</v>
      </c>
      <c r="E414" s="106">
        <v>37</v>
      </c>
      <c r="F414" s="107" t="s">
        <v>1070</v>
      </c>
      <c r="G414" s="108" t="s">
        <v>1071</v>
      </c>
      <c r="H414" s="109"/>
      <c r="I414" s="108">
        <v>0</v>
      </c>
      <c r="J414" s="110">
        <v>0</v>
      </c>
      <c r="K414" s="110">
        <v>17</v>
      </c>
      <c r="L414" s="108">
        <v>0</v>
      </c>
      <c r="M414" s="110">
        <v>2</v>
      </c>
      <c r="N414" s="110">
        <v>17</v>
      </c>
      <c r="O414" s="108">
        <v>0.11764705882352941</v>
      </c>
      <c r="P414" s="108">
        <v>0</v>
      </c>
      <c r="Q414" s="108">
        <v>0.55200000000000005</v>
      </c>
      <c r="R414" s="108">
        <v>-0.36206896551724138</v>
      </c>
      <c r="S414" s="110">
        <v>7</v>
      </c>
      <c r="T414" s="110">
        <v>9</v>
      </c>
      <c r="U414" s="110">
        <v>25</v>
      </c>
      <c r="V414" s="108">
        <v>0.64</v>
      </c>
      <c r="W414" s="110">
        <v>0</v>
      </c>
      <c r="X414" s="110">
        <v>0</v>
      </c>
      <c r="Y414" s="110">
        <v>17</v>
      </c>
      <c r="Z414" s="108">
        <v>0</v>
      </c>
      <c r="AA414" s="110">
        <v>0</v>
      </c>
      <c r="AB414" s="110">
        <v>0</v>
      </c>
      <c r="AC414" s="110">
        <v>0</v>
      </c>
      <c r="AD414" s="110">
        <v>0</v>
      </c>
      <c r="AE414" s="110">
        <v>0</v>
      </c>
      <c r="AF414" s="110">
        <v>0</v>
      </c>
      <c r="AG414" s="110">
        <v>0</v>
      </c>
      <c r="AH414" s="110">
        <v>0</v>
      </c>
      <c r="AI414" s="110">
        <v>0</v>
      </c>
      <c r="AJ414" s="110">
        <v>0</v>
      </c>
      <c r="AK414" s="110">
        <v>17</v>
      </c>
      <c r="AL414" s="108">
        <v>0</v>
      </c>
      <c r="AM414" s="111">
        <f t="shared" si="128"/>
        <v>0</v>
      </c>
      <c r="AN414" s="111">
        <f t="shared" si="127"/>
        <v>0</v>
      </c>
      <c r="AO414" s="111">
        <f t="shared" si="129"/>
        <v>0</v>
      </c>
      <c r="AP414" s="111">
        <f t="shared" si="130"/>
        <v>0.94499999999999995</v>
      </c>
      <c r="AQ414" s="111">
        <f t="shared" si="131"/>
        <v>0</v>
      </c>
      <c r="AR414" s="111">
        <f t="shared" si="132"/>
        <v>0.95299999999999996</v>
      </c>
      <c r="AS414" s="111">
        <f t="shared" si="133"/>
        <v>0.92100000000000004</v>
      </c>
      <c r="AT414" s="111">
        <f t="shared" si="134"/>
        <v>0.92100000000000004</v>
      </c>
      <c r="AU414" s="111">
        <f t="shared" si="135"/>
        <v>0</v>
      </c>
      <c r="AV414" s="111">
        <f t="shared" si="136"/>
        <v>0</v>
      </c>
      <c r="AW414" s="101">
        <f t="shared" si="137"/>
        <v>2</v>
      </c>
      <c r="AX414" s="101">
        <f t="shared" si="138"/>
        <v>0</v>
      </c>
      <c r="AY414" s="101">
        <f t="shared" si="139"/>
        <v>0</v>
      </c>
      <c r="AZ414" s="101">
        <f t="shared" si="140"/>
        <v>2</v>
      </c>
      <c r="BA414" s="101">
        <f t="shared" si="141"/>
        <v>0</v>
      </c>
      <c r="BB414" s="101">
        <f t="shared" si="142"/>
        <v>2</v>
      </c>
      <c r="BC414" s="101">
        <f t="shared" si="143"/>
        <v>2</v>
      </c>
      <c r="BD414" s="101">
        <f t="shared" si="144"/>
        <v>2</v>
      </c>
      <c r="BE414" s="101">
        <f t="shared" si="145"/>
        <v>0</v>
      </c>
      <c r="BF414" s="101">
        <f t="shared" si="146"/>
        <v>0</v>
      </c>
      <c r="BG414" s="101">
        <f t="shared" si="147"/>
        <v>10</v>
      </c>
    </row>
    <row r="415" spans="1:59" x14ac:dyDescent="0.2">
      <c r="A415" s="98">
        <v>1939225</v>
      </c>
      <c r="B415" s="98" t="s">
        <v>1199</v>
      </c>
      <c r="C415" s="98" t="s">
        <v>2558</v>
      </c>
      <c r="D415" s="98" t="s">
        <v>415</v>
      </c>
      <c r="E415" s="106">
        <v>195</v>
      </c>
      <c r="F415" s="107" t="s">
        <v>1061</v>
      </c>
      <c r="G415" s="108" t="s">
        <v>1062</v>
      </c>
      <c r="H415" s="109">
        <v>53750</v>
      </c>
      <c r="I415" s="108">
        <v>0.17499999999999999</v>
      </c>
      <c r="J415" s="110">
        <v>30</v>
      </c>
      <c r="K415" s="110">
        <v>108</v>
      </c>
      <c r="L415" s="108">
        <v>0.27777777777777779</v>
      </c>
      <c r="M415" s="110">
        <v>5</v>
      </c>
      <c r="N415" s="110">
        <v>108</v>
      </c>
      <c r="O415" s="108">
        <v>4.6296296296296294E-2</v>
      </c>
      <c r="P415" s="108">
        <v>4.2000000000000003E-2</v>
      </c>
      <c r="Q415" s="108">
        <v>0.38500000000000001</v>
      </c>
      <c r="R415" s="108">
        <v>-0.12946428571428573</v>
      </c>
      <c r="S415" s="110">
        <v>16</v>
      </c>
      <c r="T415" s="110">
        <v>44</v>
      </c>
      <c r="U415" s="110">
        <v>123</v>
      </c>
      <c r="V415" s="108">
        <v>0.48780487804878048</v>
      </c>
      <c r="W415" s="110">
        <v>5</v>
      </c>
      <c r="X415" s="110">
        <v>0</v>
      </c>
      <c r="Y415" s="110">
        <v>113</v>
      </c>
      <c r="Z415" s="108">
        <v>4.4247787610619468E-2</v>
      </c>
      <c r="AA415" s="110">
        <v>6</v>
      </c>
      <c r="AB415" s="110">
        <v>5</v>
      </c>
      <c r="AC415" s="110">
        <v>2</v>
      </c>
      <c r="AD415" s="110">
        <v>0</v>
      </c>
      <c r="AE415" s="110">
        <v>0</v>
      </c>
      <c r="AF415" s="110">
        <v>4</v>
      </c>
      <c r="AG415" s="110">
        <v>9</v>
      </c>
      <c r="AH415" s="110">
        <v>0</v>
      </c>
      <c r="AI415" s="110">
        <v>0</v>
      </c>
      <c r="AJ415" s="110">
        <v>0</v>
      </c>
      <c r="AK415" s="110">
        <v>108</v>
      </c>
      <c r="AL415" s="108">
        <v>0.24074074074074073</v>
      </c>
      <c r="AM415" s="111">
        <f t="shared" si="128"/>
        <v>0.22600000000000001</v>
      </c>
      <c r="AN415" s="111">
        <f t="shared" si="127"/>
        <v>0.84099999999999997</v>
      </c>
      <c r="AO415" s="111">
        <f t="shared" si="129"/>
        <v>0.96599999999999997</v>
      </c>
      <c r="AP415" s="111">
        <f t="shared" si="130"/>
        <v>0.61099999999999999</v>
      </c>
      <c r="AQ415" s="111">
        <f t="shared" si="131"/>
        <v>0.69599999999999995</v>
      </c>
      <c r="AR415" s="111">
        <f t="shared" si="132"/>
        <v>0.63600000000000001</v>
      </c>
      <c r="AS415" s="111">
        <f t="shared" si="133"/>
        <v>0.60399999999999998</v>
      </c>
      <c r="AT415" s="111">
        <f t="shared" si="134"/>
        <v>0.60399999999999998</v>
      </c>
      <c r="AU415" s="111">
        <f t="shared" si="135"/>
        <v>0.27900000000000003</v>
      </c>
      <c r="AV415" s="111">
        <f t="shared" si="136"/>
        <v>0.75600000000000001</v>
      </c>
      <c r="AW415" s="101">
        <f t="shared" si="137"/>
        <v>2</v>
      </c>
      <c r="AX415" s="101">
        <f t="shared" si="138"/>
        <v>2</v>
      </c>
      <c r="AY415" s="101">
        <f t="shared" si="139"/>
        <v>2</v>
      </c>
      <c r="AZ415" s="101">
        <f t="shared" si="140"/>
        <v>1</v>
      </c>
      <c r="BA415" s="101">
        <f t="shared" si="141"/>
        <v>2</v>
      </c>
      <c r="BB415" s="101">
        <f t="shared" si="142"/>
        <v>1</v>
      </c>
      <c r="BC415" s="101">
        <f t="shared" si="143"/>
        <v>2</v>
      </c>
      <c r="BD415" s="101">
        <f t="shared" si="144"/>
        <v>1</v>
      </c>
      <c r="BE415" s="101">
        <f t="shared" si="145"/>
        <v>0</v>
      </c>
      <c r="BF415" s="101">
        <f t="shared" si="146"/>
        <v>2</v>
      </c>
      <c r="BG415" s="101">
        <f t="shared" si="147"/>
        <v>15</v>
      </c>
    </row>
    <row r="416" spans="1:59" x14ac:dyDescent="0.2">
      <c r="A416" s="98">
        <v>1939405</v>
      </c>
      <c r="B416" s="98" t="s">
        <v>2121</v>
      </c>
      <c r="C416" s="98" t="s">
        <v>2559</v>
      </c>
      <c r="D416" s="98" t="s">
        <v>416</v>
      </c>
      <c r="E416" s="106">
        <v>1034</v>
      </c>
      <c r="F416" s="107" t="s">
        <v>1607</v>
      </c>
      <c r="G416" s="108" t="s">
        <v>1608</v>
      </c>
      <c r="H416" s="109">
        <v>84231</v>
      </c>
      <c r="I416" s="108">
        <v>5.7999999999999996E-2</v>
      </c>
      <c r="J416" s="110">
        <v>34</v>
      </c>
      <c r="K416" s="110">
        <v>398</v>
      </c>
      <c r="L416" s="108">
        <v>8.5427135678391955E-2</v>
      </c>
      <c r="M416" s="110">
        <v>10</v>
      </c>
      <c r="N416" s="110">
        <v>398</v>
      </c>
      <c r="O416" s="108">
        <v>2.5125628140703519E-2</v>
      </c>
      <c r="P416" s="108">
        <v>0.03</v>
      </c>
      <c r="Q416" s="108">
        <v>0.30399999999999999</v>
      </c>
      <c r="R416" s="108">
        <v>0.11182795698924732</v>
      </c>
      <c r="S416" s="110">
        <v>12</v>
      </c>
      <c r="T416" s="110">
        <v>198</v>
      </c>
      <c r="U416" s="110">
        <v>722</v>
      </c>
      <c r="V416" s="108">
        <v>0.29085872576177285</v>
      </c>
      <c r="W416" s="110">
        <v>58</v>
      </c>
      <c r="X416" s="110">
        <v>5</v>
      </c>
      <c r="Y416" s="110">
        <v>456</v>
      </c>
      <c r="Z416" s="108">
        <v>0.1162280701754386</v>
      </c>
      <c r="AA416" s="110">
        <v>14</v>
      </c>
      <c r="AB416" s="110">
        <v>2</v>
      </c>
      <c r="AC416" s="110">
        <v>14</v>
      </c>
      <c r="AD416" s="110">
        <v>6</v>
      </c>
      <c r="AE416" s="110">
        <v>4</v>
      </c>
      <c r="AF416" s="110">
        <v>5</v>
      </c>
      <c r="AG416" s="110">
        <v>0</v>
      </c>
      <c r="AH416" s="110">
        <v>6</v>
      </c>
      <c r="AI416" s="110">
        <v>0</v>
      </c>
      <c r="AJ416" s="110">
        <v>0</v>
      </c>
      <c r="AK416" s="110">
        <v>398</v>
      </c>
      <c r="AL416" s="108">
        <v>0.12814070351758794</v>
      </c>
      <c r="AM416" s="111">
        <f t="shared" si="128"/>
        <v>0.86199999999999999</v>
      </c>
      <c r="AN416" s="111">
        <f t="shared" si="127"/>
        <v>0.254</v>
      </c>
      <c r="AO416" s="111">
        <f t="shared" si="129"/>
        <v>0.443</v>
      </c>
      <c r="AP416" s="111">
        <f t="shared" si="130"/>
        <v>0.35599999999999998</v>
      </c>
      <c r="AQ416" s="111">
        <f t="shared" si="131"/>
        <v>0.55900000000000005</v>
      </c>
      <c r="AR416" s="111">
        <f t="shared" si="132"/>
        <v>0.309</v>
      </c>
      <c r="AS416" s="111">
        <f t="shared" si="133"/>
        <v>0.09</v>
      </c>
      <c r="AT416" s="111">
        <f t="shared" si="134"/>
        <v>0.09</v>
      </c>
      <c r="AU416" s="111">
        <f t="shared" si="135"/>
        <v>0.68500000000000005</v>
      </c>
      <c r="AV416" s="111">
        <f t="shared" si="136"/>
        <v>0.24099999999999999</v>
      </c>
      <c r="AW416" s="101">
        <f t="shared" si="137"/>
        <v>0</v>
      </c>
      <c r="AX416" s="101">
        <f t="shared" si="138"/>
        <v>0</v>
      </c>
      <c r="AY416" s="101">
        <f t="shared" si="139"/>
        <v>1</v>
      </c>
      <c r="AZ416" s="101">
        <f t="shared" si="140"/>
        <v>1</v>
      </c>
      <c r="BA416" s="101">
        <f t="shared" si="141"/>
        <v>1</v>
      </c>
      <c r="BB416" s="101">
        <f t="shared" si="142"/>
        <v>0</v>
      </c>
      <c r="BC416" s="101">
        <f t="shared" si="143"/>
        <v>0</v>
      </c>
      <c r="BD416" s="101">
        <f t="shared" si="144"/>
        <v>0</v>
      </c>
      <c r="BE416" s="101">
        <f t="shared" si="145"/>
        <v>2</v>
      </c>
      <c r="BF416" s="101">
        <f t="shared" si="146"/>
        <v>0</v>
      </c>
      <c r="BG416" s="101">
        <f t="shared" si="147"/>
        <v>5</v>
      </c>
    </row>
    <row r="417" spans="1:59" x14ac:dyDescent="0.2">
      <c r="A417" s="98">
        <v>1939450</v>
      </c>
      <c r="B417" s="98" t="s">
        <v>1466</v>
      </c>
      <c r="C417" s="98" t="s">
        <v>2560</v>
      </c>
      <c r="D417" s="98" t="s">
        <v>417</v>
      </c>
      <c r="E417" s="106">
        <v>4182</v>
      </c>
      <c r="F417" s="107" t="s">
        <v>349</v>
      </c>
      <c r="G417" s="108" t="s">
        <v>1194</v>
      </c>
      <c r="H417" s="109">
        <v>54286</v>
      </c>
      <c r="I417" s="108">
        <v>8.4000000000000005E-2</v>
      </c>
      <c r="J417" s="110">
        <v>261</v>
      </c>
      <c r="K417" s="110">
        <v>2108</v>
      </c>
      <c r="L417" s="108">
        <v>0.12381404174573055</v>
      </c>
      <c r="M417" s="110">
        <v>176</v>
      </c>
      <c r="N417" s="110">
        <v>2108</v>
      </c>
      <c r="O417" s="108">
        <v>8.3491461100569264E-2</v>
      </c>
      <c r="P417" s="108">
        <v>1.4999999999999999E-2</v>
      </c>
      <c r="Q417" s="108">
        <v>0.46200000000000002</v>
      </c>
      <c r="R417" s="108">
        <v>-3.7514384349827387E-2</v>
      </c>
      <c r="S417" s="110">
        <v>263</v>
      </c>
      <c r="T417" s="110">
        <v>914</v>
      </c>
      <c r="U417" s="110">
        <v>3073</v>
      </c>
      <c r="V417" s="108">
        <v>0.38301334201106413</v>
      </c>
      <c r="W417" s="110">
        <v>178</v>
      </c>
      <c r="X417" s="110">
        <v>0</v>
      </c>
      <c r="Y417" s="110">
        <v>2286</v>
      </c>
      <c r="Z417" s="108">
        <v>7.7865266841644798E-2</v>
      </c>
      <c r="AA417" s="110">
        <v>109</v>
      </c>
      <c r="AB417" s="110">
        <v>42</v>
      </c>
      <c r="AC417" s="110">
        <v>10</v>
      </c>
      <c r="AD417" s="110">
        <v>60</v>
      </c>
      <c r="AE417" s="110">
        <v>0</v>
      </c>
      <c r="AF417" s="110">
        <v>102</v>
      </c>
      <c r="AG417" s="110">
        <v>113</v>
      </c>
      <c r="AH417" s="110">
        <v>9</v>
      </c>
      <c r="AI417" s="110">
        <v>0</v>
      </c>
      <c r="AJ417" s="110">
        <v>0</v>
      </c>
      <c r="AK417" s="110">
        <v>2108</v>
      </c>
      <c r="AL417" s="108">
        <v>0.21110056925996204</v>
      </c>
      <c r="AM417" s="111">
        <f t="shared" si="128"/>
        <v>0.24</v>
      </c>
      <c r="AN417" s="111">
        <f t="shared" si="127"/>
        <v>0.439</v>
      </c>
      <c r="AO417" s="111">
        <f t="shared" si="129"/>
        <v>0.65600000000000003</v>
      </c>
      <c r="AP417" s="111">
        <f t="shared" si="130"/>
        <v>0.86699999999999999</v>
      </c>
      <c r="AQ417" s="111">
        <f t="shared" si="131"/>
        <v>0.35399999999999998</v>
      </c>
      <c r="AR417" s="111">
        <f t="shared" si="132"/>
        <v>0.86499999999999999</v>
      </c>
      <c r="AS417" s="111">
        <f t="shared" si="133"/>
        <v>0.23100000000000001</v>
      </c>
      <c r="AT417" s="111">
        <f t="shared" si="134"/>
        <v>0.23100000000000001</v>
      </c>
      <c r="AU417" s="111">
        <f t="shared" si="135"/>
        <v>0.49299999999999999</v>
      </c>
      <c r="AV417" s="111">
        <f t="shared" si="136"/>
        <v>0.65400000000000003</v>
      </c>
      <c r="AW417" s="101">
        <f t="shared" si="137"/>
        <v>2</v>
      </c>
      <c r="AX417" s="101">
        <f t="shared" si="138"/>
        <v>1</v>
      </c>
      <c r="AY417" s="101">
        <f t="shared" si="139"/>
        <v>1</v>
      </c>
      <c r="AZ417" s="101">
        <f t="shared" si="140"/>
        <v>2</v>
      </c>
      <c r="BA417" s="101">
        <f t="shared" si="141"/>
        <v>1</v>
      </c>
      <c r="BB417" s="101">
        <f t="shared" si="142"/>
        <v>2</v>
      </c>
      <c r="BC417" s="101">
        <f t="shared" si="143"/>
        <v>1</v>
      </c>
      <c r="BD417" s="101">
        <f t="shared" si="144"/>
        <v>0</v>
      </c>
      <c r="BE417" s="101">
        <f t="shared" si="145"/>
        <v>1</v>
      </c>
      <c r="BF417" s="101">
        <f t="shared" si="146"/>
        <v>1</v>
      </c>
      <c r="BG417" s="101">
        <f t="shared" si="147"/>
        <v>12</v>
      </c>
    </row>
    <row r="418" spans="1:59" x14ac:dyDescent="0.2">
      <c r="A418" s="98">
        <v>1939585</v>
      </c>
      <c r="B418" s="98" t="s">
        <v>2019</v>
      </c>
      <c r="C418" s="98" t="s">
        <v>2561</v>
      </c>
      <c r="D418" s="98" t="s">
        <v>1</v>
      </c>
      <c r="E418" s="106">
        <v>2508</v>
      </c>
      <c r="F418" s="107" t="s">
        <v>1084</v>
      </c>
      <c r="G418" s="108" t="s">
        <v>1085</v>
      </c>
      <c r="H418" s="109">
        <v>89297</v>
      </c>
      <c r="I418" s="108">
        <v>5.7000000000000002E-2</v>
      </c>
      <c r="J418" s="110">
        <v>82</v>
      </c>
      <c r="K418" s="110">
        <v>936</v>
      </c>
      <c r="L418" s="108">
        <v>8.7606837606837601E-2</v>
      </c>
      <c r="M418" s="110">
        <v>46</v>
      </c>
      <c r="N418" s="110">
        <v>936</v>
      </c>
      <c r="O418" s="108">
        <v>4.9145299145299144E-2</v>
      </c>
      <c r="P418" s="108">
        <v>0.04</v>
      </c>
      <c r="Q418" s="108">
        <v>0.27899999999999997</v>
      </c>
      <c r="R418" s="108">
        <v>-4.7619047619047623E-3</v>
      </c>
      <c r="S418" s="110">
        <v>58</v>
      </c>
      <c r="T418" s="110">
        <v>509</v>
      </c>
      <c r="U418" s="110">
        <v>1594</v>
      </c>
      <c r="V418" s="108">
        <v>0.35570890840652447</v>
      </c>
      <c r="W418" s="110">
        <v>84</v>
      </c>
      <c r="X418" s="110">
        <v>0</v>
      </c>
      <c r="Y418" s="110">
        <v>1020</v>
      </c>
      <c r="Z418" s="108">
        <v>8.2352941176470587E-2</v>
      </c>
      <c r="AA418" s="110">
        <v>38</v>
      </c>
      <c r="AB418" s="110">
        <v>18</v>
      </c>
      <c r="AC418" s="110">
        <v>0</v>
      </c>
      <c r="AD418" s="110">
        <v>20</v>
      </c>
      <c r="AE418" s="110">
        <v>20</v>
      </c>
      <c r="AF418" s="110">
        <v>19</v>
      </c>
      <c r="AG418" s="110">
        <v>25</v>
      </c>
      <c r="AH418" s="110">
        <v>10</v>
      </c>
      <c r="AI418" s="110">
        <v>0</v>
      </c>
      <c r="AJ418" s="110">
        <v>0</v>
      </c>
      <c r="AK418" s="110">
        <v>936</v>
      </c>
      <c r="AL418" s="108">
        <v>0.16025641025641027</v>
      </c>
      <c r="AM418" s="111">
        <f t="shared" si="128"/>
        <v>0.90100000000000002</v>
      </c>
      <c r="AN418" s="111">
        <f t="shared" si="127"/>
        <v>0.248</v>
      </c>
      <c r="AO418" s="111">
        <f t="shared" si="129"/>
        <v>0.45600000000000002</v>
      </c>
      <c r="AP418" s="111">
        <f t="shared" si="130"/>
        <v>0.64100000000000001</v>
      </c>
      <c r="AQ418" s="111">
        <f t="shared" si="131"/>
        <v>0.67600000000000005</v>
      </c>
      <c r="AR418" s="111">
        <f t="shared" si="132"/>
        <v>0.21099999999999999</v>
      </c>
      <c r="AS418" s="111">
        <f t="shared" si="133"/>
        <v>0.161</v>
      </c>
      <c r="AT418" s="111">
        <f t="shared" si="134"/>
        <v>0.161</v>
      </c>
      <c r="AU418" s="111">
        <f t="shared" si="135"/>
        <v>0.51400000000000001</v>
      </c>
      <c r="AV418" s="111">
        <f t="shared" si="136"/>
        <v>0.39800000000000002</v>
      </c>
      <c r="AW418" s="101">
        <f t="shared" si="137"/>
        <v>0</v>
      </c>
      <c r="AX418" s="101">
        <f t="shared" si="138"/>
        <v>0</v>
      </c>
      <c r="AY418" s="101">
        <f t="shared" si="139"/>
        <v>1</v>
      </c>
      <c r="AZ418" s="101">
        <f t="shared" si="140"/>
        <v>1</v>
      </c>
      <c r="BA418" s="101">
        <f t="shared" si="141"/>
        <v>2</v>
      </c>
      <c r="BB418" s="101">
        <f t="shared" si="142"/>
        <v>0</v>
      </c>
      <c r="BC418" s="101">
        <f t="shared" si="143"/>
        <v>1</v>
      </c>
      <c r="BD418" s="101">
        <f t="shared" si="144"/>
        <v>0</v>
      </c>
      <c r="BE418" s="101">
        <f t="shared" si="145"/>
        <v>1</v>
      </c>
      <c r="BF418" s="101">
        <f t="shared" si="146"/>
        <v>1</v>
      </c>
      <c r="BG418" s="101">
        <f t="shared" si="147"/>
        <v>7</v>
      </c>
    </row>
    <row r="419" spans="1:59" x14ac:dyDescent="0.2">
      <c r="A419" s="98">
        <v>1939675</v>
      </c>
      <c r="B419" s="98" t="s">
        <v>1990</v>
      </c>
      <c r="C419" s="98" t="s">
        <v>2562</v>
      </c>
      <c r="D419" s="98" t="s">
        <v>1991</v>
      </c>
      <c r="E419" s="106">
        <v>1216</v>
      </c>
      <c r="F419" s="107" t="s">
        <v>362</v>
      </c>
      <c r="G419" s="108" t="s">
        <v>1125</v>
      </c>
      <c r="H419" s="109">
        <v>75313</v>
      </c>
      <c r="I419" s="108">
        <v>0.08</v>
      </c>
      <c r="J419" s="110">
        <v>42</v>
      </c>
      <c r="K419" s="110">
        <v>552</v>
      </c>
      <c r="L419" s="108">
        <v>7.6086956521739135E-2</v>
      </c>
      <c r="M419" s="110">
        <v>12</v>
      </c>
      <c r="N419" s="110">
        <v>552</v>
      </c>
      <c r="O419" s="108">
        <v>2.1739130434782608E-2</v>
      </c>
      <c r="P419" s="108">
        <v>5.0000000000000001E-3</v>
      </c>
      <c r="Q419" s="108">
        <v>0.248</v>
      </c>
      <c r="R419" s="108">
        <v>8.2304526748971192E-4</v>
      </c>
      <c r="S419" s="110">
        <v>27</v>
      </c>
      <c r="T419" s="110">
        <v>217</v>
      </c>
      <c r="U419" s="110">
        <v>840</v>
      </c>
      <c r="V419" s="108">
        <v>0.2904761904761905</v>
      </c>
      <c r="W419" s="110">
        <v>43</v>
      </c>
      <c r="X419" s="110">
        <v>0</v>
      </c>
      <c r="Y419" s="110">
        <v>595</v>
      </c>
      <c r="Z419" s="108">
        <v>7.2268907563025217E-2</v>
      </c>
      <c r="AA419" s="110">
        <v>9</v>
      </c>
      <c r="AB419" s="110">
        <v>26</v>
      </c>
      <c r="AC419" s="110">
        <v>16</v>
      </c>
      <c r="AD419" s="110">
        <v>7</v>
      </c>
      <c r="AE419" s="110">
        <v>0</v>
      </c>
      <c r="AF419" s="110">
        <v>11</v>
      </c>
      <c r="AG419" s="110">
        <v>15</v>
      </c>
      <c r="AH419" s="110">
        <v>13</v>
      </c>
      <c r="AI419" s="110">
        <v>0</v>
      </c>
      <c r="AJ419" s="110">
        <v>0</v>
      </c>
      <c r="AK419" s="110">
        <v>552</v>
      </c>
      <c r="AL419" s="108">
        <v>0.17572463768115942</v>
      </c>
      <c r="AM419" s="111">
        <f t="shared" si="128"/>
        <v>0.74399999999999999</v>
      </c>
      <c r="AN419" s="111">
        <f t="shared" si="127"/>
        <v>0.41699999999999998</v>
      </c>
      <c r="AO419" s="111">
        <f t="shared" si="129"/>
        <v>0.39100000000000001</v>
      </c>
      <c r="AP419" s="111">
        <f t="shared" si="130"/>
        <v>0.316</v>
      </c>
      <c r="AQ419" s="111">
        <f t="shared" si="131"/>
        <v>0.20899999999999999</v>
      </c>
      <c r="AR419" s="111">
        <f t="shared" si="132"/>
        <v>0.11899999999999999</v>
      </c>
      <c r="AS419" s="111">
        <f t="shared" si="133"/>
        <v>8.8999999999999996E-2</v>
      </c>
      <c r="AT419" s="111">
        <f t="shared" si="134"/>
        <v>8.8999999999999996E-2</v>
      </c>
      <c r="AU419" s="111">
        <f t="shared" si="135"/>
        <v>0.44900000000000001</v>
      </c>
      <c r="AV419" s="111">
        <f t="shared" si="136"/>
        <v>0.48</v>
      </c>
      <c r="AW419" s="101">
        <f t="shared" si="137"/>
        <v>0</v>
      </c>
      <c r="AX419" s="101">
        <f t="shared" si="138"/>
        <v>1</v>
      </c>
      <c r="AY419" s="101">
        <f t="shared" si="139"/>
        <v>1</v>
      </c>
      <c r="AZ419" s="101">
        <f t="shared" si="140"/>
        <v>0</v>
      </c>
      <c r="BA419" s="101">
        <f t="shared" si="141"/>
        <v>0</v>
      </c>
      <c r="BB419" s="101">
        <f t="shared" si="142"/>
        <v>0</v>
      </c>
      <c r="BC419" s="101">
        <f t="shared" si="143"/>
        <v>0</v>
      </c>
      <c r="BD419" s="101">
        <f t="shared" si="144"/>
        <v>0</v>
      </c>
      <c r="BE419" s="101">
        <f t="shared" si="145"/>
        <v>1</v>
      </c>
      <c r="BF419" s="101">
        <f t="shared" si="146"/>
        <v>1</v>
      </c>
      <c r="BG419" s="101">
        <f t="shared" si="147"/>
        <v>4</v>
      </c>
    </row>
    <row r="420" spans="1:59" x14ac:dyDescent="0.2">
      <c r="A420" s="98">
        <v>1939765</v>
      </c>
      <c r="B420" s="98" t="s">
        <v>2020</v>
      </c>
      <c r="C420" s="98" t="s">
        <v>2563</v>
      </c>
      <c r="D420" s="98" t="s">
        <v>418</v>
      </c>
      <c r="E420" s="106">
        <v>24064</v>
      </c>
      <c r="F420" s="107" t="s">
        <v>1588</v>
      </c>
      <c r="G420" s="108" t="s">
        <v>1589</v>
      </c>
      <c r="H420" s="109">
        <v>103430</v>
      </c>
      <c r="I420" s="108">
        <v>7.5999999999999998E-2</v>
      </c>
      <c r="J420" s="110">
        <v>468</v>
      </c>
      <c r="K420" s="110">
        <v>9552</v>
      </c>
      <c r="L420" s="108">
        <v>4.8994974874371856E-2</v>
      </c>
      <c r="M420" s="110">
        <v>245</v>
      </c>
      <c r="N420" s="110">
        <v>9552</v>
      </c>
      <c r="O420" s="108">
        <v>2.5649078726968175E-2</v>
      </c>
      <c r="P420" s="108">
        <v>1.8000000000000002E-2</v>
      </c>
      <c r="Q420" s="108">
        <v>0.28699999999999998</v>
      </c>
      <c r="R420" s="108">
        <v>0.39275379094802637</v>
      </c>
      <c r="S420" s="110">
        <v>400</v>
      </c>
      <c r="T420" s="110">
        <v>2278</v>
      </c>
      <c r="U420" s="110">
        <v>15692</v>
      </c>
      <c r="V420" s="108">
        <v>0.17066020902370635</v>
      </c>
      <c r="W420" s="110">
        <v>316</v>
      </c>
      <c r="X420" s="110">
        <v>0</v>
      </c>
      <c r="Y420" s="110">
        <v>9868</v>
      </c>
      <c r="Z420" s="108">
        <v>3.2022699635184435E-2</v>
      </c>
      <c r="AA420" s="110">
        <v>112</v>
      </c>
      <c r="AB420" s="110">
        <v>152</v>
      </c>
      <c r="AC420" s="110">
        <v>224</v>
      </c>
      <c r="AD420" s="110">
        <v>93</v>
      </c>
      <c r="AE420" s="110">
        <v>296</v>
      </c>
      <c r="AF420" s="110">
        <v>408</v>
      </c>
      <c r="AG420" s="110">
        <v>376</v>
      </c>
      <c r="AH420" s="110">
        <v>313</v>
      </c>
      <c r="AI420" s="110">
        <v>152</v>
      </c>
      <c r="AJ420" s="110">
        <v>29</v>
      </c>
      <c r="AK420" s="110">
        <v>9552</v>
      </c>
      <c r="AL420" s="108">
        <v>0.22560720268006701</v>
      </c>
      <c r="AM420" s="111">
        <f t="shared" si="128"/>
        <v>0.95199999999999996</v>
      </c>
      <c r="AN420" s="111">
        <f t="shared" si="127"/>
        <v>0.38800000000000001</v>
      </c>
      <c r="AO420" s="111">
        <f t="shared" si="129"/>
        <v>0.222</v>
      </c>
      <c r="AP420" s="111">
        <f t="shared" si="130"/>
        <v>0.36799999999999999</v>
      </c>
      <c r="AQ420" s="111">
        <f t="shared" si="131"/>
        <v>0.39700000000000002</v>
      </c>
      <c r="AR420" s="111">
        <f t="shared" si="132"/>
        <v>0.23499999999999999</v>
      </c>
      <c r="AS420" s="111">
        <f t="shared" si="133"/>
        <v>0.01</v>
      </c>
      <c r="AT420" s="111">
        <f t="shared" si="134"/>
        <v>0.01</v>
      </c>
      <c r="AU420" s="111">
        <f t="shared" si="135"/>
        <v>0.21199999999999999</v>
      </c>
      <c r="AV420" s="111">
        <f t="shared" si="136"/>
        <v>0.71299999999999997</v>
      </c>
      <c r="AW420" s="101">
        <f t="shared" si="137"/>
        <v>0</v>
      </c>
      <c r="AX420" s="101">
        <f t="shared" si="138"/>
        <v>1</v>
      </c>
      <c r="AY420" s="101">
        <f t="shared" si="139"/>
        <v>0</v>
      </c>
      <c r="AZ420" s="101">
        <f t="shared" si="140"/>
        <v>1</v>
      </c>
      <c r="BA420" s="101">
        <f t="shared" si="141"/>
        <v>1</v>
      </c>
      <c r="BB420" s="101">
        <f t="shared" si="142"/>
        <v>0</v>
      </c>
      <c r="BC420" s="101">
        <f t="shared" si="143"/>
        <v>0</v>
      </c>
      <c r="BD420" s="101">
        <f t="shared" si="144"/>
        <v>0</v>
      </c>
      <c r="BE420" s="101">
        <f t="shared" si="145"/>
        <v>0</v>
      </c>
      <c r="BF420" s="101">
        <f t="shared" si="146"/>
        <v>2</v>
      </c>
      <c r="BG420" s="101">
        <f t="shared" si="147"/>
        <v>5</v>
      </c>
    </row>
    <row r="421" spans="1:59" x14ac:dyDescent="0.2">
      <c r="A421" s="98">
        <v>1939855</v>
      </c>
      <c r="B421" s="98" t="s">
        <v>1410</v>
      </c>
      <c r="C421" s="98" t="s">
        <v>2564</v>
      </c>
      <c r="D421" s="98" t="s">
        <v>419</v>
      </c>
      <c r="E421" s="106">
        <v>208</v>
      </c>
      <c r="F421" s="107" t="s">
        <v>1165</v>
      </c>
      <c r="G421" s="108" t="s">
        <v>1166</v>
      </c>
      <c r="H421" s="109">
        <v>53750</v>
      </c>
      <c r="I421" s="108">
        <v>8.6999999999999994E-2</v>
      </c>
      <c r="J421" s="110">
        <v>20</v>
      </c>
      <c r="K421" s="110">
        <v>100</v>
      </c>
      <c r="L421" s="108">
        <v>0.2</v>
      </c>
      <c r="M421" s="110">
        <v>2</v>
      </c>
      <c r="N421" s="110">
        <v>100</v>
      </c>
      <c r="O421" s="108">
        <v>0.02</v>
      </c>
      <c r="P421" s="108">
        <v>0</v>
      </c>
      <c r="Q421" s="108">
        <v>0.374</v>
      </c>
      <c r="R421" s="108">
        <v>-6.3063063063063057E-2</v>
      </c>
      <c r="S421" s="110">
        <v>3</v>
      </c>
      <c r="T421" s="110">
        <v>58</v>
      </c>
      <c r="U421" s="110">
        <v>152</v>
      </c>
      <c r="V421" s="108">
        <v>0.40131578947368424</v>
      </c>
      <c r="W421" s="110">
        <v>2</v>
      </c>
      <c r="X421" s="110">
        <v>0</v>
      </c>
      <c r="Y421" s="110">
        <v>102</v>
      </c>
      <c r="Z421" s="108">
        <v>1.9607843137254902E-2</v>
      </c>
      <c r="AA421" s="110">
        <v>1</v>
      </c>
      <c r="AB421" s="110">
        <v>8</v>
      </c>
      <c r="AC421" s="110">
        <v>0</v>
      </c>
      <c r="AD421" s="110">
        <v>0</v>
      </c>
      <c r="AE421" s="110">
        <v>0</v>
      </c>
      <c r="AF421" s="110">
        <v>1</v>
      </c>
      <c r="AG421" s="110">
        <v>4</v>
      </c>
      <c r="AH421" s="110">
        <v>0</v>
      </c>
      <c r="AI421" s="110">
        <v>0</v>
      </c>
      <c r="AJ421" s="110">
        <v>0</v>
      </c>
      <c r="AK421" s="110">
        <v>100</v>
      </c>
      <c r="AL421" s="108">
        <v>0.14000000000000001</v>
      </c>
      <c r="AM421" s="111">
        <f t="shared" si="128"/>
        <v>0.22600000000000001</v>
      </c>
      <c r="AN421" s="111">
        <f t="shared" si="127"/>
        <v>0.45800000000000002</v>
      </c>
      <c r="AO421" s="111">
        <f t="shared" si="129"/>
        <v>0.88900000000000001</v>
      </c>
      <c r="AP421" s="111">
        <f t="shared" si="130"/>
        <v>0.29599999999999999</v>
      </c>
      <c r="AQ421" s="111">
        <f t="shared" si="131"/>
        <v>0</v>
      </c>
      <c r="AR421" s="111">
        <f t="shared" si="132"/>
        <v>0.59099999999999997</v>
      </c>
      <c r="AS421" s="111">
        <f t="shared" si="133"/>
        <v>0.28799999999999998</v>
      </c>
      <c r="AT421" s="111">
        <f t="shared" si="134"/>
        <v>0.28799999999999998</v>
      </c>
      <c r="AU421" s="111">
        <f t="shared" si="135"/>
        <v>0.155</v>
      </c>
      <c r="AV421" s="111">
        <f t="shared" si="136"/>
        <v>0.30399999999999999</v>
      </c>
      <c r="AW421" s="101">
        <f t="shared" si="137"/>
        <v>2</v>
      </c>
      <c r="AX421" s="101">
        <f t="shared" si="138"/>
        <v>1</v>
      </c>
      <c r="AY421" s="101">
        <f t="shared" si="139"/>
        <v>2</v>
      </c>
      <c r="AZ421" s="101">
        <f t="shared" si="140"/>
        <v>0</v>
      </c>
      <c r="BA421" s="101">
        <f t="shared" si="141"/>
        <v>0</v>
      </c>
      <c r="BB421" s="101">
        <f t="shared" si="142"/>
        <v>1</v>
      </c>
      <c r="BC421" s="101">
        <f t="shared" si="143"/>
        <v>1</v>
      </c>
      <c r="BD421" s="101">
        <f t="shared" si="144"/>
        <v>0</v>
      </c>
      <c r="BE421" s="101">
        <f t="shared" si="145"/>
        <v>0</v>
      </c>
      <c r="BF421" s="101">
        <f t="shared" si="146"/>
        <v>0</v>
      </c>
      <c r="BG421" s="101">
        <f t="shared" si="147"/>
        <v>7</v>
      </c>
    </row>
    <row r="422" spans="1:59" x14ac:dyDescent="0.2">
      <c r="A422" s="98">
        <v>1939900</v>
      </c>
      <c r="B422" s="98" t="s">
        <v>1451</v>
      </c>
      <c r="C422" s="98" t="s">
        <v>2565</v>
      </c>
      <c r="D422" s="98" t="s">
        <v>420</v>
      </c>
      <c r="E422" s="106">
        <v>28</v>
      </c>
      <c r="F422" s="107" t="s">
        <v>1226</v>
      </c>
      <c r="G422" s="108" t="s">
        <v>1227</v>
      </c>
      <c r="H422" s="109">
        <v>17500</v>
      </c>
      <c r="I422" s="108">
        <v>0.6</v>
      </c>
      <c r="J422" s="110">
        <v>0</v>
      </c>
      <c r="K422" s="110">
        <v>10</v>
      </c>
      <c r="L422" s="108">
        <v>0</v>
      </c>
      <c r="M422" s="110">
        <v>0</v>
      </c>
      <c r="N422" s="110">
        <v>10</v>
      </c>
      <c r="O422" s="108">
        <v>0</v>
      </c>
      <c r="P422" s="108">
        <v>0</v>
      </c>
      <c r="Q422" s="108">
        <v>0.8</v>
      </c>
      <c r="R422" s="108">
        <v>-0.31707317073170732</v>
      </c>
      <c r="S422" s="110">
        <v>3</v>
      </c>
      <c r="T422" s="110">
        <v>9</v>
      </c>
      <c r="U422" s="110">
        <v>20</v>
      </c>
      <c r="V422" s="108">
        <v>0.6</v>
      </c>
      <c r="W422" s="110">
        <v>20</v>
      </c>
      <c r="X422" s="110">
        <v>0</v>
      </c>
      <c r="Y422" s="110">
        <v>30</v>
      </c>
      <c r="Z422" s="108">
        <v>0.66666666666666663</v>
      </c>
      <c r="AA422" s="110">
        <v>0</v>
      </c>
      <c r="AB422" s="110">
        <v>0</v>
      </c>
      <c r="AC422" s="110">
        <v>0</v>
      </c>
      <c r="AD422" s="110">
        <v>0</v>
      </c>
      <c r="AE422" s="110">
        <v>0</v>
      </c>
      <c r="AF422" s="110">
        <v>0</v>
      </c>
      <c r="AG422" s="110">
        <v>0</v>
      </c>
      <c r="AH422" s="110">
        <v>0</v>
      </c>
      <c r="AI422" s="110">
        <v>0</v>
      </c>
      <c r="AJ422" s="110">
        <v>0</v>
      </c>
      <c r="AK422" s="110">
        <v>10</v>
      </c>
      <c r="AL422" s="108">
        <v>0</v>
      </c>
      <c r="AM422" s="111">
        <f t="shared" si="128"/>
        <v>0</v>
      </c>
      <c r="AN422" s="111">
        <f t="shared" si="127"/>
        <v>1</v>
      </c>
      <c r="AO422" s="111">
        <f t="shared" si="129"/>
        <v>0</v>
      </c>
      <c r="AP422" s="111">
        <f t="shared" si="130"/>
        <v>0</v>
      </c>
      <c r="AQ422" s="111">
        <f t="shared" si="131"/>
        <v>0</v>
      </c>
      <c r="AR422" s="111">
        <f t="shared" si="132"/>
        <v>0.996</v>
      </c>
      <c r="AS422" s="111">
        <f t="shared" si="133"/>
        <v>0.873</v>
      </c>
      <c r="AT422" s="111">
        <f t="shared" si="134"/>
        <v>0.873</v>
      </c>
      <c r="AU422" s="111">
        <f t="shared" si="135"/>
        <v>1</v>
      </c>
      <c r="AV422" s="111">
        <f t="shared" si="136"/>
        <v>0</v>
      </c>
      <c r="AW422" s="101">
        <f t="shared" si="137"/>
        <v>2</v>
      </c>
      <c r="AX422" s="101">
        <f t="shared" si="138"/>
        <v>2</v>
      </c>
      <c r="AY422" s="101">
        <f t="shared" si="139"/>
        <v>0</v>
      </c>
      <c r="AZ422" s="101">
        <f t="shared" si="140"/>
        <v>0</v>
      </c>
      <c r="BA422" s="101">
        <f t="shared" si="141"/>
        <v>0</v>
      </c>
      <c r="BB422" s="101">
        <f t="shared" si="142"/>
        <v>2</v>
      </c>
      <c r="BC422" s="101">
        <f t="shared" si="143"/>
        <v>2</v>
      </c>
      <c r="BD422" s="101">
        <f t="shared" si="144"/>
        <v>2</v>
      </c>
      <c r="BE422" s="101">
        <f t="shared" si="145"/>
        <v>2</v>
      </c>
      <c r="BF422" s="101">
        <f t="shared" si="146"/>
        <v>0</v>
      </c>
      <c r="BG422" s="101">
        <f t="shared" si="147"/>
        <v>12</v>
      </c>
    </row>
    <row r="423" spans="1:59" x14ac:dyDescent="0.2">
      <c r="A423" s="98">
        <v>1940170</v>
      </c>
      <c r="B423" s="98" t="s">
        <v>2052</v>
      </c>
      <c r="C423" s="98" t="s">
        <v>2566</v>
      </c>
      <c r="D423" s="98" t="s">
        <v>421</v>
      </c>
      <c r="E423" s="106">
        <v>2630</v>
      </c>
      <c r="F423" s="107" t="s">
        <v>886</v>
      </c>
      <c r="G423" s="108" t="s">
        <v>1367</v>
      </c>
      <c r="H423" s="109">
        <v>72766</v>
      </c>
      <c r="I423" s="108">
        <v>3.1E-2</v>
      </c>
      <c r="J423" s="110">
        <v>115</v>
      </c>
      <c r="K423" s="110">
        <v>1191</v>
      </c>
      <c r="L423" s="108">
        <v>9.6557514693534838E-2</v>
      </c>
      <c r="M423" s="110">
        <v>18</v>
      </c>
      <c r="N423" s="110">
        <v>1191</v>
      </c>
      <c r="O423" s="108">
        <v>1.5113350125944584E-2</v>
      </c>
      <c r="P423" s="108">
        <v>0.01</v>
      </c>
      <c r="Q423" s="108">
        <v>0.28100000000000003</v>
      </c>
      <c r="R423" s="108">
        <v>0.11299195937367752</v>
      </c>
      <c r="S423" s="110">
        <v>167</v>
      </c>
      <c r="T423" s="110">
        <v>591</v>
      </c>
      <c r="U423" s="110">
        <v>1820</v>
      </c>
      <c r="V423" s="108">
        <v>0.4164835164835165</v>
      </c>
      <c r="W423" s="110">
        <v>31</v>
      </c>
      <c r="X423" s="110">
        <v>0</v>
      </c>
      <c r="Y423" s="110">
        <v>1222</v>
      </c>
      <c r="Z423" s="108">
        <v>2.5368248772504091E-2</v>
      </c>
      <c r="AA423" s="110">
        <v>19</v>
      </c>
      <c r="AB423" s="110">
        <v>15</v>
      </c>
      <c r="AC423" s="110">
        <v>34</v>
      </c>
      <c r="AD423" s="110">
        <v>61</v>
      </c>
      <c r="AE423" s="110">
        <v>10</v>
      </c>
      <c r="AF423" s="110">
        <v>25</v>
      </c>
      <c r="AG423" s="110">
        <v>77</v>
      </c>
      <c r="AH423" s="110">
        <v>5</v>
      </c>
      <c r="AI423" s="110">
        <v>0</v>
      </c>
      <c r="AJ423" s="110">
        <v>0</v>
      </c>
      <c r="AK423" s="110">
        <v>1191</v>
      </c>
      <c r="AL423" s="108">
        <v>0.20654911838790932</v>
      </c>
      <c r="AM423" s="111">
        <f t="shared" si="128"/>
        <v>0.69099999999999995</v>
      </c>
      <c r="AN423" s="111">
        <f t="shared" si="127"/>
        <v>0.104</v>
      </c>
      <c r="AO423" s="111">
        <f t="shared" si="129"/>
        <v>0.501</v>
      </c>
      <c r="AP423" s="111">
        <f t="shared" si="130"/>
        <v>0.23799999999999999</v>
      </c>
      <c r="AQ423" s="111">
        <f t="shared" si="131"/>
        <v>0.26900000000000002</v>
      </c>
      <c r="AR423" s="111">
        <f t="shared" si="132"/>
        <v>0.219</v>
      </c>
      <c r="AS423" s="111">
        <f t="shared" si="133"/>
        <v>0.34699999999999998</v>
      </c>
      <c r="AT423" s="111">
        <f t="shared" si="134"/>
        <v>0.34699999999999998</v>
      </c>
      <c r="AU423" s="111">
        <f t="shared" si="135"/>
        <v>0.184</v>
      </c>
      <c r="AV423" s="111">
        <f t="shared" si="136"/>
        <v>0.63600000000000001</v>
      </c>
      <c r="AW423" s="101">
        <f t="shared" si="137"/>
        <v>0</v>
      </c>
      <c r="AX423" s="101">
        <f t="shared" si="138"/>
        <v>0</v>
      </c>
      <c r="AY423" s="101">
        <f t="shared" si="139"/>
        <v>1</v>
      </c>
      <c r="AZ423" s="101">
        <f t="shared" si="140"/>
        <v>0</v>
      </c>
      <c r="BA423" s="101">
        <f t="shared" si="141"/>
        <v>0</v>
      </c>
      <c r="BB423" s="101">
        <f t="shared" si="142"/>
        <v>0</v>
      </c>
      <c r="BC423" s="101">
        <f t="shared" si="143"/>
        <v>0</v>
      </c>
      <c r="BD423" s="101">
        <f t="shared" si="144"/>
        <v>1</v>
      </c>
      <c r="BE423" s="101">
        <f t="shared" si="145"/>
        <v>0</v>
      </c>
      <c r="BF423" s="101">
        <f t="shared" si="146"/>
        <v>1</v>
      </c>
      <c r="BG423" s="101">
        <f t="shared" si="147"/>
        <v>3</v>
      </c>
    </row>
    <row r="424" spans="1:59" x14ac:dyDescent="0.2">
      <c r="A424" s="98">
        <v>1940215</v>
      </c>
      <c r="B424" s="98" t="s">
        <v>1508</v>
      </c>
      <c r="C424" s="98" t="s">
        <v>2567</v>
      </c>
      <c r="D424" s="98" t="s">
        <v>422</v>
      </c>
      <c r="E424" s="106">
        <v>179</v>
      </c>
      <c r="F424" s="107" t="s">
        <v>362</v>
      </c>
      <c r="G424" s="108" t="s">
        <v>1125</v>
      </c>
      <c r="H424" s="109">
        <v>50417</v>
      </c>
      <c r="I424" s="108">
        <v>6.9000000000000006E-2</v>
      </c>
      <c r="J424" s="110">
        <v>17</v>
      </c>
      <c r="K424" s="110">
        <v>75</v>
      </c>
      <c r="L424" s="108">
        <v>0.22666666666666666</v>
      </c>
      <c r="M424" s="110">
        <v>3</v>
      </c>
      <c r="N424" s="110">
        <v>75</v>
      </c>
      <c r="O424" s="108">
        <v>0.04</v>
      </c>
      <c r="P424" s="108">
        <v>1.3000000000000001E-2</v>
      </c>
      <c r="Q424" s="108">
        <v>0.35600000000000004</v>
      </c>
      <c r="R424" s="108">
        <v>-0.10050251256281408</v>
      </c>
      <c r="S424" s="110">
        <v>3</v>
      </c>
      <c r="T424" s="110">
        <v>49</v>
      </c>
      <c r="U424" s="110">
        <v>109</v>
      </c>
      <c r="V424" s="108">
        <v>0.47706422018348627</v>
      </c>
      <c r="W424" s="110">
        <v>22</v>
      </c>
      <c r="X424" s="110">
        <v>9</v>
      </c>
      <c r="Y424" s="110">
        <v>97</v>
      </c>
      <c r="Z424" s="108">
        <v>0.13402061855670103</v>
      </c>
      <c r="AA424" s="110">
        <v>2</v>
      </c>
      <c r="AB424" s="110">
        <v>5</v>
      </c>
      <c r="AC424" s="110">
        <v>0</v>
      </c>
      <c r="AD424" s="110">
        <v>2</v>
      </c>
      <c r="AE424" s="110">
        <v>0</v>
      </c>
      <c r="AF424" s="110">
        <v>4</v>
      </c>
      <c r="AG424" s="110">
        <v>0</v>
      </c>
      <c r="AH424" s="110">
        <v>0</v>
      </c>
      <c r="AI424" s="110">
        <v>0</v>
      </c>
      <c r="AJ424" s="110">
        <v>0</v>
      </c>
      <c r="AK424" s="110">
        <v>75</v>
      </c>
      <c r="AL424" s="108">
        <v>0.17333333333333334</v>
      </c>
      <c r="AM424" s="111">
        <f t="shared" si="128"/>
        <v>0.159</v>
      </c>
      <c r="AN424" s="111">
        <f t="shared" si="127"/>
        <v>0.33500000000000002</v>
      </c>
      <c r="AO424" s="111">
        <f t="shared" si="129"/>
        <v>0.93100000000000005</v>
      </c>
      <c r="AP424" s="111">
        <f t="shared" si="130"/>
        <v>0.55400000000000005</v>
      </c>
      <c r="AQ424" s="111">
        <f t="shared" si="131"/>
        <v>0.316</v>
      </c>
      <c r="AR424" s="111">
        <f t="shared" si="132"/>
        <v>0.51</v>
      </c>
      <c r="AS424" s="111">
        <f t="shared" si="133"/>
        <v>0.56899999999999995</v>
      </c>
      <c r="AT424" s="111">
        <f t="shared" si="134"/>
        <v>0.56899999999999995</v>
      </c>
      <c r="AU424" s="111">
        <f t="shared" si="135"/>
        <v>0.76300000000000001</v>
      </c>
      <c r="AV424" s="111">
        <f t="shared" si="136"/>
        <v>0.46500000000000002</v>
      </c>
      <c r="AW424" s="101">
        <f t="shared" si="137"/>
        <v>2</v>
      </c>
      <c r="AX424" s="101">
        <f t="shared" si="138"/>
        <v>1</v>
      </c>
      <c r="AY424" s="101">
        <f t="shared" si="139"/>
        <v>2</v>
      </c>
      <c r="AZ424" s="101">
        <f t="shared" si="140"/>
        <v>1</v>
      </c>
      <c r="BA424" s="101">
        <f t="shared" si="141"/>
        <v>0</v>
      </c>
      <c r="BB424" s="101">
        <f t="shared" si="142"/>
        <v>1</v>
      </c>
      <c r="BC424" s="101">
        <f t="shared" si="143"/>
        <v>2</v>
      </c>
      <c r="BD424" s="101">
        <f t="shared" si="144"/>
        <v>1</v>
      </c>
      <c r="BE424" s="101">
        <f t="shared" si="145"/>
        <v>2</v>
      </c>
      <c r="BF424" s="101">
        <f t="shared" si="146"/>
        <v>1</v>
      </c>
      <c r="BG424" s="101">
        <f t="shared" si="147"/>
        <v>13</v>
      </c>
    </row>
    <row r="425" spans="1:59" x14ac:dyDescent="0.2">
      <c r="A425" s="98">
        <v>1940260</v>
      </c>
      <c r="B425" s="98" t="s">
        <v>1714</v>
      </c>
      <c r="C425" s="98" t="s">
        <v>2568</v>
      </c>
      <c r="D425" s="98" t="s">
        <v>423</v>
      </c>
      <c r="E425" s="106">
        <v>658</v>
      </c>
      <c r="F425" s="107" t="s">
        <v>364</v>
      </c>
      <c r="G425" s="108" t="s">
        <v>1206</v>
      </c>
      <c r="H425" s="109">
        <v>66481</v>
      </c>
      <c r="I425" s="108">
        <v>7.2999999999999995E-2</v>
      </c>
      <c r="J425" s="110">
        <v>41</v>
      </c>
      <c r="K425" s="110">
        <v>352</v>
      </c>
      <c r="L425" s="108">
        <v>0.11647727272727272</v>
      </c>
      <c r="M425" s="110">
        <v>24</v>
      </c>
      <c r="N425" s="110">
        <v>352</v>
      </c>
      <c r="O425" s="108">
        <v>6.8181818181818177E-2</v>
      </c>
      <c r="P425" s="108">
        <v>1.1000000000000001E-2</v>
      </c>
      <c r="Q425" s="108">
        <v>0.3</v>
      </c>
      <c r="R425" s="108">
        <v>9.202453987730062E-3</v>
      </c>
      <c r="S425" s="110">
        <v>26</v>
      </c>
      <c r="T425" s="110">
        <v>175</v>
      </c>
      <c r="U425" s="110">
        <v>479</v>
      </c>
      <c r="V425" s="108">
        <v>0.41962421711899789</v>
      </c>
      <c r="W425" s="110">
        <v>75</v>
      </c>
      <c r="X425" s="110">
        <v>11</v>
      </c>
      <c r="Y425" s="110">
        <v>427</v>
      </c>
      <c r="Z425" s="108">
        <v>0.14988290398126464</v>
      </c>
      <c r="AA425" s="110">
        <v>17</v>
      </c>
      <c r="AB425" s="110">
        <v>4</v>
      </c>
      <c r="AC425" s="110">
        <v>17</v>
      </c>
      <c r="AD425" s="110">
        <v>7</v>
      </c>
      <c r="AE425" s="110">
        <v>0</v>
      </c>
      <c r="AF425" s="110">
        <v>13</v>
      </c>
      <c r="AG425" s="110">
        <v>0</v>
      </c>
      <c r="AH425" s="110">
        <v>0</v>
      </c>
      <c r="AI425" s="110">
        <v>0</v>
      </c>
      <c r="AJ425" s="110">
        <v>0</v>
      </c>
      <c r="AK425" s="110">
        <v>352</v>
      </c>
      <c r="AL425" s="108">
        <v>0.16477272727272727</v>
      </c>
      <c r="AM425" s="111">
        <f t="shared" si="128"/>
        <v>0.55700000000000005</v>
      </c>
      <c r="AN425" s="111">
        <f t="shared" si="127"/>
        <v>0.36599999999999999</v>
      </c>
      <c r="AO425" s="111">
        <f t="shared" si="129"/>
        <v>0.61599999999999999</v>
      </c>
      <c r="AP425" s="111">
        <f t="shared" si="130"/>
        <v>0.79</v>
      </c>
      <c r="AQ425" s="111">
        <f t="shared" si="131"/>
        <v>0.28899999999999998</v>
      </c>
      <c r="AR425" s="111">
        <f t="shared" si="132"/>
        <v>0.28199999999999997</v>
      </c>
      <c r="AS425" s="111">
        <f t="shared" si="133"/>
        <v>0.35799999999999998</v>
      </c>
      <c r="AT425" s="111">
        <f t="shared" si="134"/>
        <v>0.35799999999999998</v>
      </c>
      <c r="AU425" s="111">
        <f t="shared" si="135"/>
        <v>0.80200000000000005</v>
      </c>
      <c r="AV425" s="111">
        <f t="shared" si="136"/>
        <v>0.41799999999999998</v>
      </c>
      <c r="AW425" s="101">
        <f t="shared" si="137"/>
        <v>1</v>
      </c>
      <c r="AX425" s="101">
        <f t="shared" si="138"/>
        <v>1</v>
      </c>
      <c r="AY425" s="101">
        <f t="shared" si="139"/>
        <v>1</v>
      </c>
      <c r="AZ425" s="101">
        <f t="shared" si="140"/>
        <v>2</v>
      </c>
      <c r="BA425" s="101">
        <f t="shared" si="141"/>
        <v>0</v>
      </c>
      <c r="BB425" s="101">
        <f t="shared" si="142"/>
        <v>0</v>
      </c>
      <c r="BC425" s="101">
        <f t="shared" si="143"/>
        <v>0</v>
      </c>
      <c r="BD425" s="101">
        <f t="shared" si="144"/>
        <v>1</v>
      </c>
      <c r="BE425" s="101">
        <f t="shared" si="145"/>
        <v>2</v>
      </c>
      <c r="BF425" s="101">
        <f t="shared" si="146"/>
        <v>1</v>
      </c>
      <c r="BG425" s="101">
        <f t="shared" si="147"/>
        <v>9</v>
      </c>
    </row>
    <row r="426" spans="1:59" x14ac:dyDescent="0.2">
      <c r="A426" s="98">
        <v>1940350</v>
      </c>
      <c r="B426" s="98" t="s">
        <v>1579</v>
      </c>
      <c r="C426" s="98" t="s">
        <v>2569</v>
      </c>
      <c r="D426" s="98" t="s">
        <v>424</v>
      </c>
      <c r="E426" s="106">
        <v>243</v>
      </c>
      <c r="F426" s="107" t="s">
        <v>1265</v>
      </c>
      <c r="G426" s="108" t="s">
        <v>1266</v>
      </c>
      <c r="H426" s="109">
        <v>54375</v>
      </c>
      <c r="I426" s="108">
        <v>5.2000000000000005E-2</v>
      </c>
      <c r="J426" s="110">
        <v>25</v>
      </c>
      <c r="K426" s="110">
        <v>120</v>
      </c>
      <c r="L426" s="108">
        <v>0.20833333333333334</v>
      </c>
      <c r="M426" s="110">
        <v>5</v>
      </c>
      <c r="N426" s="110">
        <v>120</v>
      </c>
      <c r="O426" s="108">
        <v>4.1666666666666664E-2</v>
      </c>
      <c r="P426" s="108">
        <v>4.2999999999999997E-2</v>
      </c>
      <c r="Q426" s="108">
        <v>0.25700000000000001</v>
      </c>
      <c r="R426" s="108">
        <v>-0.22857142857142856</v>
      </c>
      <c r="S426" s="110">
        <v>21</v>
      </c>
      <c r="T426" s="110">
        <v>61</v>
      </c>
      <c r="U426" s="110">
        <v>166</v>
      </c>
      <c r="V426" s="108">
        <v>0.49397590361445781</v>
      </c>
      <c r="W426" s="110">
        <v>33</v>
      </c>
      <c r="X426" s="110">
        <v>0</v>
      </c>
      <c r="Y426" s="110">
        <v>153</v>
      </c>
      <c r="Z426" s="108">
        <v>0.21568627450980393</v>
      </c>
      <c r="AA426" s="110">
        <v>9</v>
      </c>
      <c r="AB426" s="110">
        <v>4</v>
      </c>
      <c r="AC426" s="110">
        <v>1</v>
      </c>
      <c r="AD426" s="110">
        <v>2</v>
      </c>
      <c r="AE426" s="110">
        <v>1</v>
      </c>
      <c r="AF426" s="110">
        <v>6</v>
      </c>
      <c r="AG426" s="110">
        <v>3</v>
      </c>
      <c r="AH426" s="110">
        <v>0</v>
      </c>
      <c r="AI426" s="110">
        <v>0</v>
      </c>
      <c r="AJ426" s="110">
        <v>0</v>
      </c>
      <c r="AK426" s="110">
        <v>120</v>
      </c>
      <c r="AL426" s="108">
        <v>0.21666666666666667</v>
      </c>
      <c r="AM426" s="111">
        <f t="shared" si="128"/>
        <v>0.24199999999999999</v>
      </c>
      <c r="AN426" s="111">
        <f t="shared" si="127"/>
        <v>0.223</v>
      </c>
      <c r="AO426" s="111">
        <f t="shared" si="129"/>
        <v>0.90600000000000003</v>
      </c>
      <c r="AP426" s="111">
        <f t="shared" si="130"/>
        <v>0.56299999999999994</v>
      </c>
      <c r="AQ426" s="111">
        <f t="shared" si="131"/>
        <v>0.70899999999999996</v>
      </c>
      <c r="AR426" s="111">
        <f t="shared" si="132"/>
        <v>0.14599999999999999</v>
      </c>
      <c r="AS426" s="111">
        <f t="shared" si="133"/>
        <v>0.623</v>
      </c>
      <c r="AT426" s="111">
        <f t="shared" si="134"/>
        <v>0.623</v>
      </c>
      <c r="AU426" s="111">
        <f t="shared" si="135"/>
        <v>0.90900000000000003</v>
      </c>
      <c r="AV426" s="111">
        <f t="shared" si="136"/>
        <v>0.67600000000000005</v>
      </c>
      <c r="AW426" s="101">
        <f t="shared" si="137"/>
        <v>2</v>
      </c>
      <c r="AX426" s="101">
        <f t="shared" si="138"/>
        <v>0</v>
      </c>
      <c r="AY426" s="101">
        <f t="shared" si="139"/>
        <v>2</v>
      </c>
      <c r="AZ426" s="101">
        <f t="shared" si="140"/>
        <v>1</v>
      </c>
      <c r="BA426" s="101">
        <f t="shared" si="141"/>
        <v>2</v>
      </c>
      <c r="BB426" s="101">
        <f t="shared" si="142"/>
        <v>0</v>
      </c>
      <c r="BC426" s="101">
        <f t="shared" si="143"/>
        <v>2</v>
      </c>
      <c r="BD426" s="101">
        <f t="shared" si="144"/>
        <v>1</v>
      </c>
      <c r="BE426" s="101">
        <f t="shared" si="145"/>
        <v>2</v>
      </c>
      <c r="BF426" s="101">
        <f t="shared" si="146"/>
        <v>2</v>
      </c>
      <c r="BG426" s="101">
        <f t="shared" si="147"/>
        <v>14</v>
      </c>
    </row>
    <row r="427" spans="1:59" x14ac:dyDescent="0.2">
      <c r="A427" s="98">
        <v>1940395</v>
      </c>
      <c r="B427" s="98" t="s">
        <v>2109</v>
      </c>
      <c r="C427" s="98" t="s">
        <v>2570</v>
      </c>
      <c r="D427" s="98" t="s">
        <v>425</v>
      </c>
      <c r="E427" s="106">
        <v>304</v>
      </c>
      <c r="F427" s="107" t="s">
        <v>1779</v>
      </c>
      <c r="G427" s="108" t="s">
        <v>1780</v>
      </c>
      <c r="H427" s="109">
        <v>119375</v>
      </c>
      <c r="I427" s="108">
        <v>6.5000000000000002E-2</v>
      </c>
      <c r="J427" s="110">
        <v>3</v>
      </c>
      <c r="K427" s="110">
        <v>171</v>
      </c>
      <c r="L427" s="108">
        <v>1.7543859649122806E-2</v>
      </c>
      <c r="M427" s="110">
        <v>1</v>
      </c>
      <c r="N427" s="110">
        <v>171</v>
      </c>
      <c r="O427" s="108">
        <v>5.8479532163742687E-3</v>
      </c>
      <c r="P427" s="108">
        <v>0</v>
      </c>
      <c r="Q427" s="108">
        <v>0.161</v>
      </c>
      <c r="R427" s="108">
        <v>-1.6181229773462782E-2</v>
      </c>
      <c r="S427" s="110">
        <v>7</v>
      </c>
      <c r="T427" s="110">
        <v>57</v>
      </c>
      <c r="U427" s="110">
        <v>320</v>
      </c>
      <c r="V427" s="108">
        <v>0.2</v>
      </c>
      <c r="W427" s="110">
        <v>2</v>
      </c>
      <c r="X427" s="110">
        <v>0</v>
      </c>
      <c r="Y427" s="110">
        <v>173</v>
      </c>
      <c r="Z427" s="108">
        <v>1.1560693641618497E-2</v>
      </c>
      <c r="AA427" s="110">
        <v>3</v>
      </c>
      <c r="AB427" s="110">
        <v>3</v>
      </c>
      <c r="AC427" s="110">
        <v>1</v>
      </c>
      <c r="AD427" s="110">
        <v>4</v>
      </c>
      <c r="AE427" s="110">
        <v>1</v>
      </c>
      <c r="AF427" s="110">
        <v>11</v>
      </c>
      <c r="AG427" s="110">
        <v>7</v>
      </c>
      <c r="AH427" s="110">
        <v>0</v>
      </c>
      <c r="AI427" s="110">
        <v>0</v>
      </c>
      <c r="AJ427" s="110">
        <v>1</v>
      </c>
      <c r="AK427" s="110">
        <v>171</v>
      </c>
      <c r="AL427" s="108">
        <v>0.18128654970760233</v>
      </c>
      <c r="AM427" s="111">
        <f t="shared" si="128"/>
        <v>0.98199999999999998</v>
      </c>
      <c r="AN427" s="111">
        <f t="shared" si="127"/>
        <v>0.30399999999999999</v>
      </c>
      <c r="AO427" s="111">
        <f t="shared" si="129"/>
        <v>7.5999999999999998E-2</v>
      </c>
      <c r="AP427" s="111">
        <f t="shared" si="130"/>
        <v>0.13900000000000001</v>
      </c>
      <c r="AQ427" s="111">
        <f t="shared" si="131"/>
        <v>0</v>
      </c>
      <c r="AR427" s="111">
        <f t="shared" si="132"/>
        <v>6.0000000000000001E-3</v>
      </c>
      <c r="AS427" s="111">
        <f t="shared" si="133"/>
        <v>0.02</v>
      </c>
      <c r="AT427" s="111">
        <f t="shared" si="134"/>
        <v>0.02</v>
      </c>
      <c r="AU427" s="111">
        <f t="shared" si="135"/>
        <v>0.124</v>
      </c>
      <c r="AV427" s="111">
        <f t="shared" si="136"/>
        <v>0.51100000000000001</v>
      </c>
      <c r="AW427" s="101">
        <f t="shared" si="137"/>
        <v>0</v>
      </c>
      <c r="AX427" s="101">
        <f t="shared" si="138"/>
        <v>0</v>
      </c>
      <c r="AY427" s="101">
        <f t="shared" si="139"/>
        <v>0</v>
      </c>
      <c r="AZ427" s="101">
        <f t="shared" si="140"/>
        <v>0</v>
      </c>
      <c r="BA427" s="101">
        <f t="shared" si="141"/>
        <v>0</v>
      </c>
      <c r="BB427" s="101">
        <f t="shared" si="142"/>
        <v>0</v>
      </c>
      <c r="BC427" s="101">
        <f t="shared" si="143"/>
        <v>1</v>
      </c>
      <c r="BD427" s="101">
        <f t="shared" si="144"/>
        <v>0</v>
      </c>
      <c r="BE427" s="101">
        <f t="shared" si="145"/>
        <v>0</v>
      </c>
      <c r="BF427" s="101">
        <f t="shared" si="146"/>
        <v>1</v>
      </c>
      <c r="BG427" s="101">
        <f t="shared" si="147"/>
        <v>2</v>
      </c>
    </row>
    <row r="428" spans="1:59" x14ac:dyDescent="0.2">
      <c r="A428" s="98">
        <v>1940440</v>
      </c>
      <c r="B428" s="98" t="s">
        <v>1426</v>
      </c>
      <c r="C428" s="98" t="s">
        <v>2571</v>
      </c>
      <c r="D428" s="98" t="s">
        <v>426</v>
      </c>
      <c r="E428" s="106">
        <v>606</v>
      </c>
      <c r="F428" s="107" t="s">
        <v>1427</v>
      </c>
      <c r="G428" s="108" t="s">
        <v>1428</v>
      </c>
      <c r="H428" s="109">
        <v>37500</v>
      </c>
      <c r="I428" s="108">
        <v>0.26</v>
      </c>
      <c r="J428" s="110">
        <v>80</v>
      </c>
      <c r="K428" s="110">
        <v>254</v>
      </c>
      <c r="L428" s="108">
        <v>0.31496062992125984</v>
      </c>
      <c r="M428" s="110">
        <v>10</v>
      </c>
      <c r="N428" s="110">
        <v>254</v>
      </c>
      <c r="O428" s="108">
        <v>3.937007874015748E-2</v>
      </c>
      <c r="P428" s="108">
        <v>0.19800000000000001</v>
      </c>
      <c r="Q428" s="108">
        <v>0.48</v>
      </c>
      <c r="R428" s="108">
        <v>1.1686143572621035E-2</v>
      </c>
      <c r="S428" s="110">
        <v>53</v>
      </c>
      <c r="T428" s="110">
        <v>191</v>
      </c>
      <c r="U428" s="110">
        <v>448</v>
      </c>
      <c r="V428" s="108">
        <v>0.5446428571428571</v>
      </c>
      <c r="W428" s="110">
        <v>21</v>
      </c>
      <c r="X428" s="110">
        <v>7</v>
      </c>
      <c r="Y428" s="110">
        <v>275</v>
      </c>
      <c r="Z428" s="108">
        <v>5.0909090909090911E-2</v>
      </c>
      <c r="AA428" s="110">
        <v>4</v>
      </c>
      <c r="AB428" s="110">
        <v>10</v>
      </c>
      <c r="AC428" s="110">
        <v>3</v>
      </c>
      <c r="AD428" s="110">
        <v>2</v>
      </c>
      <c r="AE428" s="110">
        <v>2</v>
      </c>
      <c r="AF428" s="110">
        <v>34</v>
      </c>
      <c r="AG428" s="110">
        <v>23</v>
      </c>
      <c r="AH428" s="110">
        <v>0</v>
      </c>
      <c r="AI428" s="110">
        <v>0</v>
      </c>
      <c r="AJ428" s="110">
        <v>0</v>
      </c>
      <c r="AK428" s="110">
        <v>254</v>
      </c>
      <c r="AL428" s="108">
        <v>0.30708661417322836</v>
      </c>
      <c r="AM428" s="111">
        <f t="shared" si="128"/>
        <v>2.1999999999999999E-2</v>
      </c>
      <c r="AN428" s="111">
        <f t="shared" si="127"/>
        <v>0.94799999999999995</v>
      </c>
      <c r="AO428" s="111">
        <f t="shared" si="129"/>
        <v>0.97799999999999998</v>
      </c>
      <c r="AP428" s="111">
        <f t="shared" si="130"/>
        <v>0.54300000000000004</v>
      </c>
      <c r="AQ428" s="111">
        <f t="shared" si="131"/>
        <v>0.98699999999999999</v>
      </c>
      <c r="AR428" s="111">
        <f t="shared" si="132"/>
        <v>0.90800000000000003</v>
      </c>
      <c r="AS428" s="111">
        <f t="shared" si="133"/>
        <v>0.77200000000000002</v>
      </c>
      <c r="AT428" s="111">
        <f t="shared" si="134"/>
        <v>0.77200000000000002</v>
      </c>
      <c r="AU428" s="111">
        <f t="shared" si="135"/>
        <v>0.314</v>
      </c>
      <c r="AV428" s="111">
        <f t="shared" si="136"/>
        <v>0.93100000000000005</v>
      </c>
      <c r="AW428" s="101">
        <f t="shared" si="137"/>
        <v>2</v>
      </c>
      <c r="AX428" s="101">
        <f t="shared" si="138"/>
        <v>2</v>
      </c>
      <c r="AY428" s="101">
        <f t="shared" si="139"/>
        <v>2</v>
      </c>
      <c r="AZ428" s="101">
        <f t="shared" si="140"/>
        <v>1</v>
      </c>
      <c r="BA428" s="101">
        <f t="shared" si="141"/>
        <v>2</v>
      </c>
      <c r="BB428" s="101">
        <f t="shared" si="142"/>
        <v>2</v>
      </c>
      <c r="BC428" s="101">
        <f t="shared" si="143"/>
        <v>0</v>
      </c>
      <c r="BD428" s="101">
        <f t="shared" si="144"/>
        <v>2</v>
      </c>
      <c r="BE428" s="101">
        <f t="shared" si="145"/>
        <v>0</v>
      </c>
      <c r="BF428" s="101">
        <f t="shared" si="146"/>
        <v>2</v>
      </c>
      <c r="BG428" s="101">
        <f t="shared" si="147"/>
        <v>15</v>
      </c>
    </row>
    <row r="429" spans="1:59" x14ac:dyDescent="0.2">
      <c r="A429" s="98">
        <v>1940665</v>
      </c>
      <c r="B429" s="98" t="s">
        <v>1164</v>
      </c>
      <c r="C429" s="98" t="s">
        <v>2572</v>
      </c>
      <c r="D429" s="98" t="s">
        <v>427</v>
      </c>
      <c r="E429" s="106">
        <v>257</v>
      </c>
      <c r="F429" s="107" t="s">
        <v>1165</v>
      </c>
      <c r="G429" s="108" t="s">
        <v>1166</v>
      </c>
      <c r="H429" s="109">
        <v>40278</v>
      </c>
      <c r="I429" s="108">
        <v>9.5000000000000001E-2</v>
      </c>
      <c r="J429" s="110">
        <v>24</v>
      </c>
      <c r="K429" s="110">
        <v>138</v>
      </c>
      <c r="L429" s="108">
        <v>0.17391304347826086</v>
      </c>
      <c r="M429" s="110">
        <v>3</v>
      </c>
      <c r="N429" s="110">
        <v>138</v>
      </c>
      <c r="O429" s="108">
        <v>2.1739130434782608E-2</v>
      </c>
      <c r="P429" s="108">
        <v>2.3E-2</v>
      </c>
      <c r="Q429" s="108">
        <v>0.39399999999999996</v>
      </c>
      <c r="R429" s="108">
        <v>-3.3834586466165412E-2</v>
      </c>
      <c r="S429" s="110">
        <v>11</v>
      </c>
      <c r="T429" s="110">
        <v>92</v>
      </c>
      <c r="U429" s="110">
        <v>192</v>
      </c>
      <c r="V429" s="108">
        <v>0.53645833333333337</v>
      </c>
      <c r="W429" s="110">
        <v>17</v>
      </c>
      <c r="X429" s="110">
        <v>0</v>
      </c>
      <c r="Y429" s="110">
        <v>155</v>
      </c>
      <c r="Z429" s="108">
        <v>0.10967741935483871</v>
      </c>
      <c r="AA429" s="110">
        <v>7</v>
      </c>
      <c r="AB429" s="110">
        <v>9</v>
      </c>
      <c r="AC429" s="110">
        <v>2</v>
      </c>
      <c r="AD429" s="110">
        <v>0</v>
      </c>
      <c r="AE429" s="110">
        <v>0</v>
      </c>
      <c r="AF429" s="110">
        <v>5</v>
      </c>
      <c r="AG429" s="110">
        <v>4</v>
      </c>
      <c r="AH429" s="110">
        <v>0</v>
      </c>
      <c r="AI429" s="110">
        <v>0</v>
      </c>
      <c r="AJ429" s="110">
        <v>0</v>
      </c>
      <c r="AK429" s="110">
        <v>138</v>
      </c>
      <c r="AL429" s="108">
        <v>0.19565217391304349</v>
      </c>
      <c r="AM429" s="111">
        <f t="shared" si="128"/>
        <v>3.5999999999999997E-2</v>
      </c>
      <c r="AN429" s="111">
        <f t="shared" si="127"/>
        <v>0.501</v>
      </c>
      <c r="AO429" s="111">
        <f t="shared" si="129"/>
        <v>0.83199999999999996</v>
      </c>
      <c r="AP429" s="111">
        <f t="shared" si="130"/>
        <v>0.316</v>
      </c>
      <c r="AQ429" s="111">
        <f t="shared" si="131"/>
        <v>0.45700000000000002</v>
      </c>
      <c r="AR429" s="111">
        <f t="shared" si="132"/>
        <v>0.67500000000000004</v>
      </c>
      <c r="AS429" s="111">
        <f t="shared" si="133"/>
        <v>0.74</v>
      </c>
      <c r="AT429" s="111">
        <f t="shared" si="134"/>
        <v>0.74</v>
      </c>
      <c r="AU429" s="111">
        <f t="shared" si="135"/>
        <v>0.64900000000000002</v>
      </c>
      <c r="AV429" s="111">
        <f t="shared" si="136"/>
        <v>0.58699999999999997</v>
      </c>
      <c r="AW429" s="101">
        <f t="shared" si="137"/>
        <v>2</v>
      </c>
      <c r="AX429" s="101">
        <f t="shared" si="138"/>
        <v>1</v>
      </c>
      <c r="AY429" s="101">
        <f t="shared" si="139"/>
        <v>2</v>
      </c>
      <c r="AZ429" s="101">
        <f t="shared" si="140"/>
        <v>0</v>
      </c>
      <c r="BA429" s="101">
        <f t="shared" si="141"/>
        <v>1</v>
      </c>
      <c r="BB429" s="101">
        <f t="shared" si="142"/>
        <v>2</v>
      </c>
      <c r="BC429" s="101">
        <f t="shared" si="143"/>
        <v>1</v>
      </c>
      <c r="BD429" s="101">
        <f t="shared" si="144"/>
        <v>2</v>
      </c>
      <c r="BE429" s="101">
        <f t="shared" si="145"/>
        <v>1</v>
      </c>
      <c r="BF429" s="101">
        <f t="shared" si="146"/>
        <v>1</v>
      </c>
      <c r="BG429" s="101">
        <f t="shared" si="147"/>
        <v>13</v>
      </c>
    </row>
    <row r="430" spans="1:59" x14ac:dyDescent="0.2">
      <c r="A430" s="98">
        <v>1940845</v>
      </c>
      <c r="B430" s="98" t="s">
        <v>1103</v>
      </c>
      <c r="C430" s="98" t="s">
        <v>2573</v>
      </c>
      <c r="D430" s="98" t="s">
        <v>428</v>
      </c>
      <c r="E430" s="106">
        <v>9900</v>
      </c>
      <c r="F430" s="107" t="s">
        <v>1104</v>
      </c>
      <c r="G430" s="108" t="s">
        <v>1105</v>
      </c>
      <c r="H430" s="109">
        <v>49340</v>
      </c>
      <c r="I430" s="108">
        <v>0.20300000000000001</v>
      </c>
      <c r="J430" s="110">
        <v>1012</v>
      </c>
      <c r="K430" s="110">
        <v>4338</v>
      </c>
      <c r="L430" s="108">
        <v>0.23328722913785155</v>
      </c>
      <c r="M430" s="110">
        <v>354</v>
      </c>
      <c r="N430" s="110">
        <v>4338</v>
      </c>
      <c r="O430" s="108">
        <v>8.1604426002766253E-2</v>
      </c>
      <c r="P430" s="108">
        <v>5.7999999999999996E-2</v>
      </c>
      <c r="Q430" s="108">
        <v>0.42799999999999999</v>
      </c>
      <c r="R430" s="108">
        <v>-8.1632653061224483E-2</v>
      </c>
      <c r="S430" s="110">
        <v>641</v>
      </c>
      <c r="T430" s="110">
        <v>2457</v>
      </c>
      <c r="U430" s="110">
        <v>6803</v>
      </c>
      <c r="V430" s="108">
        <v>0.45538732911950608</v>
      </c>
      <c r="W430" s="110">
        <v>630</v>
      </c>
      <c r="X430" s="110">
        <v>85</v>
      </c>
      <c r="Y430" s="110">
        <v>4968</v>
      </c>
      <c r="Z430" s="108">
        <v>0.10970209339774557</v>
      </c>
      <c r="AA430" s="110">
        <v>222</v>
      </c>
      <c r="AB430" s="110">
        <v>98</v>
      </c>
      <c r="AC430" s="110">
        <v>51</v>
      </c>
      <c r="AD430" s="110">
        <v>8</v>
      </c>
      <c r="AE430" s="110">
        <v>81</v>
      </c>
      <c r="AF430" s="110">
        <v>531</v>
      </c>
      <c r="AG430" s="110">
        <v>260</v>
      </c>
      <c r="AH430" s="110">
        <v>76</v>
      </c>
      <c r="AI430" s="110">
        <v>6</v>
      </c>
      <c r="AJ430" s="110">
        <v>0</v>
      </c>
      <c r="AK430" s="110">
        <v>4338</v>
      </c>
      <c r="AL430" s="108">
        <v>0.30728446288612266</v>
      </c>
      <c r="AM430" s="111">
        <f t="shared" si="128"/>
        <v>0.13700000000000001</v>
      </c>
      <c r="AN430" s="111">
        <f t="shared" si="127"/>
        <v>0.88300000000000001</v>
      </c>
      <c r="AO430" s="111">
        <f t="shared" si="129"/>
        <v>0.94</v>
      </c>
      <c r="AP430" s="111">
        <f t="shared" si="130"/>
        <v>0.85899999999999999</v>
      </c>
      <c r="AQ430" s="111">
        <f t="shared" si="131"/>
        <v>0.81200000000000006</v>
      </c>
      <c r="AR430" s="111">
        <f t="shared" si="132"/>
        <v>0.80400000000000005</v>
      </c>
      <c r="AS430" s="111">
        <f t="shared" si="133"/>
        <v>0.497</v>
      </c>
      <c r="AT430" s="111">
        <f t="shared" si="134"/>
        <v>0.497</v>
      </c>
      <c r="AU430" s="111">
        <f t="shared" si="135"/>
        <v>0.65</v>
      </c>
      <c r="AV430" s="111">
        <f t="shared" si="136"/>
        <v>0.93200000000000005</v>
      </c>
      <c r="AW430" s="101">
        <f t="shared" si="137"/>
        <v>2</v>
      </c>
      <c r="AX430" s="101">
        <f t="shared" si="138"/>
        <v>2</v>
      </c>
      <c r="AY430" s="101">
        <f t="shared" si="139"/>
        <v>2</v>
      </c>
      <c r="AZ430" s="101">
        <f t="shared" si="140"/>
        <v>2</v>
      </c>
      <c r="BA430" s="101">
        <f t="shared" si="141"/>
        <v>2</v>
      </c>
      <c r="BB430" s="101">
        <f t="shared" si="142"/>
        <v>2</v>
      </c>
      <c r="BC430" s="101">
        <f t="shared" si="143"/>
        <v>2</v>
      </c>
      <c r="BD430" s="101">
        <f t="shared" si="144"/>
        <v>1</v>
      </c>
      <c r="BE430" s="101">
        <f t="shared" si="145"/>
        <v>1</v>
      </c>
      <c r="BF430" s="101">
        <f t="shared" si="146"/>
        <v>2</v>
      </c>
      <c r="BG430" s="101">
        <f t="shared" si="147"/>
        <v>18</v>
      </c>
    </row>
    <row r="431" spans="1:59" x14ac:dyDescent="0.2">
      <c r="A431" s="98">
        <v>1940890</v>
      </c>
      <c r="B431" s="98" t="s">
        <v>1995</v>
      </c>
      <c r="C431" s="98" t="s">
        <v>2574</v>
      </c>
      <c r="D431" s="98" t="s">
        <v>429</v>
      </c>
      <c r="E431" s="106">
        <v>110</v>
      </c>
      <c r="F431" s="107" t="s">
        <v>1348</v>
      </c>
      <c r="G431" s="108" t="s">
        <v>1349</v>
      </c>
      <c r="H431" s="109"/>
      <c r="I431" s="108">
        <v>8.5000000000000006E-2</v>
      </c>
      <c r="J431" s="110">
        <v>5</v>
      </c>
      <c r="K431" s="110">
        <v>41</v>
      </c>
      <c r="L431" s="108">
        <v>0.12195121951219512</v>
      </c>
      <c r="M431" s="110">
        <v>1</v>
      </c>
      <c r="N431" s="110">
        <v>41</v>
      </c>
      <c r="O431" s="108">
        <v>2.4390243902439025E-2</v>
      </c>
      <c r="P431" s="108">
        <v>2.8999999999999998E-2</v>
      </c>
      <c r="Q431" s="108">
        <v>0.58499999999999996</v>
      </c>
      <c r="R431" s="108">
        <v>0.30952380952380953</v>
      </c>
      <c r="S431" s="110">
        <v>1</v>
      </c>
      <c r="T431" s="110">
        <v>16</v>
      </c>
      <c r="U431" s="110">
        <v>80</v>
      </c>
      <c r="V431" s="108">
        <v>0.21249999999999999</v>
      </c>
      <c r="W431" s="110">
        <v>6</v>
      </c>
      <c r="X431" s="110">
        <v>3</v>
      </c>
      <c r="Y431" s="110">
        <v>47</v>
      </c>
      <c r="Z431" s="108">
        <v>6.3829787234042548E-2</v>
      </c>
      <c r="AA431" s="110">
        <v>5</v>
      </c>
      <c r="AB431" s="110">
        <v>0</v>
      </c>
      <c r="AC431" s="110">
        <v>1</v>
      </c>
      <c r="AD431" s="110">
        <v>1</v>
      </c>
      <c r="AE431" s="110">
        <v>0</v>
      </c>
      <c r="AF431" s="110">
        <v>0</v>
      </c>
      <c r="AG431" s="110">
        <v>0</v>
      </c>
      <c r="AH431" s="110">
        <v>0</v>
      </c>
      <c r="AI431" s="110">
        <v>0</v>
      </c>
      <c r="AJ431" s="110">
        <v>0</v>
      </c>
      <c r="AK431" s="110">
        <v>41</v>
      </c>
      <c r="AL431" s="108">
        <v>0.17073170731707318</v>
      </c>
      <c r="AM431" s="111">
        <f t="shared" si="128"/>
        <v>0</v>
      </c>
      <c r="AN431" s="111">
        <f t="shared" si="127"/>
        <v>0.44700000000000001</v>
      </c>
      <c r="AO431" s="111">
        <f t="shared" si="129"/>
        <v>0.64500000000000002</v>
      </c>
      <c r="AP431" s="111">
        <f t="shared" si="130"/>
        <v>0.35</v>
      </c>
      <c r="AQ431" s="111">
        <f t="shared" si="131"/>
        <v>0.54200000000000004</v>
      </c>
      <c r="AR431" s="111">
        <f t="shared" si="132"/>
        <v>0.97099999999999997</v>
      </c>
      <c r="AS431" s="111">
        <f t="shared" si="133"/>
        <v>2.9000000000000001E-2</v>
      </c>
      <c r="AT431" s="111">
        <f t="shared" si="134"/>
        <v>2.9000000000000001E-2</v>
      </c>
      <c r="AU431" s="111">
        <f t="shared" si="135"/>
        <v>0.39700000000000002</v>
      </c>
      <c r="AV431" s="111">
        <f t="shared" si="136"/>
        <v>0.45200000000000001</v>
      </c>
      <c r="AW431" s="101">
        <f t="shared" si="137"/>
        <v>2</v>
      </c>
      <c r="AX431" s="101">
        <f t="shared" si="138"/>
        <v>1</v>
      </c>
      <c r="AY431" s="101">
        <f t="shared" si="139"/>
        <v>1</v>
      </c>
      <c r="AZ431" s="101">
        <f t="shared" si="140"/>
        <v>1</v>
      </c>
      <c r="BA431" s="101">
        <f t="shared" si="141"/>
        <v>1</v>
      </c>
      <c r="BB431" s="101">
        <f t="shared" si="142"/>
        <v>2</v>
      </c>
      <c r="BC431" s="101">
        <f t="shared" si="143"/>
        <v>0</v>
      </c>
      <c r="BD431" s="101">
        <f t="shared" si="144"/>
        <v>0</v>
      </c>
      <c r="BE431" s="101">
        <f t="shared" si="145"/>
        <v>1</v>
      </c>
      <c r="BF431" s="101">
        <f t="shared" si="146"/>
        <v>1</v>
      </c>
      <c r="BG431" s="101">
        <f t="shared" si="147"/>
        <v>10</v>
      </c>
    </row>
    <row r="432" spans="1:59" x14ac:dyDescent="0.2">
      <c r="A432" s="98">
        <v>1940935</v>
      </c>
      <c r="B432" s="98" t="s">
        <v>1475</v>
      </c>
      <c r="C432" s="98" t="s">
        <v>2575</v>
      </c>
      <c r="D432" s="98" t="s">
        <v>430</v>
      </c>
      <c r="E432" s="106">
        <v>936</v>
      </c>
      <c r="F432" s="107" t="s">
        <v>1067</v>
      </c>
      <c r="G432" s="108" t="s">
        <v>1068</v>
      </c>
      <c r="H432" s="109">
        <v>52083</v>
      </c>
      <c r="I432" s="108">
        <v>0.10300000000000001</v>
      </c>
      <c r="J432" s="110">
        <v>46</v>
      </c>
      <c r="K432" s="110">
        <v>410</v>
      </c>
      <c r="L432" s="108">
        <v>0.11219512195121951</v>
      </c>
      <c r="M432" s="110">
        <v>20</v>
      </c>
      <c r="N432" s="110">
        <v>410</v>
      </c>
      <c r="O432" s="108">
        <v>4.878048780487805E-2</v>
      </c>
      <c r="P432" s="108">
        <v>0.03</v>
      </c>
      <c r="Q432" s="108">
        <v>0.61199999999999999</v>
      </c>
      <c r="R432" s="108">
        <v>-6.9582504970178927E-2</v>
      </c>
      <c r="S432" s="110">
        <v>50</v>
      </c>
      <c r="T432" s="110">
        <v>303</v>
      </c>
      <c r="U432" s="110">
        <v>822</v>
      </c>
      <c r="V432" s="108">
        <v>0.42944038929440387</v>
      </c>
      <c r="W432" s="110">
        <v>62</v>
      </c>
      <c r="X432" s="110">
        <v>12</v>
      </c>
      <c r="Y432" s="110">
        <v>472</v>
      </c>
      <c r="Z432" s="108">
        <v>0.1059322033898305</v>
      </c>
      <c r="AA432" s="110">
        <v>26</v>
      </c>
      <c r="AB432" s="110">
        <v>6</v>
      </c>
      <c r="AC432" s="110">
        <v>0</v>
      </c>
      <c r="AD432" s="110">
        <v>6</v>
      </c>
      <c r="AE432" s="110">
        <v>0</v>
      </c>
      <c r="AF432" s="110">
        <v>4</v>
      </c>
      <c r="AG432" s="110">
        <v>0</v>
      </c>
      <c r="AH432" s="110">
        <v>0</v>
      </c>
      <c r="AI432" s="110">
        <v>0</v>
      </c>
      <c r="AJ432" s="110">
        <v>0</v>
      </c>
      <c r="AK432" s="110">
        <v>410</v>
      </c>
      <c r="AL432" s="108">
        <v>0.1024390243902439</v>
      </c>
      <c r="AM432" s="111">
        <f t="shared" si="128"/>
        <v>0.191</v>
      </c>
      <c r="AN432" s="111">
        <f t="shared" si="127"/>
        <v>0.54500000000000004</v>
      </c>
      <c r="AO432" s="111">
        <f t="shared" si="129"/>
        <v>0.58799999999999997</v>
      </c>
      <c r="AP432" s="111">
        <f t="shared" si="130"/>
        <v>0.63600000000000001</v>
      </c>
      <c r="AQ432" s="111">
        <f t="shared" si="131"/>
        <v>0.55900000000000005</v>
      </c>
      <c r="AR432" s="111">
        <f t="shared" si="132"/>
        <v>0.98</v>
      </c>
      <c r="AS432" s="111">
        <f t="shared" si="133"/>
        <v>0.39</v>
      </c>
      <c r="AT432" s="111">
        <f t="shared" si="134"/>
        <v>0.39</v>
      </c>
      <c r="AU432" s="111">
        <f t="shared" si="135"/>
        <v>0.63200000000000001</v>
      </c>
      <c r="AV432" s="111">
        <f t="shared" si="136"/>
        <v>0.14499999999999999</v>
      </c>
      <c r="AW432" s="101">
        <f t="shared" si="137"/>
        <v>2</v>
      </c>
      <c r="AX432" s="101">
        <f t="shared" si="138"/>
        <v>1</v>
      </c>
      <c r="AY432" s="101">
        <f t="shared" si="139"/>
        <v>1</v>
      </c>
      <c r="AZ432" s="101">
        <f t="shared" si="140"/>
        <v>1</v>
      </c>
      <c r="BA432" s="101">
        <f t="shared" si="141"/>
        <v>1</v>
      </c>
      <c r="BB432" s="101">
        <f t="shared" si="142"/>
        <v>2</v>
      </c>
      <c r="BC432" s="101">
        <f t="shared" si="143"/>
        <v>1</v>
      </c>
      <c r="BD432" s="101">
        <f t="shared" si="144"/>
        <v>1</v>
      </c>
      <c r="BE432" s="101">
        <f t="shared" si="145"/>
        <v>1</v>
      </c>
      <c r="BF432" s="101">
        <f t="shared" si="146"/>
        <v>0</v>
      </c>
      <c r="BG432" s="101">
        <f t="shared" si="147"/>
        <v>11</v>
      </c>
    </row>
    <row r="433" spans="1:59" x14ac:dyDescent="0.2">
      <c r="A433" s="98">
        <v>1940980</v>
      </c>
      <c r="B433" s="98" t="s">
        <v>1909</v>
      </c>
      <c r="C433" s="98" t="s">
        <v>2576</v>
      </c>
      <c r="D433" s="98" t="s">
        <v>431</v>
      </c>
      <c r="E433" s="106">
        <v>897</v>
      </c>
      <c r="F433" s="107" t="s">
        <v>428</v>
      </c>
      <c r="G433" s="108" t="s">
        <v>1047</v>
      </c>
      <c r="H433" s="109">
        <v>64500</v>
      </c>
      <c r="I433" s="108">
        <v>5.7000000000000002E-2</v>
      </c>
      <c r="J433" s="110">
        <v>21</v>
      </c>
      <c r="K433" s="110">
        <v>386</v>
      </c>
      <c r="L433" s="108">
        <v>5.4404145077720206E-2</v>
      </c>
      <c r="M433" s="110">
        <v>4</v>
      </c>
      <c r="N433" s="110">
        <v>386</v>
      </c>
      <c r="O433" s="108">
        <v>1.0362694300518135E-2</v>
      </c>
      <c r="P433" s="108">
        <v>0</v>
      </c>
      <c r="Q433" s="108">
        <v>0.308</v>
      </c>
      <c r="R433" s="108">
        <v>-0.1110009910802775</v>
      </c>
      <c r="S433" s="110">
        <v>36</v>
      </c>
      <c r="T433" s="110">
        <v>198</v>
      </c>
      <c r="U433" s="110">
        <v>593</v>
      </c>
      <c r="V433" s="108">
        <v>0.3946037099494098</v>
      </c>
      <c r="W433" s="110">
        <v>42</v>
      </c>
      <c r="X433" s="110">
        <v>0</v>
      </c>
      <c r="Y433" s="110">
        <v>428</v>
      </c>
      <c r="Z433" s="108">
        <v>9.8130841121495324E-2</v>
      </c>
      <c r="AA433" s="110">
        <v>9</v>
      </c>
      <c r="AB433" s="110">
        <v>10</v>
      </c>
      <c r="AC433" s="110">
        <v>11</v>
      </c>
      <c r="AD433" s="110">
        <v>5</v>
      </c>
      <c r="AE433" s="110">
        <v>0</v>
      </c>
      <c r="AF433" s="110">
        <v>0</v>
      </c>
      <c r="AG433" s="110">
        <v>13</v>
      </c>
      <c r="AH433" s="110">
        <v>2</v>
      </c>
      <c r="AI433" s="110">
        <v>0</v>
      </c>
      <c r="AJ433" s="110">
        <v>0</v>
      </c>
      <c r="AK433" s="110">
        <v>386</v>
      </c>
      <c r="AL433" s="108">
        <v>0.12953367875647667</v>
      </c>
      <c r="AM433" s="111">
        <f t="shared" si="128"/>
        <v>0.50800000000000001</v>
      </c>
      <c r="AN433" s="111">
        <f t="shared" si="127"/>
        <v>0.248</v>
      </c>
      <c r="AO433" s="111">
        <f t="shared" si="129"/>
        <v>0.26</v>
      </c>
      <c r="AP433" s="111">
        <f t="shared" si="130"/>
        <v>0.183</v>
      </c>
      <c r="AQ433" s="111">
        <f t="shared" si="131"/>
        <v>0</v>
      </c>
      <c r="AR433" s="111">
        <f t="shared" si="132"/>
        <v>0.32</v>
      </c>
      <c r="AS433" s="111">
        <f t="shared" si="133"/>
        <v>0.25800000000000001</v>
      </c>
      <c r="AT433" s="111">
        <f t="shared" si="134"/>
        <v>0.25800000000000001</v>
      </c>
      <c r="AU433" s="111">
        <f t="shared" si="135"/>
        <v>0.59299999999999997</v>
      </c>
      <c r="AV433" s="111">
        <f t="shared" si="136"/>
        <v>0.249</v>
      </c>
      <c r="AW433" s="101">
        <f t="shared" si="137"/>
        <v>1</v>
      </c>
      <c r="AX433" s="101">
        <f t="shared" si="138"/>
        <v>0</v>
      </c>
      <c r="AY433" s="101">
        <f t="shared" si="139"/>
        <v>0</v>
      </c>
      <c r="AZ433" s="101">
        <f t="shared" si="140"/>
        <v>0</v>
      </c>
      <c r="BA433" s="101">
        <f t="shared" si="141"/>
        <v>0</v>
      </c>
      <c r="BB433" s="101">
        <f t="shared" si="142"/>
        <v>0</v>
      </c>
      <c r="BC433" s="101">
        <f t="shared" si="143"/>
        <v>2</v>
      </c>
      <c r="BD433" s="101">
        <f t="shared" si="144"/>
        <v>0</v>
      </c>
      <c r="BE433" s="101">
        <f t="shared" si="145"/>
        <v>1</v>
      </c>
      <c r="BF433" s="101">
        <f t="shared" si="146"/>
        <v>0</v>
      </c>
      <c r="BG433" s="101">
        <f t="shared" si="147"/>
        <v>4</v>
      </c>
    </row>
    <row r="434" spans="1:59" x14ac:dyDescent="0.2">
      <c r="A434" s="98">
        <v>1941070</v>
      </c>
      <c r="B434" s="98" t="s">
        <v>1309</v>
      </c>
      <c r="C434" s="98" t="s">
        <v>2577</v>
      </c>
      <c r="D434" s="98" t="s">
        <v>432</v>
      </c>
      <c r="E434" s="106">
        <v>242</v>
      </c>
      <c r="F434" s="107" t="s">
        <v>428</v>
      </c>
      <c r="G434" s="108" t="s">
        <v>1047</v>
      </c>
      <c r="H434" s="109">
        <v>58571</v>
      </c>
      <c r="I434" s="108">
        <v>7.2999999999999995E-2</v>
      </c>
      <c r="J434" s="110">
        <v>6</v>
      </c>
      <c r="K434" s="110">
        <v>96</v>
      </c>
      <c r="L434" s="108">
        <v>6.25E-2</v>
      </c>
      <c r="M434" s="110">
        <v>4</v>
      </c>
      <c r="N434" s="110">
        <v>96</v>
      </c>
      <c r="O434" s="108">
        <v>4.1666666666666664E-2</v>
      </c>
      <c r="P434" s="108">
        <v>0</v>
      </c>
      <c r="Q434" s="108">
        <v>0.47</v>
      </c>
      <c r="R434" s="108">
        <v>-1.6260162601626018E-2</v>
      </c>
      <c r="S434" s="110">
        <v>1</v>
      </c>
      <c r="T434" s="110">
        <v>84</v>
      </c>
      <c r="U434" s="110">
        <v>190</v>
      </c>
      <c r="V434" s="108">
        <v>0.44736842105263158</v>
      </c>
      <c r="W434" s="110">
        <v>24</v>
      </c>
      <c r="X434" s="110">
        <v>2</v>
      </c>
      <c r="Y434" s="110">
        <v>120</v>
      </c>
      <c r="Z434" s="108">
        <v>0.18333333333333332</v>
      </c>
      <c r="AA434" s="110">
        <v>3</v>
      </c>
      <c r="AB434" s="110">
        <v>6</v>
      </c>
      <c r="AC434" s="110">
        <v>0</v>
      </c>
      <c r="AD434" s="110">
        <v>0</v>
      </c>
      <c r="AE434" s="110">
        <v>1</v>
      </c>
      <c r="AF434" s="110">
        <v>0</v>
      </c>
      <c r="AG434" s="110">
        <v>3</v>
      </c>
      <c r="AH434" s="110">
        <v>3</v>
      </c>
      <c r="AI434" s="110">
        <v>0</v>
      </c>
      <c r="AJ434" s="110">
        <v>0</v>
      </c>
      <c r="AK434" s="110">
        <v>96</v>
      </c>
      <c r="AL434" s="108">
        <v>0.16666666666666666</v>
      </c>
      <c r="AM434" s="111">
        <f t="shared" si="128"/>
        <v>0.35</v>
      </c>
      <c r="AN434" s="111">
        <f t="shared" si="127"/>
        <v>0.36599999999999999</v>
      </c>
      <c r="AO434" s="111">
        <f t="shared" si="129"/>
        <v>0.307</v>
      </c>
      <c r="AP434" s="111">
        <f t="shared" si="130"/>
        <v>0.56299999999999994</v>
      </c>
      <c r="AQ434" s="111">
        <f t="shared" si="131"/>
        <v>0</v>
      </c>
      <c r="AR434" s="111">
        <f t="shared" si="132"/>
        <v>0.88600000000000001</v>
      </c>
      <c r="AS434" s="111">
        <f t="shared" si="133"/>
        <v>0.46600000000000003</v>
      </c>
      <c r="AT434" s="111">
        <f t="shared" si="134"/>
        <v>0.46600000000000003</v>
      </c>
      <c r="AU434" s="111">
        <f t="shared" si="135"/>
        <v>0.86699999999999999</v>
      </c>
      <c r="AV434" s="111">
        <f t="shared" si="136"/>
        <v>0.42899999999999999</v>
      </c>
      <c r="AW434" s="101">
        <f t="shared" si="137"/>
        <v>1</v>
      </c>
      <c r="AX434" s="101">
        <f t="shared" si="138"/>
        <v>1</v>
      </c>
      <c r="AY434" s="101">
        <f t="shared" si="139"/>
        <v>0</v>
      </c>
      <c r="AZ434" s="101">
        <f t="shared" si="140"/>
        <v>1</v>
      </c>
      <c r="BA434" s="101">
        <f t="shared" si="141"/>
        <v>0</v>
      </c>
      <c r="BB434" s="101">
        <f t="shared" si="142"/>
        <v>2</v>
      </c>
      <c r="BC434" s="101">
        <f t="shared" si="143"/>
        <v>1</v>
      </c>
      <c r="BD434" s="101">
        <f t="shared" si="144"/>
        <v>1</v>
      </c>
      <c r="BE434" s="101">
        <f t="shared" si="145"/>
        <v>2</v>
      </c>
      <c r="BF434" s="101">
        <f t="shared" si="146"/>
        <v>1</v>
      </c>
      <c r="BG434" s="101">
        <f t="shared" si="147"/>
        <v>10</v>
      </c>
    </row>
    <row r="435" spans="1:59" x14ac:dyDescent="0.2">
      <c r="A435" s="98">
        <v>1941115</v>
      </c>
      <c r="B435" s="98" t="s">
        <v>1523</v>
      </c>
      <c r="C435" s="98" t="s">
        <v>2578</v>
      </c>
      <c r="D435" s="98" t="s">
        <v>433</v>
      </c>
      <c r="E435" s="106">
        <v>599</v>
      </c>
      <c r="F435" s="107" t="s">
        <v>79</v>
      </c>
      <c r="G435" s="108" t="s">
        <v>1210</v>
      </c>
      <c r="H435" s="109">
        <v>68750</v>
      </c>
      <c r="I435" s="108">
        <v>0.10800000000000001</v>
      </c>
      <c r="J435" s="110">
        <v>38</v>
      </c>
      <c r="K435" s="110">
        <v>286</v>
      </c>
      <c r="L435" s="108">
        <v>0.13286713286713286</v>
      </c>
      <c r="M435" s="110">
        <v>35</v>
      </c>
      <c r="N435" s="110">
        <v>286</v>
      </c>
      <c r="O435" s="108">
        <v>0.12237762237762238</v>
      </c>
      <c r="P435" s="108">
        <v>3.3000000000000002E-2</v>
      </c>
      <c r="Q435" s="108">
        <v>0.46899999999999997</v>
      </c>
      <c r="R435" s="108">
        <v>-3.6977491961414789E-2</v>
      </c>
      <c r="S435" s="110">
        <v>49</v>
      </c>
      <c r="T435" s="110">
        <v>175</v>
      </c>
      <c r="U435" s="110">
        <v>541</v>
      </c>
      <c r="V435" s="108">
        <v>0.41404805914972276</v>
      </c>
      <c r="W435" s="110">
        <v>17</v>
      </c>
      <c r="X435" s="110">
        <v>0</v>
      </c>
      <c r="Y435" s="110">
        <v>303</v>
      </c>
      <c r="Z435" s="108">
        <v>5.6105610561056105E-2</v>
      </c>
      <c r="AA435" s="110">
        <v>8</v>
      </c>
      <c r="AB435" s="110">
        <v>15</v>
      </c>
      <c r="AC435" s="110">
        <v>10</v>
      </c>
      <c r="AD435" s="110">
        <v>0</v>
      </c>
      <c r="AE435" s="110">
        <v>0</v>
      </c>
      <c r="AF435" s="110">
        <v>13</v>
      </c>
      <c r="AG435" s="110">
        <v>11</v>
      </c>
      <c r="AH435" s="110">
        <v>0</v>
      </c>
      <c r="AI435" s="110">
        <v>0</v>
      </c>
      <c r="AJ435" s="110">
        <v>2</v>
      </c>
      <c r="AK435" s="110">
        <v>286</v>
      </c>
      <c r="AL435" s="108">
        <v>0.2062937062937063</v>
      </c>
      <c r="AM435" s="111">
        <f t="shared" si="128"/>
        <v>0.60899999999999999</v>
      </c>
      <c r="AN435" s="111">
        <f t="shared" si="127"/>
        <v>0.56599999999999995</v>
      </c>
      <c r="AO435" s="111">
        <f t="shared" si="129"/>
        <v>0.69399999999999995</v>
      </c>
      <c r="AP435" s="111">
        <f t="shared" si="130"/>
        <v>0.95199999999999996</v>
      </c>
      <c r="AQ435" s="111">
        <f t="shared" si="131"/>
        <v>0.59199999999999997</v>
      </c>
      <c r="AR435" s="111">
        <f t="shared" si="132"/>
        <v>0.88</v>
      </c>
      <c r="AS435" s="111">
        <f t="shared" si="133"/>
        <v>0.33600000000000002</v>
      </c>
      <c r="AT435" s="111">
        <f t="shared" si="134"/>
        <v>0.33600000000000002</v>
      </c>
      <c r="AU435" s="111">
        <f t="shared" si="135"/>
        <v>0.34899999999999998</v>
      </c>
      <c r="AV435" s="111">
        <f t="shared" si="136"/>
        <v>0.63200000000000001</v>
      </c>
      <c r="AW435" s="101">
        <f t="shared" si="137"/>
        <v>1</v>
      </c>
      <c r="AX435" s="101">
        <f t="shared" si="138"/>
        <v>1</v>
      </c>
      <c r="AY435" s="101">
        <f t="shared" si="139"/>
        <v>2</v>
      </c>
      <c r="AZ435" s="101">
        <f t="shared" si="140"/>
        <v>2</v>
      </c>
      <c r="BA435" s="101">
        <f t="shared" si="141"/>
        <v>1</v>
      </c>
      <c r="BB435" s="101">
        <f t="shared" si="142"/>
        <v>2</v>
      </c>
      <c r="BC435" s="101">
        <f t="shared" si="143"/>
        <v>1</v>
      </c>
      <c r="BD435" s="101">
        <f t="shared" si="144"/>
        <v>1</v>
      </c>
      <c r="BE435" s="101">
        <f t="shared" si="145"/>
        <v>1</v>
      </c>
      <c r="BF435" s="101">
        <f t="shared" si="146"/>
        <v>1</v>
      </c>
      <c r="BG435" s="101">
        <f t="shared" si="147"/>
        <v>13</v>
      </c>
    </row>
    <row r="436" spans="1:59" x14ac:dyDescent="0.2">
      <c r="A436" s="98">
        <v>1941295</v>
      </c>
      <c r="B436" s="98" t="s">
        <v>1096</v>
      </c>
      <c r="C436" s="98" t="s">
        <v>2579</v>
      </c>
      <c r="D436" s="98" t="s">
        <v>434</v>
      </c>
      <c r="E436" s="106">
        <v>291</v>
      </c>
      <c r="F436" s="107" t="s">
        <v>52</v>
      </c>
      <c r="G436" s="108" t="s">
        <v>1097</v>
      </c>
      <c r="H436" s="109">
        <v>39583</v>
      </c>
      <c r="I436" s="108">
        <v>0.34700000000000003</v>
      </c>
      <c r="J436" s="110">
        <v>34</v>
      </c>
      <c r="K436" s="110">
        <v>103</v>
      </c>
      <c r="L436" s="108">
        <v>0.3300970873786408</v>
      </c>
      <c r="M436" s="110">
        <v>4</v>
      </c>
      <c r="N436" s="110">
        <v>103</v>
      </c>
      <c r="O436" s="108">
        <v>3.8834951456310676E-2</v>
      </c>
      <c r="P436" s="108">
        <v>5.0999999999999997E-2</v>
      </c>
      <c r="Q436" s="108">
        <v>0.45100000000000001</v>
      </c>
      <c r="R436" s="108">
        <v>-9.627329192546584E-2</v>
      </c>
      <c r="S436" s="110">
        <v>30</v>
      </c>
      <c r="T436" s="110">
        <v>65</v>
      </c>
      <c r="U436" s="110">
        <v>168</v>
      </c>
      <c r="V436" s="108">
        <v>0.56547619047619047</v>
      </c>
      <c r="W436" s="110">
        <v>28</v>
      </c>
      <c r="X436" s="110">
        <v>3</v>
      </c>
      <c r="Y436" s="110">
        <v>131</v>
      </c>
      <c r="Z436" s="108">
        <v>0.19083969465648856</v>
      </c>
      <c r="AA436" s="110">
        <v>10</v>
      </c>
      <c r="AB436" s="110">
        <v>0</v>
      </c>
      <c r="AC436" s="110">
        <v>0</v>
      </c>
      <c r="AD436" s="110">
        <v>1</v>
      </c>
      <c r="AE436" s="110">
        <v>0</v>
      </c>
      <c r="AF436" s="110">
        <v>15</v>
      </c>
      <c r="AG436" s="110">
        <v>10</v>
      </c>
      <c r="AH436" s="110">
        <v>1</v>
      </c>
      <c r="AI436" s="110">
        <v>1</v>
      </c>
      <c r="AJ436" s="110">
        <v>0</v>
      </c>
      <c r="AK436" s="110">
        <v>103</v>
      </c>
      <c r="AL436" s="108">
        <v>0.36893203883495146</v>
      </c>
      <c r="AM436" s="111">
        <f t="shared" si="128"/>
        <v>0.03</v>
      </c>
      <c r="AN436" s="111">
        <f t="shared" si="127"/>
        <v>0.98599999999999999</v>
      </c>
      <c r="AO436" s="111">
        <f t="shared" si="129"/>
        <v>0.98099999999999998</v>
      </c>
      <c r="AP436" s="111">
        <f t="shared" si="130"/>
        <v>0.53700000000000003</v>
      </c>
      <c r="AQ436" s="111">
        <f t="shared" si="131"/>
        <v>0.77200000000000002</v>
      </c>
      <c r="AR436" s="111">
        <f t="shared" si="132"/>
        <v>0.84199999999999997</v>
      </c>
      <c r="AS436" s="111">
        <f t="shared" si="133"/>
        <v>0.81100000000000005</v>
      </c>
      <c r="AT436" s="111">
        <f t="shared" si="134"/>
        <v>0.81100000000000005</v>
      </c>
      <c r="AU436" s="111">
        <f t="shared" si="135"/>
        <v>0.88300000000000001</v>
      </c>
      <c r="AV436" s="111">
        <f t="shared" si="136"/>
        <v>0.97599999999999998</v>
      </c>
      <c r="AW436" s="101">
        <f t="shared" si="137"/>
        <v>2</v>
      </c>
      <c r="AX436" s="101">
        <f t="shared" si="138"/>
        <v>2</v>
      </c>
      <c r="AY436" s="101">
        <f t="shared" si="139"/>
        <v>2</v>
      </c>
      <c r="AZ436" s="101">
        <f t="shared" si="140"/>
        <v>1</v>
      </c>
      <c r="BA436" s="101">
        <f t="shared" si="141"/>
        <v>2</v>
      </c>
      <c r="BB436" s="101">
        <f t="shared" si="142"/>
        <v>2</v>
      </c>
      <c r="BC436" s="101">
        <f t="shared" si="143"/>
        <v>2</v>
      </c>
      <c r="BD436" s="101">
        <f t="shared" si="144"/>
        <v>2</v>
      </c>
      <c r="BE436" s="101">
        <f t="shared" si="145"/>
        <v>2</v>
      </c>
      <c r="BF436" s="101">
        <f t="shared" si="146"/>
        <v>2</v>
      </c>
      <c r="BG436" s="101">
        <f t="shared" si="147"/>
        <v>19</v>
      </c>
    </row>
    <row r="437" spans="1:59" x14ac:dyDescent="0.2">
      <c r="A437" s="98">
        <v>1941385</v>
      </c>
      <c r="B437" s="98" t="s">
        <v>1916</v>
      </c>
      <c r="C437" s="98" t="s">
        <v>2580</v>
      </c>
      <c r="D437" s="98" t="s">
        <v>435</v>
      </c>
      <c r="E437" s="106">
        <v>1396</v>
      </c>
      <c r="F437" s="107" t="s">
        <v>683</v>
      </c>
      <c r="G437" s="108" t="s">
        <v>1536</v>
      </c>
      <c r="H437" s="109">
        <v>73103</v>
      </c>
      <c r="I437" s="108">
        <v>0.08</v>
      </c>
      <c r="J437" s="110">
        <v>45</v>
      </c>
      <c r="K437" s="110">
        <v>618</v>
      </c>
      <c r="L437" s="108">
        <v>7.281553398058252E-2</v>
      </c>
      <c r="M437" s="110">
        <v>16</v>
      </c>
      <c r="N437" s="110">
        <v>618</v>
      </c>
      <c r="O437" s="108">
        <v>2.5889967637540454E-2</v>
      </c>
      <c r="P437" s="108">
        <v>0</v>
      </c>
      <c r="Q437" s="108">
        <v>0.35200000000000004</v>
      </c>
      <c r="R437" s="108">
        <v>-1.0630758327427357E-2</v>
      </c>
      <c r="S437" s="110">
        <v>45</v>
      </c>
      <c r="T437" s="110">
        <v>351</v>
      </c>
      <c r="U437" s="110">
        <v>979</v>
      </c>
      <c r="V437" s="108">
        <v>0.4044943820224719</v>
      </c>
      <c r="W437" s="110">
        <v>35</v>
      </c>
      <c r="X437" s="110">
        <v>9</v>
      </c>
      <c r="Y437" s="110">
        <v>653</v>
      </c>
      <c r="Z437" s="108">
        <v>3.9816232771822356E-2</v>
      </c>
      <c r="AA437" s="110">
        <v>18</v>
      </c>
      <c r="AB437" s="110">
        <v>21</v>
      </c>
      <c r="AC437" s="110">
        <v>7</v>
      </c>
      <c r="AD437" s="110">
        <v>3</v>
      </c>
      <c r="AE437" s="110">
        <v>0</v>
      </c>
      <c r="AF437" s="110">
        <v>25</v>
      </c>
      <c r="AG437" s="110">
        <v>18</v>
      </c>
      <c r="AH437" s="110">
        <v>15</v>
      </c>
      <c r="AI437" s="110">
        <v>0</v>
      </c>
      <c r="AJ437" s="110">
        <v>0</v>
      </c>
      <c r="AK437" s="110">
        <v>618</v>
      </c>
      <c r="AL437" s="108">
        <v>0.17313915857605178</v>
      </c>
      <c r="AM437" s="111">
        <f t="shared" si="128"/>
        <v>0.69899999999999995</v>
      </c>
      <c r="AN437" s="111">
        <f t="shared" si="127"/>
        <v>0.41699999999999998</v>
      </c>
      <c r="AO437" s="111">
        <f t="shared" si="129"/>
        <v>0.36299999999999999</v>
      </c>
      <c r="AP437" s="111">
        <f t="shared" si="130"/>
        <v>0.373</v>
      </c>
      <c r="AQ437" s="111">
        <f t="shared" si="131"/>
        <v>0</v>
      </c>
      <c r="AR437" s="111">
        <f t="shared" si="132"/>
        <v>0.496</v>
      </c>
      <c r="AS437" s="111">
        <f t="shared" si="133"/>
        <v>0.3</v>
      </c>
      <c r="AT437" s="111">
        <f t="shared" si="134"/>
        <v>0.3</v>
      </c>
      <c r="AU437" s="111">
        <f t="shared" si="135"/>
        <v>0.25700000000000001</v>
      </c>
      <c r="AV437" s="111">
        <f t="shared" si="136"/>
        <v>0.46300000000000002</v>
      </c>
      <c r="AW437" s="101">
        <f t="shared" si="137"/>
        <v>0</v>
      </c>
      <c r="AX437" s="101">
        <f t="shared" si="138"/>
        <v>1</v>
      </c>
      <c r="AY437" s="101">
        <f t="shared" si="139"/>
        <v>1</v>
      </c>
      <c r="AZ437" s="101">
        <f t="shared" si="140"/>
        <v>1</v>
      </c>
      <c r="BA437" s="101">
        <f t="shared" si="141"/>
        <v>0</v>
      </c>
      <c r="BB437" s="101">
        <f t="shared" si="142"/>
        <v>1</v>
      </c>
      <c r="BC437" s="101">
        <f t="shared" si="143"/>
        <v>1</v>
      </c>
      <c r="BD437" s="101">
        <f t="shared" si="144"/>
        <v>0</v>
      </c>
      <c r="BE437" s="101">
        <f t="shared" si="145"/>
        <v>0</v>
      </c>
      <c r="BF437" s="101">
        <f t="shared" si="146"/>
        <v>1</v>
      </c>
      <c r="BG437" s="101">
        <f t="shared" si="147"/>
        <v>6</v>
      </c>
    </row>
    <row r="438" spans="1:59" x14ac:dyDescent="0.2">
      <c r="A438" s="98">
        <v>1941475</v>
      </c>
      <c r="B438" s="98" t="s">
        <v>1629</v>
      </c>
      <c r="C438" s="98" t="s">
        <v>2581</v>
      </c>
      <c r="D438" s="98" t="s">
        <v>436</v>
      </c>
      <c r="E438" s="106">
        <v>80</v>
      </c>
      <c r="F438" s="107" t="s">
        <v>428</v>
      </c>
      <c r="G438" s="108" t="s">
        <v>1047</v>
      </c>
      <c r="H438" s="109">
        <v>63750</v>
      </c>
      <c r="I438" s="108">
        <v>0.11800000000000001</v>
      </c>
      <c r="J438" s="110">
        <v>0</v>
      </c>
      <c r="K438" s="110">
        <v>40</v>
      </c>
      <c r="L438" s="108">
        <v>0</v>
      </c>
      <c r="M438" s="110">
        <v>0</v>
      </c>
      <c r="N438" s="110">
        <v>40</v>
      </c>
      <c r="O438" s="108">
        <v>0</v>
      </c>
      <c r="P438" s="108">
        <v>0.157</v>
      </c>
      <c r="Q438" s="108">
        <v>0.45700000000000002</v>
      </c>
      <c r="R438" s="108">
        <v>9.5890410958904104E-2</v>
      </c>
      <c r="S438" s="110">
        <v>4</v>
      </c>
      <c r="T438" s="110">
        <v>24</v>
      </c>
      <c r="U438" s="110">
        <v>84</v>
      </c>
      <c r="V438" s="108">
        <v>0.33333333333333331</v>
      </c>
      <c r="W438" s="110">
        <v>10</v>
      </c>
      <c r="X438" s="110">
        <v>0</v>
      </c>
      <c r="Y438" s="110">
        <v>50</v>
      </c>
      <c r="Z438" s="108">
        <v>0.2</v>
      </c>
      <c r="AA438" s="110">
        <v>0</v>
      </c>
      <c r="AB438" s="110">
        <v>0</v>
      </c>
      <c r="AC438" s="110">
        <v>0</v>
      </c>
      <c r="AD438" s="110">
        <v>0</v>
      </c>
      <c r="AE438" s="110">
        <v>0</v>
      </c>
      <c r="AF438" s="110">
        <v>0</v>
      </c>
      <c r="AG438" s="110">
        <v>0</v>
      </c>
      <c r="AH438" s="110">
        <v>0</v>
      </c>
      <c r="AI438" s="110">
        <v>0</v>
      </c>
      <c r="AJ438" s="110">
        <v>0</v>
      </c>
      <c r="AK438" s="110">
        <v>40</v>
      </c>
      <c r="AL438" s="108">
        <v>0</v>
      </c>
      <c r="AM438" s="111">
        <f t="shared" si="128"/>
        <v>0.48</v>
      </c>
      <c r="AN438" s="111">
        <f t="shared" si="127"/>
        <v>0.627</v>
      </c>
      <c r="AO438" s="111">
        <f t="shared" si="129"/>
        <v>0</v>
      </c>
      <c r="AP438" s="111">
        <f t="shared" si="130"/>
        <v>0</v>
      </c>
      <c r="AQ438" s="111">
        <f t="shared" si="131"/>
        <v>0.97399999999999998</v>
      </c>
      <c r="AR438" s="111">
        <f t="shared" si="132"/>
        <v>0.85499999999999998</v>
      </c>
      <c r="AS438" s="111">
        <f t="shared" si="133"/>
        <v>0.13200000000000001</v>
      </c>
      <c r="AT438" s="111">
        <f t="shared" si="134"/>
        <v>0.13200000000000001</v>
      </c>
      <c r="AU438" s="111">
        <f t="shared" si="135"/>
        <v>0.89900000000000002</v>
      </c>
      <c r="AV438" s="111">
        <f t="shared" si="136"/>
        <v>0</v>
      </c>
      <c r="AW438" s="101">
        <f t="shared" si="137"/>
        <v>1</v>
      </c>
      <c r="AX438" s="101">
        <f t="shared" si="138"/>
        <v>1</v>
      </c>
      <c r="AY438" s="101">
        <f t="shared" si="139"/>
        <v>0</v>
      </c>
      <c r="AZ438" s="101">
        <f t="shared" si="140"/>
        <v>0</v>
      </c>
      <c r="BA438" s="101">
        <f t="shared" si="141"/>
        <v>2</v>
      </c>
      <c r="BB438" s="101">
        <f t="shared" si="142"/>
        <v>2</v>
      </c>
      <c r="BC438" s="101">
        <f t="shared" si="143"/>
        <v>0</v>
      </c>
      <c r="BD438" s="101">
        <f t="shared" si="144"/>
        <v>0</v>
      </c>
      <c r="BE438" s="101">
        <f t="shared" si="145"/>
        <v>2</v>
      </c>
      <c r="BF438" s="101">
        <f t="shared" si="146"/>
        <v>0</v>
      </c>
      <c r="BG438" s="101">
        <f t="shared" si="147"/>
        <v>8</v>
      </c>
    </row>
    <row r="439" spans="1:59" x14ac:dyDescent="0.2">
      <c r="A439" s="98">
        <v>1941520</v>
      </c>
      <c r="B439" s="98" t="s">
        <v>1888</v>
      </c>
      <c r="C439" s="98" t="s">
        <v>2582</v>
      </c>
      <c r="D439" s="98" t="s">
        <v>437</v>
      </c>
      <c r="E439" s="106">
        <v>56</v>
      </c>
      <c r="F439" s="107" t="s">
        <v>771</v>
      </c>
      <c r="G439" s="108" t="s">
        <v>1321</v>
      </c>
      <c r="H439" s="109">
        <v>73750</v>
      </c>
      <c r="I439" s="108">
        <v>0.114</v>
      </c>
      <c r="J439" s="110">
        <v>1</v>
      </c>
      <c r="K439" s="110">
        <v>20</v>
      </c>
      <c r="L439" s="108">
        <v>0.05</v>
      </c>
      <c r="M439" s="110">
        <v>1</v>
      </c>
      <c r="N439" s="110">
        <v>20</v>
      </c>
      <c r="O439" s="108">
        <v>0.05</v>
      </c>
      <c r="P439" s="108">
        <v>0.17399999999999999</v>
      </c>
      <c r="Q439" s="108">
        <v>0.37799999999999995</v>
      </c>
      <c r="R439" s="108">
        <v>-0.125</v>
      </c>
      <c r="S439" s="110">
        <v>7</v>
      </c>
      <c r="T439" s="110">
        <v>13</v>
      </c>
      <c r="U439" s="110">
        <v>34</v>
      </c>
      <c r="V439" s="108">
        <v>0.58823529411764708</v>
      </c>
      <c r="W439" s="110">
        <v>10</v>
      </c>
      <c r="X439" s="110">
        <v>0</v>
      </c>
      <c r="Y439" s="110">
        <v>30</v>
      </c>
      <c r="Z439" s="108">
        <v>0.33333333333333331</v>
      </c>
      <c r="AA439" s="110">
        <v>1</v>
      </c>
      <c r="AB439" s="110">
        <v>0</v>
      </c>
      <c r="AC439" s="110">
        <v>0</v>
      </c>
      <c r="AD439" s="110">
        <v>0</v>
      </c>
      <c r="AE439" s="110">
        <v>0</v>
      </c>
      <c r="AF439" s="110">
        <v>1</v>
      </c>
      <c r="AG439" s="110">
        <v>0</v>
      </c>
      <c r="AH439" s="110">
        <v>0</v>
      </c>
      <c r="AI439" s="110">
        <v>0</v>
      </c>
      <c r="AJ439" s="110">
        <v>0</v>
      </c>
      <c r="AK439" s="110">
        <v>20</v>
      </c>
      <c r="AL439" s="108">
        <v>0.1</v>
      </c>
      <c r="AM439" s="111">
        <f t="shared" si="128"/>
        <v>0.71399999999999997</v>
      </c>
      <c r="AN439" s="111">
        <f t="shared" si="127"/>
        <v>0.60299999999999998</v>
      </c>
      <c r="AO439" s="111">
        <f t="shared" si="129"/>
        <v>0.23</v>
      </c>
      <c r="AP439" s="111">
        <f t="shared" si="130"/>
        <v>0.65100000000000002</v>
      </c>
      <c r="AQ439" s="111">
        <f t="shared" si="131"/>
        <v>0.98</v>
      </c>
      <c r="AR439" s="111">
        <f t="shared" si="132"/>
        <v>0.61499999999999999</v>
      </c>
      <c r="AS439" s="111">
        <f t="shared" si="133"/>
        <v>0.85599999999999998</v>
      </c>
      <c r="AT439" s="111">
        <f t="shared" si="134"/>
        <v>0.85599999999999998</v>
      </c>
      <c r="AU439" s="111">
        <f t="shared" si="135"/>
        <v>0.97399999999999998</v>
      </c>
      <c r="AV439" s="111">
        <f t="shared" si="136"/>
        <v>0.14099999999999999</v>
      </c>
      <c r="AW439" s="101">
        <f t="shared" si="137"/>
        <v>0</v>
      </c>
      <c r="AX439" s="101">
        <f t="shared" si="138"/>
        <v>1</v>
      </c>
      <c r="AY439" s="101">
        <f t="shared" si="139"/>
        <v>0</v>
      </c>
      <c r="AZ439" s="101">
        <f t="shared" si="140"/>
        <v>1</v>
      </c>
      <c r="BA439" s="101">
        <f t="shared" si="141"/>
        <v>2</v>
      </c>
      <c r="BB439" s="101">
        <f t="shared" si="142"/>
        <v>1</v>
      </c>
      <c r="BC439" s="101">
        <f t="shared" si="143"/>
        <v>2</v>
      </c>
      <c r="BD439" s="101">
        <f t="shared" si="144"/>
        <v>2</v>
      </c>
      <c r="BE439" s="101">
        <f t="shared" si="145"/>
        <v>2</v>
      </c>
      <c r="BF439" s="101">
        <f t="shared" si="146"/>
        <v>0</v>
      </c>
      <c r="BG439" s="101">
        <f t="shared" si="147"/>
        <v>11</v>
      </c>
    </row>
    <row r="440" spans="1:59" x14ac:dyDescent="0.2">
      <c r="A440" s="98">
        <v>1941565</v>
      </c>
      <c r="B440" s="98" t="s">
        <v>1341</v>
      </c>
      <c r="C440" s="98" t="s">
        <v>2583</v>
      </c>
      <c r="D440" s="98" t="s">
        <v>438</v>
      </c>
      <c r="E440" s="106">
        <v>157</v>
      </c>
      <c r="F440" s="107" t="s">
        <v>885</v>
      </c>
      <c r="G440" s="108" t="s">
        <v>1052</v>
      </c>
      <c r="H440" s="109"/>
      <c r="I440" s="108">
        <v>8.6999999999999994E-2</v>
      </c>
      <c r="J440" s="110">
        <v>12</v>
      </c>
      <c r="K440" s="110">
        <v>82</v>
      </c>
      <c r="L440" s="108">
        <v>0.14634146341463414</v>
      </c>
      <c r="M440" s="110">
        <v>10</v>
      </c>
      <c r="N440" s="110">
        <v>82</v>
      </c>
      <c r="O440" s="108">
        <v>0.12195121951219512</v>
      </c>
      <c r="P440" s="108">
        <v>4.2999999999999997E-2</v>
      </c>
      <c r="Q440" s="108">
        <v>0.44</v>
      </c>
      <c r="R440" s="108">
        <v>-5.9880239520958084E-2</v>
      </c>
      <c r="S440" s="110">
        <v>22</v>
      </c>
      <c r="T440" s="110">
        <v>63</v>
      </c>
      <c r="U440" s="110">
        <v>160</v>
      </c>
      <c r="V440" s="108">
        <v>0.53125</v>
      </c>
      <c r="W440" s="110">
        <v>9</v>
      </c>
      <c r="X440" s="110">
        <v>0</v>
      </c>
      <c r="Y440" s="110">
        <v>91</v>
      </c>
      <c r="Z440" s="108">
        <v>9.8901098901098897E-2</v>
      </c>
      <c r="AA440" s="110">
        <v>5</v>
      </c>
      <c r="AB440" s="110">
        <v>3</v>
      </c>
      <c r="AC440" s="110">
        <v>0</v>
      </c>
      <c r="AD440" s="110">
        <v>0</v>
      </c>
      <c r="AE440" s="110">
        <v>0</v>
      </c>
      <c r="AF440" s="110">
        <v>2</v>
      </c>
      <c r="AG440" s="110">
        <v>0</v>
      </c>
      <c r="AH440" s="110">
        <v>0</v>
      </c>
      <c r="AI440" s="110">
        <v>0</v>
      </c>
      <c r="AJ440" s="110">
        <v>0</v>
      </c>
      <c r="AK440" s="110">
        <v>82</v>
      </c>
      <c r="AL440" s="108">
        <v>0.12195121951219512</v>
      </c>
      <c r="AM440" s="111">
        <f t="shared" si="128"/>
        <v>0</v>
      </c>
      <c r="AN440" s="111">
        <f t="shared" si="127"/>
        <v>0.45800000000000002</v>
      </c>
      <c r="AO440" s="111">
        <f t="shared" si="129"/>
        <v>0.752</v>
      </c>
      <c r="AP440" s="111">
        <f t="shared" si="130"/>
        <v>0.94899999999999995</v>
      </c>
      <c r="AQ440" s="111">
        <f t="shared" si="131"/>
        <v>0.70899999999999996</v>
      </c>
      <c r="AR440" s="111">
        <f t="shared" si="132"/>
        <v>0.82499999999999996</v>
      </c>
      <c r="AS440" s="111">
        <f t="shared" si="133"/>
        <v>0.72499999999999998</v>
      </c>
      <c r="AT440" s="111">
        <f t="shared" si="134"/>
        <v>0.72499999999999998</v>
      </c>
      <c r="AU440" s="111">
        <f t="shared" si="135"/>
        <v>0.59699999999999998</v>
      </c>
      <c r="AV440" s="111">
        <f t="shared" si="136"/>
        <v>0.20799999999999999</v>
      </c>
      <c r="AW440" s="101">
        <f t="shared" si="137"/>
        <v>2</v>
      </c>
      <c r="AX440" s="101">
        <f t="shared" si="138"/>
        <v>1</v>
      </c>
      <c r="AY440" s="101">
        <f t="shared" si="139"/>
        <v>2</v>
      </c>
      <c r="AZ440" s="101">
        <f t="shared" si="140"/>
        <v>2</v>
      </c>
      <c r="BA440" s="101">
        <f t="shared" si="141"/>
        <v>2</v>
      </c>
      <c r="BB440" s="101">
        <f t="shared" si="142"/>
        <v>2</v>
      </c>
      <c r="BC440" s="101">
        <f t="shared" si="143"/>
        <v>1</v>
      </c>
      <c r="BD440" s="101">
        <f t="shared" si="144"/>
        <v>2</v>
      </c>
      <c r="BE440" s="101">
        <f t="shared" si="145"/>
        <v>1</v>
      </c>
      <c r="BF440" s="101">
        <f t="shared" si="146"/>
        <v>0</v>
      </c>
      <c r="BG440" s="101">
        <f t="shared" si="147"/>
        <v>15</v>
      </c>
    </row>
    <row r="441" spans="1:59" x14ac:dyDescent="0.2">
      <c r="A441" s="98">
        <v>1941610</v>
      </c>
      <c r="B441" s="98" t="s">
        <v>1179</v>
      </c>
      <c r="C441" s="98" t="s">
        <v>2584</v>
      </c>
      <c r="D441" s="98" t="s">
        <v>439</v>
      </c>
      <c r="E441" s="106">
        <v>267</v>
      </c>
      <c r="F441" s="107" t="s">
        <v>1100</v>
      </c>
      <c r="G441" s="108" t="s">
        <v>1101</v>
      </c>
      <c r="H441" s="109">
        <v>50781</v>
      </c>
      <c r="I441" s="108">
        <v>0.42499999999999999</v>
      </c>
      <c r="J441" s="110">
        <v>20</v>
      </c>
      <c r="K441" s="110">
        <v>100</v>
      </c>
      <c r="L441" s="108">
        <v>0.2</v>
      </c>
      <c r="M441" s="110">
        <v>2</v>
      </c>
      <c r="N441" s="110">
        <v>100</v>
      </c>
      <c r="O441" s="108">
        <v>0.02</v>
      </c>
      <c r="P441" s="108">
        <v>0.01</v>
      </c>
      <c r="Q441" s="108">
        <v>0.32500000000000001</v>
      </c>
      <c r="R441" s="108">
        <v>-4.3010752688172046E-2</v>
      </c>
      <c r="S441" s="110">
        <v>12</v>
      </c>
      <c r="T441" s="110">
        <v>57</v>
      </c>
      <c r="U441" s="110">
        <v>137</v>
      </c>
      <c r="V441" s="108">
        <v>0.5036496350364964</v>
      </c>
      <c r="W441" s="110">
        <v>15</v>
      </c>
      <c r="X441" s="110">
        <v>0</v>
      </c>
      <c r="Y441" s="110">
        <v>115</v>
      </c>
      <c r="Z441" s="108">
        <v>0.13043478260869565</v>
      </c>
      <c r="AA441" s="110">
        <v>3</v>
      </c>
      <c r="AB441" s="110">
        <v>3</v>
      </c>
      <c r="AC441" s="110">
        <v>0</v>
      </c>
      <c r="AD441" s="110">
        <v>0</v>
      </c>
      <c r="AE441" s="110">
        <v>0</v>
      </c>
      <c r="AF441" s="110">
        <v>15</v>
      </c>
      <c r="AG441" s="110">
        <v>1</v>
      </c>
      <c r="AH441" s="110">
        <v>0</v>
      </c>
      <c r="AI441" s="110">
        <v>0</v>
      </c>
      <c r="AJ441" s="110">
        <v>0</v>
      </c>
      <c r="AK441" s="110">
        <v>100</v>
      </c>
      <c r="AL441" s="108">
        <v>0.22</v>
      </c>
      <c r="AM441" s="111">
        <f t="shared" si="128"/>
        <v>0.17</v>
      </c>
      <c r="AN441" s="111">
        <f t="shared" si="127"/>
        <v>0.997</v>
      </c>
      <c r="AO441" s="111">
        <f t="shared" si="129"/>
        <v>0.88900000000000001</v>
      </c>
      <c r="AP441" s="111">
        <f t="shared" si="130"/>
        <v>0.29599999999999999</v>
      </c>
      <c r="AQ441" s="111">
        <f t="shared" si="131"/>
        <v>0.26900000000000002</v>
      </c>
      <c r="AR441" s="111">
        <f t="shared" si="132"/>
        <v>0.38100000000000001</v>
      </c>
      <c r="AS441" s="111">
        <f t="shared" si="133"/>
        <v>0.65800000000000003</v>
      </c>
      <c r="AT441" s="111">
        <f t="shared" si="134"/>
        <v>0.65800000000000003</v>
      </c>
      <c r="AU441" s="111">
        <f t="shared" si="135"/>
        <v>0.749</v>
      </c>
      <c r="AV441" s="111">
        <f t="shared" si="136"/>
        <v>0.69</v>
      </c>
      <c r="AW441" s="101">
        <f t="shared" si="137"/>
        <v>2</v>
      </c>
      <c r="AX441" s="101">
        <f t="shared" si="138"/>
        <v>2</v>
      </c>
      <c r="AY441" s="101">
        <f t="shared" si="139"/>
        <v>2</v>
      </c>
      <c r="AZ441" s="101">
        <f t="shared" si="140"/>
        <v>0</v>
      </c>
      <c r="BA441" s="101">
        <f t="shared" si="141"/>
        <v>0</v>
      </c>
      <c r="BB441" s="101">
        <f t="shared" si="142"/>
        <v>1</v>
      </c>
      <c r="BC441" s="101">
        <f t="shared" si="143"/>
        <v>1</v>
      </c>
      <c r="BD441" s="101">
        <f t="shared" si="144"/>
        <v>1</v>
      </c>
      <c r="BE441" s="101">
        <f t="shared" si="145"/>
        <v>2</v>
      </c>
      <c r="BF441" s="101">
        <f t="shared" si="146"/>
        <v>2</v>
      </c>
      <c r="BG441" s="101">
        <f t="shared" si="147"/>
        <v>13</v>
      </c>
    </row>
    <row r="442" spans="1:59" x14ac:dyDescent="0.2">
      <c r="A442" s="98">
        <v>1941655</v>
      </c>
      <c r="B442" s="98" t="s">
        <v>1429</v>
      </c>
      <c r="C442" s="98" t="s">
        <v>2585</v>
      </c>
      <c r="D442" s="98" t="s">
        <v>440</v>
      </c>
      <c r="E442" s="106">
        <v>441</v>
      </c>
      <c r="F442" s="107" t="s">
        <v>364</v>
      </c>
      <c r="G442" s="108" t="s">
        <v>1206</v>
      </c>
      <c r="H442" s="109">
        <v>57031</v>
      </c>
      <c r="I442" s="108">
        <v>9.6000000000000002E-2</v>
      </c>
      <c r="J442" s="110">
        <v>12</v>
      </c>
      <c r="K442" s="110">
        <v>234</v>
      </c>
      <c r="L442" s="108">
        <v>5.128205128205128E-2</v>
      </c>
      <c r="M442" s="110">
        <v>3</v>
      </c>
      <c r="N442" s="110">
        <v>234</v>
      </c>
      <c r="O442" s="108">
        <v>1.282051282051282E-2</v>
      </c>
      <c r="P442" s="108">
        <v>3.6000000000000004E-2</v>
      </c>
      <c r="Q442" s="108">
        <v>0.35499999999999998</v>
      </c>
      <c r="R442" s="108">
        <v>-0.13017751479289941</v>
      </c>
      <c r="S442" s="110">
        <v>33</v>
      </c>
      <c r="T442" s="110">
        <v>153</v>
      </c>
      <c r="U442" s="110">
        <v>342</v>
      </c>
      <c r="V442" s="108">
        <v>0.54385964912280704</v>
      </c>
      <c r="W442" s="110">
        <v>18</v>
      </c>
      <c r="X442" s="110">
        <v>0</v>
      </c>
      <c r="Y442" s="110">
        <v>252</v>
      </c>
      <c r="Z442" s="108">
        <v>7.1428571428571425E-2</v>
      </c>
      <c r="AA442" s="110">
        <v>13</v>
      </c>
      <c r="AB442" s="110">
        <v>18</v>
      </c>
      <c r="AC442" s="110">
        <v>3</v>
      </c>
      <c r="AD442" s="110">
        <v>0</v>
      </c>
      <c r="AE442" s="110">
        <v>0</v>
      </c>
      <c r="AF442" s="110">
        <v>10</v>
      </c>
      <c r="AG442" s="110">
        <v>2</v>
      </c>
      <c r="AH442" s="110">
        <v>0</v>
      </c>
      <c r="AI442" s="110">
        <v>0</v>
      </c>
      <c r="AJ442" s="110">
        <v>0</v>
      </c>
      <c r="AK442" s="110">
        <v>234</v>
      </c>
      <c r="AL442" s="108">
        <v>0.19658119658119658</v>
      </c>
      <c r="AM442" s="111">
        <f t="shared" si="128"/>
        <v>0.312</v>
      </c>
      <c r="AN442" s="111">
        <f t="shared" si="127"/>
        <v>0.50600000000000001</v>
      </c>
      <c r="AO442" s="111">
        <f t="shared" si="129"/>
        <v>0.23899999999999999</v>
      </c>
      <c r="AP442" s="111">
        <f t="shared" si="130"/>
        <v>0.20699999999999999</v>
      </c>
      <c r="AQ442" s="111">
        <f t="shared" si="131"/>
        <v>0.63200000000000001</v>
      </c>
      <c r="AR442" s="111">
        <f t="shared" si="132"/>
        <v>0.504</v>
      </c>
      <c r="AS442" s="111">
        <f t="shared" si="133"/>
        <v>0.77100000000000002</v>
      </c>
      <c r="AT442" s="111">
        <f t="shared" si="134"/>
        <v>0.77100000000000002</v>
      </c>
      <c r="AU442" s="111">
        <f t="shared" si="135"/>
        <v>0.44500000000000001</v>
      </c>
      <c r="AV442" s="111">
        <f t="shared" si="136"/>
        <v>0.58899999999999997</v>
      </c>
      <c r="AW442" s="101">
        <f t="shared" si="137"/>
        <v>2</v>
      </c>
      <c r="AX442" s="101">
        <f t="shared" si="138"/>
        <v>1</v>
      </c>
      <c r="AY442" s="101">
        <f t="shared" si="139"/>
        <v>0</v>
      </c>
      <c r="AZ442" s="101">
        <f t="shared" si="140"/>
        <v>0</v>
      </c>
      <c r="BA442" s="101">
        <f t="shared" si="141"/>
        <v>1</v>
      </c>
      <c r="BB442" s="101">
        <f t="shared" si="142"/>
        <v>1</v>
      </c>
      <c r="BC442" s="101">
        <f t="shared" si="143"/>
        <v>2</v>
      </c>
      <c r="BD442" s="101">
        <f t="shared" si="144"/>
        <v>2</v>
      </c>
      <c r="BE442" s="101">
        <f t="shared" si="145"/>
        <v>1</v>
      </c>
      <c r="BF442" s="101">
        <f t="shared" si="146"/>
        <v>1</v>
      </c>
      <c r="BG442" s="101">
        <f t="shared" si="147"/>
        <v>11</v>
      </c>
    </row>
    <row r="443" spans="1:59" x14ac:dyDescent="0.2">
      <c r="A443" s="98">
        <v>1941790</v>
      </c>
      <c r="B443" s="98" t="s">
        <v>1927</v>
      </c>
      <c r="C443" s="98" t="s">
        <v>2586</v>
      </c>
      <c r="D443" s="98" t="s">
        <v>441</v>
      </c>
      <c r="E443" s="106">
        <v>53</v>
      </c>
      <c r="F443" s="107" t="s">
        <v>1226</v>
      </c>
      <c r="G443" s="108" t="s">
        <v>1227</v>
      </c>
      <c r="H443" s="109">
        <v>85313</v>
      </c>
      <c r="I443" s="108">
        <v>8.4000000000000005E-2</v>
      </c>
      <c r="J443" s="110">
        <v>6</v>
      </c>
      <c r="K443" s="110">
        <v>31</v>
      </c>
      <c r="L443" s="108">
        <v>0.19354838709677419</v>
      </c>
      <c r="M443" s="110">
        <v>0</v>
      </c>
      <c r="N443" s="110">
        <v>31</v>
      </c>
      <c r="O443" s="108">
        <v>0</v>
      </c>
      <c r="P443" s="108">
        <v>3.7999999999999999E-2</v>
      </c>
      <c r="Q443" s="108">
        <v>0.29699999999999999</v>
      </c>
      <c r="R443" s="108">
        <v>-0.11666666666666667</v>
      </c>
      <c r="S443" s="110">
        <v>0</v>
      </c>
      <c r="T443" s="110">
        <v>15</v>
      </c>
      <c r="U443" s="110">
        <v>55</v>
      </c>
      <c r="V443" s="108">
        <v>0.27272727272727271</v>
      </c>
      <c r="W443" s="110">
        <v>9</v>
      </c>
      <c r="X443" s="110">
        <v>1</v>
      </c>
      <c r="Y443" s="110">
        <v>40</v>
      </c>
      <c r="Z443" s="108">
        <v>0.2</v>
      </c>
      <c r="AA443" s="110">
        <v>0</v>
      </c>
      <c r="AB443" s="110">
        <v>0</v>
      </c>
      <c r="AC443" s="110">
        <v>0</v>
      </c>
      <c r="AD443" s="110">
        <v>2</v>
      </c>
      <c r="AE443" s="110">
        <v>0</v>
      </c>
      <c r="AF443" s="110">
        <v>0</v>
      </c>
      <c r="AG443" s="110">
        <v>0</v>
      </c>
      <c r="AH443" s="110">
        <v>0</v>
      </c>
      <c r="AI443" s="110">
        <v>0</v>
      </c>
      <c r="AJ443" s="110">
        <v>0</v>
      </c>
      <c r="AK443" s="110">
        <v>31</v>
      </c>
      <c r="AL443" s="108">
        <v>6.4516129032258063E-2</v>
      </c>
      <c r="AM443" s="111">
        <f t="shared" si="128"/>
        <v>0.871</v>
      </c>
      <c r="AN443" s="111">
        <f t="shared" si="127"/>
        <v>0.439</v>
      </c>
      <c r="AO443" s="111">
        <f t="shared" si="129"/>
        <v>0.878</v>
      </c>
      <c r="AP443" s="111">
        <f t="shared" si="130"/>
        <v>0</v>
      </c>
      <c r="AQ443" s="111">
        <f t="shared" si="131"/>
        <v>0.65600000000000003</v>
      </c>
      <c r="AR443" s="111">
        <f t="shared" si="132"/>
        <v>0.26700000000000002</v>
      </c>
      <c r="AS443" s="111">
        <f t="shared" si="133"/>
        <v>6.8000000000000005E-2</v>
      </c>
      <c r="AT443" s="111">
        <f t="shared" si="134"/>
        <v>6.8000000000000005E-2</v>
      </c>
      <c r="AU443" s="111">
        <f t="shared" si="135"/>
        <v>0.89900000000000002</v>
      </c>
      <c r="AV443" s="111">
        <f t="shared" si="136"/>
        <v>6.7000000000000004E-2</v>
      </c>
      <c r="AW443" s="101">
        <f t="shared" si="137"/>
        <v>0</v>
      </c>
      <c r="AX443" s="101">
        <f t="shared" si="138"/>
        <v>1</v>
      </c>
      <c r="AY443" s="101">
        <f t="shared" si="139"/>
        <v>2</v>
      </c>
      <c r="AZ443" s="101">
        <f t="shared" si="140"/>
        <v>0</v>
      </c>
      <c r="BA443" s="101">
        <f t="shared" si="141"/>
        <v>1</v>
      </c>
      <c r="BB443" s="101">
        <f t="shared" si="142"/>
        <v>0</v>
      </c>
      <c r="BC443" s="101">
        <f t="shared" si="143"/>
        <v>2</v>
      </c>
      <c r="BD443" s="101">
        <f t="shared" si="144"/>
        <v>0</v>
      </c>
      <c r="BE443" s="101">
        <f t="shared" si="145"/>
        <v>2</v>
      </c>
      <c r="BF443" s="101">
        <f t="shared" si="146"/>
        <v>0</v>
      </c>
      <c r="BG443" s="101">
        <f t="shared" si="147"/>
        <v>8</v>
      </c>
    </row>
    <row r="444" spans="1:59" x14ac:dyDescent="0.2">
      <c r="A444" s="98">
        <v>1942015</v>
      </c>
      <c r="B444" s="98" t="s">
        <v>1495</v>
      </c>
      <c r="C444" s="98" t="s">
        <v>2587</v>
      </c>
      <c r="D444" s="98" t="s">
        <v>442</v>
      </c>
      <c r="E444" s="106">
        <v>7595</v>
      </c>
      <c r="F444" s="107" t="s">
        <v>529</v>
      </c>
      <c r="G444" s="108" t="s">
        <v>1288</v>
      </c>
      <c r="H444" s="109">
        <v>70136</v>
      </c>
      <c r="I444" s="108">
        <v>0.09</v>
      </c>
      <c r="J444" s="110">
        <v>492</v>
      </c>
      <c r="K444" s="110">
        <v>3195</v>
      </c>
      <c r="L444" s="108">
        <v>0.15399061032863851</v>
      </c>
      <c r="M444" s="110">
        <v>141</v>
      </c>
      <c r="N444" s="110">
        <v>3195</v>
      </c>
      <c r="O444" s="108">
        <v>4.4131455399061034E-2</v>
      </c>
      <c r="P444" s="108">
        <v>1.9E-2</v>
      </c>
      <c r="Q444" s="108">
        <v>0.39200000000000002</v>
      </c>
      <c r="R444" s="108">
        <v>3.8561465882674686E-2</v>
      </c>
      <c r="S444" s="110">
        <v>295</v>
      </c>
      <c r="T444" s="110">
        <v>1784</v>
      </c>
      <c r="U444" s="110">
        <v>5209</v>
      </c>
      <c r="V444" s="108">
        <v>0.39911691303513153</v>
      </c>
      <c r="W444" s="110">
        <v>268</v>
      </c>
      <c r="X444" s="110">
        <v>0</v>
      </c>
      <c r="Y444" s="110">
        <v>3463</v>
      </c>
      <c r="Z444" s="108">
        <v>7.738954663586485E-2</v>
      </c>
      <c r="AA444" s="110">
        <v>146</v>
      </c>
      <c r="AB444" s="110">
        <v>109</v>
      </c>
      <c r="AC444" s="110">
        <v>59</v>
      </c>
      <c r="AD444" s="110">
        <v>0</v>
      </c>
      <c r="AE444" s="110">
        <v>22</v>
      </c>
      <c r="AF444" s="110">
        <v>193</v>
      </c>
      <c r="AG444" s="110">
        <v>166</v>
      </c>
      <c r="AH444" s="110">
        <v>6</v>
      </c>
      <c r="AI444" s="110">
        <v>0</v>
      </c>
      <c r="AJ444" s="110">
        <v>0</v>
      </c>
      <c r="AK444" s="110">
        <v>3195</v>
      </c>
      <c r="AL444" s="108">
        <v>0.21940532081377151</v>
      </c>
      <c r="AM444" s="111">
        <f t="shared" si="128"/>
        <v>0.63500000000000001</v>
      </c>
      <c r="AN444" s="111">
        <f t="shared" si="127"/>
        <v>0.47599999999999998</v>
      </c>
      <c r="AO444" s="111">
        <f t="shared" si="129"/>
        <v>0.77800000000000002</v>
      </c>
      <c r="AP444" s="111">
        <f t="shared" si="130"/>
        <v>0.59199999999999997</v>
      </c>
      <c r="AQ444" s="111">
        <f t="shared" si="131"/>
        <v>0.41</v>
      </c>
      <c r="AR444" s="111">
        <f t="shared" si="132"/>
        <v>0.66500000000000004</v>
      </c>
      <c r="AS444" s="111">
        <f t="shared" si="133"/>
        <v>0.28000000000000003</v>
      </c>
      <c r="AT444" s="111">
        <f t="shared" si="134"/>
        <v>0.28000000000000003</v>
      </c>
      <c r="AU444" s="111">
        <f t="shared" si="135"/>
        <v>0.48699999999999999</v>
      </c>
      <c r="AV444" s="111">
        <f t="shared" si="136"/>
        <v>0.68400000000000005</v>
      </c>
      <c r="AW444" s="101">
        <f t="shared" si="137"/>
        <v>1</v>
      </c>
      <c r="AX444" s="101">
        <f t="shared" si="138"/>
        <v>1</v>
      </c>
      <c r="AY444" s="101">
        <f t="shared" si="139"/>
        <v>2</v>
      </c>
      <c r="AZ444" s="101">
        <f t="shared" si="140"/>
        <v>1</v>
      </c>
      <c r="BA444" s="101">
        <f t="shared" si="141"/>
        <v>1</v>
      </c>
      <c r="BB444" s="101">
        <f t="shared" si="142"/>
        <v>1</v>
      </c>
      <c r="BC444" s="101">
        <f t="shared" si="143"/>
        <v>0</v>
      </c>
      <c r="BD444" s="101">
        <f t="shared" si="144"/>
        <v>0</v>
      </c>
      <c r="BE444" s="101">
        <f t="shared" si="145"/>
        <v>1</v>
      </c>
      <c r="BF444" s="101">
        <f t="shared" si="146"/>
        <v>2</v>
      </c>
      <c r="BG444" s="101">
        <f t="shared" si="147"/>
        <v>10</v>
      </c>
    </row>
    <row r="445" spans="1:59" x14ac:dyDescent="0.2">
      <c r="A445" s="98">
        <v>1943050</v>
      </c>
      <c r="B445" s="98" t="s">
        <v>1853</v>
      </c>
      <c r="C445" s="98" t="s">
        <v>2588</v>
      </c>
      <c r="D445" s="98" t="s">
        <v>443</v>
      </c>
      <c r="E445" s="106">
        <v>237</v>
      </c>
      <c r="F445" s="107" t="s">
        <v>1049</v>
      </c>
      <c r="G445" s="108" t="s">
        <v>1050</v>
      </c>
      <c r="H445" s="109">
        <v>79375</v>
      </c>
      <c r="I445" s="108">
        <v>0.129</v>
      </c>
      <c r="J445" s="110">
        <v>1</v>
      </c>
      <c r="K445" s="110">
        <v>118</v>
      </c>
      <c r="L445" s="108">
        <v>8.4745762711864406E-3</v>
      </c>
      <c r="M445" s="110">
        <v>0</v>
      </c>
      <c r="N445" s="110">
        <v>118</v>
      </c>
      <c r="O445" s="108">
        <v>0</v>
      </c>
      <c r="P445" s="108">
        <v>3.4000000000000002E-2</v>
      </c>
      <c r="Q445" s="108">
        <v>0.308</v>
      </c>
      <c r="R445" s="108">
        <v>-8.8461538461538466E-2</v>
      </c>
      <c r="S445" s="110">
        <v>15</v>
      </c>
      <c r="T445" s="110">
        <v>88</v>
      </c>
      <c r="U445" s="110">
        <v>170</v>
      </c>
      <c r="V445" s="108">
        <v>0.60588235294117643</v>
      </c>
      <c r="W445" s="110">
        <v>0</v>
      </c>
      <c r="X445" s="110">
        <v>0</v>
      </c>
      <c r="Y445" s="110">
        <v>118</v>
      </c>
      <c r="Z445" s="108">
        <v>0</v>
      </c>
      <c r="AA445" s="110">
        <v>8</v>
      </c>
      <c r="AB445" s="110">
        <v>4</v>
      </c>
      <c r="AC445" s="110">
        <v>1</v>
      </c>
      <c r="AD445" s="110">
        <v>2</v>
      </c>
      <c r="AE445" s="110">
        <v>0</v>
      </c>
      <c r="AF445" s="110">
        <v>0</v>
      </c>
      <c r="AG445" s="110">
        <v>0</v>
      </c>
      <c r="AH445" s="110">
        <v>0</v>
      </c>
      <c r="AI445" s="110">
        <v>0</v>
      </c>
      <c r="AJ445" s="110">
        <v>0</v>
      </c>
      <c r="AK445" s="110">
        <v>118</v>
      </c>
      <c r="AL445" s="108">
        <v>0.1271186440677966</v>
      </c>
      <c r="AM445" s="111">
        <f t="shared" si="128"/>
        <v>0.79200000000000004</v>
      </c>
      <c r="AN445" s="111">
        <f t="shared" si="127"/>
        <v>0.67500000000000004</v>
      </c>
      <c r="AO445" s="111">
        <f t="shared" si="129"/>
        <v>5.7000000000000002E-2</v>
      </c>
      <c r="AP445" s="111">
        <f t="shared" si="130"/>
        <v>0</v>
      </c>
      <c r="AQ445" s="111">
        <f t="shared" si="131"/>
        <v>0.60499999999999998</v>
      </c>
      <c r="AR445" s="111">
        <f t="shared" si="132"/>
        <v>0.32</v>
      </c>
      <c r="AS445" s="111">
        <f t="shared" si="133"/>
        <v>0.88300000000000001</v>
      </c>
      <c r="AT445" s="111">
        <f t="shared" si="134"/>
        <v>0.88300000000000001</v>
      </c>
      <c r="AU445" s="111">
        <f t="shared" si="135"/>
        <v>0</v>
      </c>
      <c r="AV445" s="111">
        <f t="shared" si="136"/>
        <v>0.23699999999999999</v>
      </c>
      <c r="AW445" s="101">
        <f t="shared" si="137"/>
        <v>0</v>
      </c>
      <c r="AX445" s="101">
        <f t="shared" si="138"/>
        <v>2</v>
      </c>
      <c r="AY445" s="101">
        <f t="shared" si="139"/>
        <v>0</v>
      </c>
      <c r="AZ445" s="101">
        <f t="shared" si="140"/>
        <v>0</v>
      </c>
      <c r="BA445" s="101">
        <f t="shared" si="141"/>
        <v>1</v>
      </c>
      <c r="BB445" s="101">
        <f t="shared" si="142"/>
        <v>0</v>
      </c>
      <c r="BC445" s="101">
        <f t="shared" si="143"/>
        <v>2</v>
      </c>
      <c r="BD445" s="101">
        <f t="shared" si="144"/>
        <v>2</v>
      </c>
      <c r="BE445" s="101">
        <f t="shared" si="145"/>
        <v>0</v>
      </c>
      <c r="BF445" s="101">
        <f t="shared" si="146"/>
        <v>0</v>
      </c>
      <c r="BG445" s="101">
        <f t="shared" si="147"/>
        <v>7</v>
      </c>
    </row>
    <row r="446" spans="1:59" x14ac:dyDescent="0.2">
      <c r="A446" s="98">
        <v>1943365</v>
      </c>
      <c r="B446" s="98" t="s">
        <v>1615</v>
      </c>
      <c r="C446" s="98" t="s">
        <v>2589</v>
      </c>
      <c r="D446" s="98" t="s">
        <v>444</v>
      </c>
      <c r="E446" s="106">
        <v>2284</v>
      </c>
      <c r="F446" s="107" t="s">
        <v>1222</v>
      </c>
      <c r="G446" s="108" t="s">
        <v>1223</v>
      </c>
      <c r="H446" s="109">
        <v>62750</v>
      </c>
      <c r="I446" s="108">
        <v>0.115</v>
      </c>
      <c r="J446" s="110">
        <v>112</v>
      </c>
      <c r="K446" s="110">
        <v>883</v>
      </c>
      <c r="L446" s="108">
        <v>0.12684031710079274</v>
      </c>
      <c r="M446" s="110">
        <v>25</v>
      </c>
      <c r="N446" s="110">
        <v>883</v>
      </c>
      <c r="O446" s="108">
        <v>2.8312570781426953E-2</v>
      </c>
      <c r="P446" s="108">
        <v>2.2000000000000002E-2</v>
      </c>
      <c r="Q446" s="108">
        <v>0.308</v>
      </c>
      <c r="R446" s="108">
        <v>-4.3763676148796501E-4</v>
      </c>
      <c r="S446" s="110">
        <v>57</v>
      </c>
      <c r="T446" s="110">
        <v>402</v>
      </c>
      <c r="U446" s="110">
        <v>1332</v>
      </c>
      <c r="V446" s="108">
        <v>0.34459459459459457</v>
      </c>
      <c r="W446" s="110">
        <v>93</v>
      </c>
      <c r="X446" s="110">
        <v>14</v>
      </c>
      <c r="Y446" s="110">
        <v>976</v>
      </c>
      <c r="Z446" s="108">
        <v>8.0942622950819679E-2</v>
      </c>
      <c r="AA446" s="110">
        <v>64</v>
      </c>
      <c r="AB446" s="110">
        <v>34</v>
      </c>
      <c r="AC446" s="110">
        <v>9</v>
      </c>
      <c r="AD446" s="110">
        <v>23</v>
      </c>
      <c r="AE446" s="110">
        <v>8</v>
      </c>
      <c r="AF446" s="110">
        <v>19</v>
      </c>
      <c r="AG446" s="110">
        <v>52</v>
      </c>
      <c r="AH446" s="110">
        <v>6</v>
      </c>
      <c r="AI446" s="110">
        <v>0</v>
      </c>
      <c r="AJ446" s="110">
        <v>0</v>
      </c>
      <c r="AK446" s="110">
        <v>883</v>
      </c>
      <c r="AL446" s="108">
        <v>0.2434881087202718</v>
      </c>
      <c r="AM446" s="111">
        <f t="shared" si="128"/>
        <v>0.46100000000000002</v>
      </c>
      <c r="AN446" s="111">
        <f t="shared" si="127"/>
        <v>0.61</v>
      </c>
      <c r="AO446" s="111">
        <f t="shared" si="129"/>
        <v>0.66300000000000003</v>
      </c>
      <c r="AP446" s="111">
        <f t="shared" si="130"/>
        <v>0.41099999999999998</v>
      </c>
      <c r="AQ446" s="111">
        <f t="shared" si="131"/>
        <v>0.44600000000000001</v>
      </c>
      <c r="AR446" s="111">
        <f t="shared" si="132"/>
        <v>0.32</v>
      </c>
      <c r="AS446" s="111">
        <f t="shared" si="133"/>
        <v>0.14499999999999999</v>
      </c>
      <c r="AT446" s="111">
        <f t="shared" si="134"/>
        <v>0.14499999999999999</v>
      </c>
      <c r="AU446" s="111">
        <f t="shared" si="135"/>
        <v>0.504</v>
      </c>
      <c r="AV446" s="111">
        <f t="shared" si="136"/>
        <v>0.76500000000000001</v>
      </c>
      <c r="AW446" s="101">
        <f t="shared" si="137"/>
        <v>1</v>
      </c>
      <c r="AX446" s="101">
        <f t="shared" si="138"/>
        <v>1</v>
      </c>
      <c r="AY446" s="101">
        <f t="shared" si="139"/>
        <v>1</v>
      </c>
      <c r="AZ446" s="101">
        <f t="shared" si="140"/>
        <v>1</v>
      </c>
      <c r="BA446" s="101">
        <f t="shared" si="141"/>
        <v>1</v>
      </c>
      <c r="BB446" s="101">
        <f t="shared" si="142"/>
        <v>0</v>
      </c>
      <c r="BC446" s="101">
        <f t="shared" si="143"/>
        <v>1</v>
      </c>
      <c r="BD446" s="101">
        <f t="shared" si="144"/>
        <v>0</v>
      </c>
      <c r="BE446" s="101">
        <f t="shared" si="145"/>
        <v>1</v>
      </c>
      <c r="BF446" s="101">
        <f t="shared" si="146"/>
        <v>2</v>
      </c>
      <c r="BG446" s="101">
        <f t="shared" si="147"/>
        <v>9</v>
      </c>
    </row>
    <row r="447" spans="1:59" x14ac:dyDescent="0.2">
      <c r="A447" s="98">
        <v>1942285</v>
      </c>
      <c r="B447" s="98" t="s">
        <v>1443</v>
      </c>
      <c r="C447" s="98" t="s">
        <v>2590</v>
      </c>
      <c r="D447" s="98" t="s">
        <v>445</v>
      </c>
      <c r="E447" s="106">
        <v>345</v>
      </c>
      <c r="F447" s="107" t="s">
        <v>1444</v>
      </c>
      <c r="G447" s="108" t="s">
        <v>1445</v>
      </c>
      <c r="H447" s="109">
        <v>70647</v>
      </c>
      <c r="I447" s="108">
        <v>9.4E-2</v>
      </c>
      <c r="J447" s="110">
        <v>19</v>
      </c>
      <c r="K447" s="110">
        <v>145</v>
      </c>
      <c r="L447" s="108">
        <v>0.1310344827586207</v>
      </c>
      <c r="M447" s="110">
        <v>7</v>
      </c>
      <c r="N447" s="110">
        <v>145</v>
      </c>
      <c r="O447" s="108">
        <v>4.8275862068965517E-2</v>
      </c>
      <c r="P447" s="108">
        <v>7.400000000000001E-2</v>
      </c>
      <c r="Q447" s="108">
        <v>0.5</v>
      </c>
      <c r="R447" s="108">
        <v>-4.4321329639889197E-2</v>
      </c>
      <c r="S447" s="110">
        <v>6</v>
      </c>
      <c r="T447" s="110">
        <v>120</v>
      </c>
      <c r="U447" s="110">
        <v>232</v>
      </c>
      <c r="V447" s="108">
        <v>0.5431034482758621</v>
      </c>
      <c r="W447" s="110">
        <v>35</v>
      </c>
      <c r="X447" s="110">
        <v>0</v>
      </c>
      <c r="Y447" s="110">
        <v>180</v>
      </c>
      <c r="Z447" s="108">
        <v>0.19444444444444445</v>
      </c>
      <c r="AA447" s="110">
        <v>8</v>
      </c>
      <c r="AB447" s="110">
        <v>2</v>
      </c>
      <c r="AC447" s="110">
        <v>2</v>
      </c>
      <c r="AD447" s="110">
        <v>7</v>
      </c>
      <c r="AE447" s="110">
        <v>0</v>
      </c>
      <c r="AF447" s="110">
        <v>1</v>
      </c>
      <c r="AG447" s="110">
        <v>2</v>
      </c>
      <c r="AH447" s="110">
        <v>1</v>
      </c>
      <c r="AI447" s="110">
        <v>0</v>
      </c>
      <c r="AJ447" s="110">
        <v>0</v>
      </c>
      <c r="AK447" s="110">
        <v>145</v>
      </c>
      <c r="AL447" s="108">
        <v>0.15862068965517243</v>
      </c>
      <c r="AM447" s="111">
        <f t="shared" si="128"/>
        <v>0.64900000000000002</v>
      </c>
      <c r="AN447" s="111">
        <f t="shared" si="127"/>
        <v>0.497</v>
      </c>
      <c r="AO447" s="111">
        <f t="shared" si="129"/>
        <v>0.68600000000000005</v>
      </c>
      <c r="AP447" s="111">
        <f t="shared" si="130"/>
        <v>0.63200000000000001</v>
      </c>
      <c r="AQ447" s="111">
        <f t="shared" si="131"/>
        <v>0.89</v>
      </c>
      <c r="AR447" s="111">
        <f t="shared" si="132"/>
        <v>0.91500000000000004</v>
      </c>
      <c r="AS447" s="111">
        <f t="shared" si="133"/>
        <v>0.76900000000000002</v>
      </c>
      <c r="AT447" s="111">
        <f t="shared" si="134"/>
        <v>0.76900000000000002</v>
      </c>
      <c r="AU447" s="111">
        <f t="shared" si="135"/>
        <v>0.89400000000000002</v>
      </c>
      <c r="AV447" s="111">
        <f t="shared" si="136"/>
        <v>0.38900000000000001</v>
      </c>
      <c r="AW447" s="101">
        <f t="shared" si="137"/>
        <v>1</v>
      </c>
      <c r="AX447" s="101">
        <f t="shared" si="138"/>
        <v>1</v>
      </c>
      <c r="AY447" s="101">
        <f t="shared" si="139"/>
        <v>2</v>
      </c>
      <c r="AZ447" s="101">
        <f t="shared" si="140"/>
        <v>1</v>
      </c>
      <c r="BA447" s="101">
        <f t="shared" si="141"/>
        <v>2</v>
      </c>
      <c r="BB447" s="101">
        <f t="shared" si="142"/>
        <v>2</v>
      </c>
      <c r="BC447" s="101">
        <f t="shared" si="143"/>
        <v>1</v>
      </c>
      <c r="BD447" s="101">
        <f t="shared" si="144"/>
        <v>2</v>
      </c>
      <c r="BE447" s="101">
        <f t="shared" si="145"/>
        <v>2</v>
      </c>
      <c r="BF447" s="101">
        <f t="shared" si="146"/>
        <v>1</v>
      </c>
      <c r="BG447" s="101">
        <f t="shared" si="147"/>
        <v>15</v>
      </c>
    </row>
    <row r="448" spans="1:59" x14ac:dyDescent="0.2">
      <c r="A448" s="98">
        <v>1942330</v>
      </c>
      <c r="B448" s="98" t="s">
        <v>1289</v>
      </c>
      <c r="C448" s="98" t="s">
        <v>2591</v>
      </c>
      <c r="D448" s="98" t="s">
        <v>446</v>
      </c>
      <c r="E448" s="106">
        <v>229</v>
      </c>
      <c r="F448" s="107" t="s">
        <v>948</v>
      </c>
      <c r="G448" s="108" t="s">
        <v>1290</v>
      </c>
      <c r="H448" s="109">
        <v>61250</v>
      </c>
      <c r="I448" s="108">
        <v>0.13</v>
      </c>
      <c r="J448" s="110">
        <v>14</v>
      </c>
      <c r="K448" s="110">
        <v>99</v>
      </c>
      <c r="L448" s="108">
        <v>0.14141414141414141</v>
      </c>
      <c r="M448" s="110">
        <v>7</v>
      </c>
      <c r="N448" s="110">
        <v>99</v>
      </c>
      <c r="O448" s="108">
        <v>7.0707070707070704E-2</v>
      </c>
      <c r="P448" s="108">
        <v>0.04</v>
      </c>
      <c r="Q448" s="108">
        <v>0.25600000000000001</v>
      </c>
      <c r="R448" s="108">
        <v>-0.19081272084805653</v>
      </c>
      <c r="S448" s="110">
        <v>9</v>
      </c>
      <c r="T448" s="110">
        <v>77</v>
      </c>
      <c r="U448" s="110">
        <v>175</v>
      </c>
      <c r="V448" s="108">
        <v>0.49142857142857144</v>
      </c>
      <c r="W448" s="110">
        <v>9</v>
      </c>
      <c r="X448" s="110">
        <v>0</v>
      </c>
      <c r="Y448" s="110">
        <v>108</v>
      </c>
      <c r="Z448" s="108">
        <v>8.3333333333333329E-2</v>
      </c>
      <c r="AA448" s="110">
        <v>6</v>
      </c>
      <c r="AB448" s="110">
        <v>3</v>
      </c>
      <c r="AC448" s="110">
        <v>0</v>
      </c>
      <c r="AD448" s="110">
        <v>4</v>
      </c>
      <c r="AE448" s="110">
        <v>0</v>
      </c>
      <c r="AF448" s="110">
        <v>0</v>
      </c>
      <c r="AG448" s="110">
        <v>1</v>
      </c>
      <c r="AH448" s="110">
        <v>0</v>
      </c>
      <c r="AI448" s="110">
        <v>0</v>
      </c>
      <c r="AJ448" s="110">
        <v>0</v>
      </c>
      <c r="AK448" s="110">
        <v>99</v>
      </c>
      <c r="AL448" s="108">
        <v>0.14141414141414141</v>
      </c>
      <c r="AM448" s="111">
        <f t="shared" si="128"/>
        <v>0.42099999999999999</v>
      </c>
      <c r="AN448" s="111">
        <f t="shared" si="127"/>
        <v>0.68</v>
      </c>
      <c r="AO448" s="111">
        <f t="shared" si="129"/>
        <v>0.72699999999999998</v>
      </c>
      <c r="AP448" s="111">
        <f t="shared" si="130"/>
        <v>0.80900000000000005</v>
      </c>
      <c r="AQ448" s="111">
        <f t="shared" si="131"/>
        <v>0.67600000000000005</v>
      </c>
      <c r="AR448" s="111">
        <f t="shared" si="132"/>
        <v>0.14199999999999999</v>
      </c>
      <c r="AS448" s="111">
        <f t="shared" si="133"/>
        <v>0.61</v>
      </c>
      <c r="AT448" s="111">
        <f t="shared" si="134"/>
        <v>0.61</v>
      </c>
      <c r="AU448" s="111">
        <f t="shared" si="135"/>
        <v>0.51800000000000002</v>
      </c>
      <c r="AV448" s="111">
        <f t="shared" si="136"/>
        <v>0.313</v>
      </c>
      <c r="AW448" s="101">
        <f t="shared" si="137"/>
        <v>1</v>
      </c>
      <c r="AX448" s="101">
        <f t="shared" si="138"/>
        <v>2</v>
      </c>
      <c r="AY448" s="101">
        <f t="shared" si="139"/>
        <v>2</v>
      </c>
      <c r="AZ448" s="101">
        <f t="shared" si="140"/>
        <v>2</v>
      </c>
      <c r="BA448" s="101">
        <f t="shared" si="141"/>
        <v>2</v>
      </c>
      <c r="BB448" s="101">
        <f t="shared" si="142"/>
        <v>0</v>
      </c>
      <c r="BC448" s="101">
        <f t="shared" si="143"/>
        <v>2</v>
      </c>
      <c r="BD448" s="101">
        <f t="shared" si="144"/>
        <v>1</v>
      </c>
      <c r="BE448" s="101">
        <f t="shared" si="145"/>
        <v>1</v>
      </c>
      <c r="BF448" s="101">
        <f t="shared" si="146"/>
        <v>0</v>
      </c>
      <c r="BG448" s="101">
        <f t="shared" si="147"/>
        <v>13</v>
      </c>
    </row>
    <row r="449" spans="1:59" x14ac:dyDescent="0.2">
      <c r="A449" s="98">
        <v>1942465</v>
      </c>
      <c r="B449" s="98" t="s">
        <v>1681</v>
      </c>
      <c r="C449" s="98" t="s">
        <v>2592</v>
      </c>
      <c r="D449" s="98" t="s">
        <v>447</v>
      </c>
      <c r="E449" s="106">
        <v>1731</v>
      </c>
      <c r="F449" s="107" t="s">
        <v>1226</v>
      </c>
      <c r="G449" s="108" t="s">
        <v>1227</v>
      </c>
      <c r="H449" s="109">
        <v>64375</v>
      </c>
      <c r="I449" s="108">
        <v>0.13200000000000001</v>
      </c>
      <c r="J449" s="110">
        <v>75</v>
      </c>
      <c r="K449" s="110">
        <v>652</v>
      </c>
      <c r="L449" s="108">
        <v>0.11503067484662577</v>
      </c>
      <c r="M449" s="110">
        <v>53</v>
      </c>
      <c r="N449" s="110">
        <v>652</v>
      </c>
      <c r="O449" s="108">
        <v>8.1288343558282211E-2</v>
      </c>
      <c r="P449" s="108">
        <v>1.8000000000000002E-2</v>
      </c>
      <c r="Q449" s="108">
        <v>0.434</v>
      </c>
      <c r="R449" s="108">
        <v>2.3161551823972205E-3</v>
      </c>
      <c r="S449" s="110">
        <v>75</v>
      </c>
      <c r="T449" s="110">
        <v>484</v>
      </c>
      <c r="U449" s="110">
        <v>1255</v>
      </c>
      <c r="V449" s="108">
        <v>0.44541832669322712</v>
      </c>
      <c r="W449" s="110">
        <v>87</v>
      </c>
      <c r="X449" s="110">
        <v>0</v>
      </c>
      <c r="Y449" s="110">
        <v>739</v>
      </c>
      <c r="Z449" s="108">
        <v>0.11772665764546685</v>
      </c>
      <c r="AA449" s="110">
        <v>25</v>
      </c>
      <c r="AB449" s="110">
        <v>4</v>
      </c>
      <c r="AC449" s="110">
        <v>9</v>
      </c>
      <c r="AD449" s="110">
        <v>3</v>
      </c>
      <c r="AE449" s="110">
        <v>0</v>
      </c>
      <c r="AF449" s="110">
        <v>18</v>
      </c>
      <c r="AG449" s="110">
        <v>10</v>
      </c>
      <c r="AH449" s="110">
        <v>12</v>
      </c>
      <c r="AI449" s="110">
        <v>0</v>
      </c>
      <c r="AJ449" s="110">
        <v>0</v>
      </c>
      <c r="AK449" s="110">
        <v>652</v>
      </c>
      <c r="AL449" s="108">
        <v>0.12423312883435583</v>
      </c>
      <c r="AM449" s="111">
        <f t="shared" si="128"/>
        <v>0.502</v>
      </c>
      <c r="AN449" s="111">
        <f t="shared" si="127"/>
        <v>0.69</v>
      </c>
      <c r="AO449" s="111">
        <f t="shared" si="129"/>
        <v>0.60799999999999998</v>
      </c>
      <c r="AP449" s="111">
        <f t="shared" si="130"/>
        <v>0.85699999999999998</v>
      </c>
      <c r="AQ449" s="111">
        <f t="shared" si="131"/>
        <v>0.39700000000000002</v>
      </c>
      <c r="AR449" s="111">
        <f t="shared" si="132"/>
        <v>0.81699999999999995</v>
      </c>
      <c r="AS449" s="111">
        <f t="shared" si="133"/>
        <v>0.45400000000000001</v>
      </c>
      <c r="AT449" s="111">
        <f t="shared" si="134"/>
        <v>0.45400000000000001</v>
      </c>
      <c r="AU449" s="111">
        <f t="shared" si="135"/>
        <v>0.69799999999999995</v>
      </c>
      <c r="AV449" s="111">
        <f t="shared" si="136"/>
        <v>0.219</v>
      </c>
      <c r="AW449" s="101">
        <f t="shared" si="137"/>
        <v>1</v>
      </c>
      <c r="AX449" s="101">
        <f t="shared" si="138"/>
        <v>2</v>
      </c>
      <c r="AY449" s="101">
        <f t="shared" si="139"/>
        <v>1</v>
      </c>
      <c r="AZ449" s="101">
        <f t="shared" si="140"/>
        <v>2</v>
      </c>
      <c r="BA449" s="101">
        <f t="shared" si="141"/>
        <v>1</v>
      </c>
      <c r="BB449" s="101">
        <f t="shared" si="142"/>
        <v>2</v>
      </c>
      <c r="BC449" s="101">
        <f t="shared" si="143"/>
        <v>0</v>
      </c>
      <c r="BD449" s="101">
        <f t="shared" si="144"/>
        <v>1</v>
      </c>
      <c r="BE449" s="101">
        <f t="shared" si="145"/>
        <v>2</v>
      </c>
      <c r="BF449" s="101">
        <f t="shared" si="146"/>
        <v>0</v>
      </c>
      <c r="BG449" s="101">
        <f t="shared" si="147"/>
        <v>12</v>
      </c>
    </row>
    <row r="450" spans="1:59" x14ac:dyDescent="0.2">
      <c r="A450" s="98">
        <v>1942555</v>
      </c>
      <c r="B450" s="98" t="s">
        <v>1575</v>
      </c>
      <c r="C450" s="98" t="s">
        <v>2593</v>
      </c>
      <c r="D450" s="98" t="s">
        <v>448</v>
      </c>
      <c r="E450" s="106">
        <v>2143</v>
      </c>
      <c r="F450" s="107" t="s">
        <v>1151</v>
      </c>
      <c r="G450" s="108" t="s">
        <v>1152</v>
      </c>
      <c r="H450" s="109">
        <v>70333</v>
      </c>
      <c r="I450" s="108">
        <v>0.159</v>
      </c>
      <c r="J450" s="110">
        <v>151</v>
      </c>
      <c r="K450" s="110">
        <v>930</v>
      </c>
      <c r="L450" s="108">
        <v>0.16236559139784945</v>
      </c>
      <c r="M450" s="110">
        <v>34</v>
      </c>
      <c r="N450" s="110">
        <v>930</v>
      </c>
      <c r="O450" s="108">
        <v>3.6559139784946237E-2</v>
      </c>
      <c r="P450" s="108">
        <v>2.8999999999999998E-2</v>
      </c>
      <c r="Q450" s="108">
        <v>0.36599999999999999</v>
      </c>
      <c r="R450" s="108">
        <v>5.7227429699062651E-2</v>
      </c>
      <c r="S450" s="110">
        <v>76</v>
      </c>
      <c r="T450" s="110">
        <v>601</v>
      </c>
      <c r="U450" s="110">
        <v>1500</v>
      </c>
      <c r="V450" s="108">
        <v>0.45133333333333331</v>
      </c>
      <c r="W450" s="110">
        <v>69</v>
      </c>
      <c r="X450" s="110">
        <v>21</v>
      </c>
      <c r="Y450" s="110">
        <v>999</v>
      </c>
      <c r="Z450" s="108">
        <v>4.8048048048048048E-2</v>
      </c>
      <c r="AA450" s="110">
        <v>30</v>
      </c>
      <c r="AB450" s="110">
        <v>9</v>
      </c>
      <c r="AC450" s="110">
        <v>5</v>
      </c>
      <c r="AD450" s="110">
        <v>8</v>
      </c>
      <c r="AE450" s="110">
        <v>0</v>
      </c>
      <c r="AF450" s="110">
        <v>87</v>
      </c>
      <c r="AG450" s="110">
        <v>12</v>
      </c>
      <c r="AH450" s="110">
        <v>3</v>
      </c>
      <c r="AI450" s="110">
        <v>0</v>
      </c>
      <c r="AJ450" s="110">
        <v>5</v>
      </c>
      <c r="AK450" s="110">
        <v>930</v>
      </c>
      <c r="AL450" s="108">
        <v>0.17096774193548386</v>
      </c>
      <c r="AM450" s="111">
        <f t="shared" si="128"/>
        <v>0.64</v>
      </c>
      <c r="AN450" s="111">
        <f t="shared" si="127"/>
        <v>0.78200000000000003</v>
      </c>
      <c r="AO450" s="111">
        <f t="shared" si="129"/>
        <v>0.80800000000000005</v>
      </c>
      <c r="AP450" s="111">
        <f t="shared" si="130"/>
        <v>0.51100000000000001</v>
      </c>
      <c r="AQ450" s="111">
        <f t="shared" si="131"/>
        <v>0.54200000000000004</v>
      </c>
      <c r="AR450" s="111">
        <f t="shared" si="132"/>
        <v>0.55500000000000005</v>
      </c>
      <c r="AS450" s="111">
        <f t="shared" si="133"/>
        <v>0.48499999999999999</v>
      </c>
      <c r="AT450" s="111">
        <f t="shared" si="134"/>
        <v>0.48499999999999999</v>
      </c>
      <c r="AU450" s="111">
        <f t="shared" si="135"/>
        <v>0.30199999999999999</v>
      </c>
      <c r="AV450" s="111">
        <f t="shared" si="136"/>
        <v>0.45300000000000001</v>
      </c>
      <c r="AW450" s="101">
        <f t="shared" si="137"/>
        <v>1</v>
      </c>
      <c r="AX450" s="101">
        <f t="shared" si="138"/>
        <v>2</v>
      </c>
      <c r="AY450" s="101">
        <f t="shared" si="139"/>
        <v>2</v>
      </c>
      <c r="AZ450" s="101">
        <f t="shared" si="140"/>
        <v>1</v>
      </c>
      <c r="BA450" s="101">
        <f t="shared" si="141"/>
        <v>1</v>
      </c>
      <c r="BB450" s="101">
        <f t="shared" si="142"/>
        <v>1</v>
      </c>
      <c r="BC450" s="101">
        <f t="shared" si="143"/>
        <v>0</v>
      </c>
      <c r="BD450" s="101">
        <f t="shared" si="144"/>
        <v>1</v>
      </c>
      <c r="BE450" s="101">
        <f t="shared" si="145"/>
        <v>0</v>
      </c>
      <c r="BF450" s="101">
        <f t="shared" si="146"/>
        <v>1</v>
      </c>
      <c r="BG450" s="101">
        <f t="shared" si="147"/>
        <v>10</v>
      </c>
    </row>
    <row r="451" spans="1:59" x14ac:dyDescent="0.2">
      <c r="A451" s="98">
        <v>1942600</v>
      </c>
      <c r="B451" s="98" t="s">
        <v>2021</v>
      </c>
      <c r="C451" s="98" t="s">
        <v>2594</v>
      </c>
      <c r="D451" s="98" t="s">
        <v>449</v>
      </c>
      <c r="E451" s="106">
        <v>1167</v>
      </c>
      <c r="F451" s="107" t="s">
        <v>1370</v>
      </c>
      <c r="G451" s="108" t="s">
        <v>1371</v>
      </c>
      <c r="H451" s="109">
        <v>73977</v>
      </c>
      <c r="I451" s="108">
        <v>4.7E-2</v>
      </c>
      <c r="J451" s="110">
        <v>40</v>
      </c>
      <c r="K451" s="110">
        <v>495</v>
      </c>
      <c r="L451" s="108">
        <v>8.0808080808080815E-2</v>
      </c>
      <c r="M451" s="110">
        <v>14</v>
      </c>
      <c r="N451" s="110">
        <v>495</v>
      </c>
      <c r="O451" s="108">
        <v>2.8282828282828285E-2</v>
      </c>
      <c r="P451" s="108">
        <v>1.3000000000000001E-2</v>
      </c>
      <c r="Q451" s="108">
        <v>0.29799999999999999</v>
      </c>
      <c r="R451" s="108">
        <v>5.6108597285067875E-2</v>
      </c>
      <c r="S451" s="110">
        <v>8</v>
      </c>
      <c r="T451" s="110">
        <v>306</v>
      </c>
      <c r="U451" s="110">
        <v>832</v>
      </c>
      <c r="V451" s="108">
        <v>0.37740384615384615</v>
      </c>
      <c r="W451" s="110">
        <v>103</v>
      </c>
      <c r="X451" s="110">
        <v>70</v>
      </c>
      <c r="Y451" s="110">
        <v>598</v>
      </c>
      <c r="Z451" s="108">
        <v>5.5183946488294312E-2</v>
      </c>
      <c r="AA451" s="110">
        <v>21</v>
      </c>
      <c r="AB451" s="110">
        <v>9</v>
      </c>
      <c r="AC451" s="110">
        <v>20</v>
      </c>
      <c r="AD451" s="110">
        <v>8</v>
      </c>
      <c r="AE451" s="110">
        <v>12</v>
      </c>
      <c r="AF451" s="110">
        <v>18</v>
      </c>
      <c r="AG451" s="110">
        <v>2</v>
      </c>
      <c r="AH451" s="110">
        <v>3</v>
      </c>
      <c r="AI451" s="110">
        <v>0</v>
      </c>
      <c r="AJ451" s="110">
        <v>0</v>
      </c>
      <c r="AK451" s="110">
        <v>495</v>
      </c>
      <c r="AL451" s="108">
        <v>0.18787878787878787</v>
      </c>
      <c r="AM451" s="111">
        <f t="shared" si="128"/>
        <v>0.72399999999999998</v>
      </c>
      <c r="AN451" s="111">
        <f t="shared" si="127"/>
        <v>0.193</v>
      </c>
      <c r="AO451" s="111">
        <f t="shared" si="129"/>
        <v>0.41599999999999998</v>
      </c>
      <c r="AP451" s="111">
        <f t="shared" si="130"/>
        <v>0.41</v>
      </c>
      <c r="AQ451" s="111">
        <f t="shared" si="131"/>
        <v>0.316</v>
      </c>
      <c r="AR451" s="111">
        <f t="shared" si="132"/>
        <v>0.27400000000000002</v>
      </c>
      <c r="AS451" s="111">
        <f t="shared" si="133"/>
        <v>0.214</v>
      </c>
      <c r="AT451" s="111">
        <f t="shared" si="134"/>
        <v>0.214</v>
      </c>
      <c r="AU451" s="111">
        <f t="shared" si="135"/>
        <v>0.34</v>
      </c>
      <c r="AV451" s="111">
        <f t="shared" si="136"/>
        <v>0.55600000000000005</v>
      </c>
      <c r="AW451" s="101">
        <f t="shared" si="137"/>
        <v>0</v>
      </c>
      <c r="AX451" s="101">
        <f t="shared" si="138"/>
        <v>0</v>
      </c>
      <c r="AY451" s="101">
        <f t="shared" si="139"/>
        <v>1</v>
      </c>
      <c r="AZ451" s="101">
        <f t="shared" si="140"/>
        <v>1</v>
      </c>
      <c r="BA451" s="101">
        <f t="shared" si="141"/>
        <v>0</v>
      </c>
      <c r="BB451" s="101">
        <f t="shared" si="142"/>
        <v>0</v>
      </c>
      <c r="BC451" s="101">
        <f t="shared" si="143"/>
        <v>0</v>
      </c>
      <c r="BD451" s="101">
        <f t="shared" si="144"/>
        <v>0</v>
      </c>
      <c r="BE451" s="101">
        <f t="shared" si="145"/>
        <v>1</v>
      </c>
      <c r="BF451" s="101">
        <f t="shared" si="146"/>
        <v>1</v>
      </c>
      <c r="BG451" s="101">
        <f t="shared" si="147"/>
        <v>4</v>
      </c>
    </row>
    <row r="452" spans="1:59" x14ac:dyDescent="0.2">
      <c r="A452" s="98">
        <v>1942690</v>
      </c>
      <c r="B452" s="98" t="s">
        <v>1467</v>
      </c>
      <c r="C452" s="98" t="s">
        <v>2595</v>
      </c>
      <c r="D452" s="98" t="s">
        <v>450</v>
      </c>
      <c r="E452" s="106">
        <v>1113</v>
      </c>
      <c r="F452" s="107" t="s">
        <v>1403</v>
      </c>
      <c r="G452" s="108" t="s">
        <v>1404</v>
      </c>
      <c r="H452" s="109">
        <v>66118</v>
      </c>
      <c r="I452" s="108">
        <v>6.3E-2</v>
      </c>
      <c r="J452" s="110">
        <v>46</v>
      </c>
      <c r="K452" s="110">
        <v>503</v>
      </c>
      <c r="L452" s="108">
        <v>9.1451292246520877E-2</v>
      </c>
      <c r="M452" s="110">
        <v>24</v>
      </c>
      <c r="N452" s="110">
        <v>503</v>
      </c>
      <c r="O452" s="108">
        <v>4.7713717693836977E-2</v>
      </c>
      <c r="P452" s="108">
        <v>2.6000000000000002E-2</v>
      </c>
      <c r="Q452" s="108">
        <v>0.40200000000000002</v>
      </c>
      <c r="R452" s="108">
        <v>-2.5394045534150613E-2</v>
      </c>
      <c r="S452" s="110">
        <v>22</v>
      </c>
      <c r="T452" s="110">
        <v>332</v>
      </c>
      <c r="U452" s="110">
        <v>858</v>
      </c>
      <c r="V452" s="108">
        <v>0.41258741258741261</v>
      </c>
      <c r="W452" s="110">
        <v>308</v>
      </c>
      <c r="X452" s="110">
        <v>262</v>
      </c>
      <c r="Y452" s="110">
        <v>811</v>
      </c>
      <c r="Z452" s="108">
        <v>5.6720098643649818E-2</v>
      </c>
      <c r="AA452" s="110">
        <v>51</v>
      </c>
      <c r="AB452" s="110">
        <v>16</v>
      </c>
      <c r="AC452" s="110">
        <v>7</v>
      </c>
      <c r="AD452" s="110">
        <v>0</v>
      </c>
      <c r="AE452" s="110">
        <v>3</v>
      </c>
      <c r="AF452" s="110">
        <v>20</v>
      </c>
      <c r="AG452" s="110">
        <v>4</v>
      </c>
      <c r="AH452" s="110">
        <v>0</v>
      </c>
      <c r="AI452" s="110">
        <v>0</v>
      </c>
      <c r="AJ452" s="110">
        <v>0</v>
      </c>
      <c r="AK452" s="110">
        <v>503</v>
      </c>
      <c r="AL452" s="108">
        <v>0.20079522862823063</v>
      </c>
      <c r="AM452" s="111">
        <f t="shared" si="128"/>
        <v>0.54500000000000004</v>
      </c>
      <c r="AN452" s="111">
        <f t="shared" si="127"/>
        <v>0.28799999999999998</v>
      </c>
      <c r="AO452" s="111">
        <f t="shared" si="129"/>
        <v>0.47599999999999998</v>
      </c>
      <c r="AP452" s="111">
        <f t="shared" si="130"/>
        <v>0.626</v>
      </c>
      <c r="AQ452" s="111">
        <f t="shared" si="131"/>
        <v>0.5</v>
      </c>
      <c r="AR452" s="111">
        <f t="shared" si="132"/>
        <v>0.71</v>
      </c>
      <c r="AS452" s="111">
        <f t="shared" si="133"/>
        <v>0.33</v>
      </c>
      <c r="AT452" s="111">
        <f t="shared" si="134"/>
        <v>0.33</v>
      </c>
      <c r="AU452" s="111">
        <f t="shared" si="135"/>
        <v>0.35499999999999998</v>
      </c>
      <c r="AV452" s="111">
        <f t="shared" si="136"/>
        <v>0.60799999999999998</v>
      </c>
      <c r="AW452" s="101">
        <f t="shared" si="137"/>
        <v>1</v>
      </c>
      <c r="AX452" s="101">
        <f t="shared" si="138"/>
        <v>0</v>
      </c>
      <c r="AY452" s="101">
        <f t="shared" si="139"/>
        <v>1</v>
      </c>
      <c r="AZ452" s="101">
        <f t="shared" si="140"/>
        <v>1</v>
      </c>
      <c r="BA452" s="101">
        <f t="shared" si="141"/>
        <v>1</v>
      </c>
      <c r="BB452" s="101">
        <f t="shared" si="142"/>
        <v>2</v>
      </c>
      <c r="BC452" s="101">
        <f t="shared" si="143"/>
        <v>1</v>
      </c>
      <c r="BD452" s="101">
        <f t="shared" si="144"/>
        <v>0</v>
      </c>
      <c r="BE452" s="101">
        <f t="shared" si="145"/>
        <v>1</v>
      </c>
      <c r="BF452" s="101">
        <f t="shared" si="146"/>
        <v>1</v>
      </c>
      <c r="BG452" s="101">
        <f t="shared" si="147"/>
        <v>9</v>
      </c>
    </row>
    <row r="453" spans="1:59" x14ac:dyDescent="0.2">
      <c r="A453" s="98">
        <v>1942645</v>
      </c>
      <c r="B453" s="98" t="s">
        <v>2053</v>
      </c>
      <c r="C453" s="98" t="s">
        <v>2596</v>
      </c>
      <c r="D453" s="98" t="s">
        <v>451</v>
      </c>
      <c r="E453" s="106">
        <v>700</v>
      </c>
      <c r="F453" s="107" t="s">
        <v>1327</v>
      </c>
      <c r="G453" s="108" t="s">
        <v>1328</v>
      </c>
      <c r="H453" s="109">
        <v>95481</v>
      </c>
      <c r="I453" s="108">
        <v>5.5999999999999994E-2</v>
      </c>
      <c r="J453" s="110">
        <v>25</v>
      </c>
      <c r="K453" s="110">
        <v>257</v>
      </c>
      <c r="L453" s="108">
        <v>9.727626459143969E-2</v>
      </c>
      <c r="M453" s="110">
        <v>2</v>
      </c>
      <c r="N453" s="110">
        <v>257</v>
      </c>
      <c r="O453" s="108">
        <v>7.7821011673151752E-3</v>
      </c>
      <c r="P453" s="108">
        <v>3.1E-2</v>
      </c>
      <c r="Q453" s="108">
        <v>0.32600000000000001</v>
      </c>
      <c r="R453" s="108">
        <v>0.17449664429530201</v>
      </c>
      <c r="S453" s="110">
        <v>69</v>
      </c>
      <c r="T453" s="110">
        <v>156</v>
      </c>
      <c r="U453" s="110">
        <v>477</v>
      </c>
      <c r="V453" s="108">
        <v>0.47169811320754718</v>
      </c>
      <c r="W453" s="110">
        <v>31</v>
      </c>
      <c r="X453" s="110">
        <v>14</v>
      </c>
      <c r="Y453" s="110">
        <v>288</v>
      </c>
      <c r="Z453" s="108">
        <v>5.9027777777777776E-2</v>
      </c>
      <c r="AA453" s="110">
        <v>6</v>
      </c>
      <c r="AB453" s="110">
        <v>0</v>
      </c>
      <c r="AC453" s="110">
        <v>3</v>
      </c>
      <c r="AD453" s="110">
        <v>5</v>
      </c>
      <c r="AE453" s="110">
        <v>7</v>
      </c>
      <c r="AF453" s="110">
        <v>26</v>
      </c>
      <c r="AG453" s="110">
        <v>0</v>
      </c>
      <c r="AH453" s="110">
        <v>3</v>
      </c>
      <c r="AI453" s="110">
        <v>0</v>
      </c>
      <c r="AJ453" s="110">
        <v>0</v>
      </c>
      <c r="AK453" s="110">
        <v>257</v>
      </c>
      <c r="AL453" s="108">
        <v>0.19455252918287938</v>
      </c>
      <c r="AM453" s="111">
        <f t="shared" si="128"/>
        <v>0.92700000000000005</v>
      </c>
      <c r="AN453" s="111">
        <f t="shared" si="127"/>
        <v>0.24299999999999999</v>
      </c>
      <c r="AO453" s="111">
        <f t="shared" si="129"/>
        <v>0.50700000000000001</v>
      </c>
      <c r="AP453" s="111">
        <f t="shared" si="130"/>
        <v>0.16400000000000001</v>
      </c>
      <c r="AQ453" s="111">
        <f t="shared" si="131"/>
        <v>0.56699999999999995</v>
      </c>
      <c r="AR453" s="111">
        <f t="shared" si="132"/>
        <v>0.38300000000000001</v>
      </c>
      <c r="AS453" s="111">
        <f t="shared" si="133"/>
        <v>0.55500000000000005</v>
      </c>
      <c r="AT453" s="111">
        <f t="shared" si="134"/>
        <v>0.55500000000000005</v>
      </c>
      <c r="AU453" s="111">
        <f t="shared" si="135"/>
        <v>0.36399999999999999</v>
      </c>
      <c r="AV453" s="111">
        <f t="shared" si="136"/>
        <v>0.58599999999999997</v>
      </c>
      <c r="AW453" s="101">
        <f t="shared" si="137"/>
        <v>0</v>
      </c>
      <c r="AX453" s="101">
        <f t="shared" si="138"/>
        <v>0</v>
      </c>
      <c r="AY453" s="101">
        <f t="shared" si="139"/>
        <v>1</v>
      </c>
      <c r="AZ453" s="101">
        <f t="shared" si="140"/>
        <v>0</v>
      </c>
      <c r="BA453" s="101">
        <f t="shared" si="141"/>
        <v>1</v>
      </c>
      <c r="BB453" s="101">
        <f t="shared" si="142"/>
        <v>1</v>
      </c>
      <c r="BC453" s="101">
        <f t="shared" si="143"/>
        <v>0</v>
      </c>
      <c r="BD453" s="101">
        <f t="shared" si="144"/>
        <v>1</v>
      </c>
      <c r="BE453" s="101">
        <f t="shared" si="145"/>
        <v>1</v>
      </c>
      <c r="BF453" s="101">
        <f t="shared" si="146"/>
        <v>1</v>
      </c>
      <c r="BG453" s="101">
        <f t="shared" si="147"/>
        <v>6</v>
      </c>
    </row>
    <row r="454" spans="1:59" x14ac:dyDescent="0.2">
      <c r="A454" s="98">
        <v>1942825</v>
      </c>
      <c r="B454" s="98" t="s">
        <v>1791</v>
      </c>
      <c r="C454" s="98" t="s">
        <v>2597</v>
      </c>
      <c r="D454" s="98" t="s">
        <v>452</v>
      </c>
      <c r="E454" s="106">
        <v>267</v>
      </c>
      <c r="F454" s="107" t="s">
        <v>1382</v>
      </c>
      <c r="G454" s="108" t="s">
        <v>1383</v>
      </c>
      <c r="H454" s="109">
        <v>73250</v>
      </c>
      <c r="I454" s="108">
        <v>0.13699999999999998</v>
      </c>
      <c r="J454" s="110">
        <v>24</v>
      </c>
      <c r="K454" s="110">
        <v>117</v>
      </c>
      <c r="L454" s="108">
        <v>0.20512820512820512</v>
      </c>
      <c r="M454" s="110">
        <v>7</v>
      </c>
      <c r="N454" s="110">
        <v>117</v>
      </c>
      <c r="O454" s="108">
        <v>5.9829059829059832E-2</v>
      </c>
      <c r="P454" s="108">
        <v>2.6000000000000002E-2</v>
      </c>
      <c r="Q454" s="108">
        <v>0.40200000000000002</v>
      </c>
      <c r="R454" s="108">
        <v>4.7058823529411764E-2</v>
      </c>
      <c r="S454" s="110">
        <v>15</v>
      </c>
      <c r="T454" s="110">
        <v>74</v>
      </c>
      <c r="U454" s="110">
        <v>189</v>
      </c>
      <c r="V454" s="108">
        <v>0.47089947089947087</v>
      </c>
      <c r="W454" s="110">
        <v>17</v>
      </c>
      <c r="X454" s="110">
        <v>0</v>
      </c>
      <c r="Y454" s="110">
        <v>134</v>
      </c>
      <c r="Z454" s="108">
        <v>0.12686567164179105</v>
      </c>
      <c r="AA454" s="110">
        <v>4</v>
      </c>
      <c r="AB454" s="110">
        <v>4</v>
      </c>
      <c r="AC454" s="110">
        <v>2</v>
      </c>
      <c r="AD454" s="110">
        <v>0</v>
      </c>
      <c r="AE454" s="110">
        <v>0</v>
      </c>
      <c r="AF454" s="110">
        <v>1</v>
      </c>
      <c r="AG454" s="110">
        <v>0</v>
      </c>
      <c r="AH454" s="110">
        <v>0</v>
      </c>
      <c r="AI454" s="110">
        <v>0</v>
      </c>
      <c r="AJ454" s="110">
        <v>0</v>
      </c>
      <c r="AK454" s="110">
        <v>117</v>
      </c>
      <c r="AL454" s="108">
        <v>9.4017094017094016E-2</v>
      </c>
      <c r="AM454" s="111">
        <f t="shared" si="128"/>
        <v>0.70299999999999996</v>
      </c>
      <c r="AN454" s="111">
        <f t="shared" ref="AN454:AN517" si="148">_xlfn.PERCENTRANK.INC(I$6:I$945,I454)</f>
        <v>0.71</v>
      </c>
      <c r="AO454" s="111">
        <f t="shared" si="129"/>
        <v>0.9</v>
      </c>
      <c r="AP454" s="111">
        <f t="shared" si="130"/>
        <v>0.73099999999999998</v>
      </c>
      <c r="AQ454" s="111">
        <f t="shared" si="131"/>
        <v>0.5</v>
      </c>
      <c r="AR454" s="111">
        <f t="shared" si="132"/>
        <v>0.71</v>
      </c>
      <c r="AS454" s="111">
        <f t="shared" si="133"/>
        <v>0.55300000000000005</v>
      </c>
      <c r="AT454" s="111">
        <f t="shared" si="134"/>
        <v>0.55300000000000005</v>
      </c>
      <c r="AU454" s="111">
        <f t="shared" si="135"/>
        <v>0.74199999999999999</v>
      </c>
      <c r="AV454" s="111">
        <f t="shared" si="136"/>
        <v>0.125</v>
      </c>
      <c r="AW454" s="101">
        <f t="shared" si="137"/>
        <v>0</v>
      </c>
      <c r="AX454" s="101">
        <f t="shared" si="138"/>
        <v>2</v>
      </c>
      <c r="AY454" s="101">
        <f t="shared" si="139"/>
        <v>2</v>
      </c>
      <c r="AZ454" s="101">
        <f t="shared" si="140"/>
        <v>2</v>
      </c>
      <c r="BA454" s="101">
        <f t="shared" si="141"/>
        <v>1</v>
      </c>
      <c r="BB454" s="101">
        <f t="shared" si="142"/>
        <v>2</v>
      </c>
      <c r="BC454" s="101">
        <f t="shared" si="143"/>
        <v>0</v>
      </c>
      <c r="BD454" s="101">
        <f t="shared" si="144"/>
        <v>1</v>
      </c>
      <c r="BE454" s="101">
        <f t="shared" si="145"/>
        <v>2</v>
      </c>
      <c r="BF454" s="101">
        <f t="shared" si="146"/>
        <v>0</v>
      </c>
      <c r="BG454" s="101">
        <f t="shared" si="147"/>
        <v>12</v>
      </c>
    </row>
    <row r="455" spans="1:59" x14ac:dyDescent="0.2">
      <c r="A455" s="98">
        <v>1942870</v>
      </c>
      <c r="B455" s="98" t="s">
        <v>2065</v>
      </c>
      <c r="C455" s="98" t="s">
        <v>2598</v>
      </c>
      <c r="D455" s="98" t="s">
        <v>453</v>
      </c>
      <c r="E455" s="106">
        <v>174</v>
      </c>
      <c r="F455" s="107" t="s">
        <v>1427</v>
      </c>
      <c r="G455" s="108" t="s">
        <v>1428</v>
      </c>
      <c r="H455" s="109">
        <v>94479</v>
      </c>
      <c r="I455" s="108">
        <v>4.0999999999999995E-2</v>
      </c>
      <c r="J455" s="110">
        <v>19</v>
      </c>
      <c r="K455" s="110">
        <v>91</v>
      </c>
      <c r="L455" s="108">
        <v>0.2087912087912088</v>
      </c>
      <c r="M455" s="110">
        <v>0</v>
      </c>
      <c r="N455" s="110">
        <v>91</v>
      </c>
      <c r="O455" s="108">
        <v>0</v>
      </c>
      <c r="P455" s="108">
        <v>5.9000000000000004E-2</v>
      </c>
      <c r="Q455" s="108">
        <v>0.26600000000000001</v>
      </c>
      <c r="R455" s="108">
        <v>1.1627906976744186E-2</v>
      </c>
      <c r="S455" s="110">
        <v>2</v>
      </c>
      <c r="T455" s="110">
        <v>49</v>
      </c>
      <c r="U455" s="110">
        <v>192</v>
      </c>
      <c r="V455" s="108">
        <v>0.265625</v>
      </c>
      <c r="W455" s="110">
        <v>0</v>
      </c>
      <c r="X455" s="110">
        <v>0</v>
      </c>
      <c r="Y455" s="110">
        <v>91</v>
      </c>
      <c r="Z455" s="108">
        <v>0</v>
      </c>
      <c r="AA455" s="110">
        <v>4</v>
      </c>
      <c r="AB455" s="110">
        <v>4</v>
      </c>
      <c r="AC455" s="110">
        <v>2</v>
      </c>
      <c r="AD455" s="110">
        <v>0</v>
      </c>
      <c r="AE455" s="110">
        <v>12</v>
      </c>
      <c r="AF455" s="110">
        <v>0</v>
      </c>
      <c r="AG455" s="110">
        <v>0</v>
      </c>
      <c r="AH455" s="110">
        <v>0</v>
      </c>
      <c r="AI455" s="110">
        <v>0</v>
      </c>
      <c r="AJ455" s="110">
        <v>0</v>
      </c>
      <c r="AK455" s="110">
        <v>91</v>
      </c>
      <c r="AL455" s="108">
        <v>0.24175824175824176</v>
      </c>
      <c r="AM455" s="111">
        <f t="shared" ref="AM455:AM518" si="149">IFERROR(_xlfn.PERCENTRANK.INC(H$6:H$945,H455),0)</f>
        <v>0.92100000000000004</v>
      </c>
      <c r="AN455" s="111">
        <f t="shared" si="148"/>
        <v>0.155</v>
      </c>
      <c r="AO455" s="111">
        <f t="shared" ref="AO455:AO518" si="150">_xlfn.PERCENTRANK.INC(L$6:L$945,L455)</f>
        <v>0.90800000000000003</v>
      </c>
      <c r="AP455" s="111">
        <f t="shared" ref="AP455:AP518" si="151">_xlfn.PERCENTRANK.INC(O$6:O$945,O455)</f>
        <v>0</v>
      </c>
      <c r="AQ455" s="111">
        <f t="shared" ref="AQ455:AQ518" si="152">_xlfn.PERCENTRANK.INC(P$6:P$945,P455)</f>
        <v>0.81799999999999995</v>
      </c>
      <c r="AR455" s="111">
        <f t="shared" ref="AR455:AR518" si="153">_xlfn.PERCENTRANK.INC(Q$6:Q$945,Q455)</f>
        <v>0.17399999999999999</v>
      </c>
      <c r="AS455" s="111">
        <f t="shared" ref="AS455:AS518" si="154">_xlfn.PERCENTRANK.INC(V$6:V$945,V455)</f>
        <v>0.06</v>
      </c>
      <c r="AT455" s="111">
        <f t="shared" ref="AT455:AT518" si="155">_xlfn.PERCENTRANK.INC(V$6:V$945,V455)</f>
        <v>0.06</v>
      </c>
      <c r="AU455" s="111">
        <f t="shared" ref="AU455:AU518" si="156">_xlfn.PERCENTRANK.INC(Z$6:Z$945,Z455)</f>
        <v>0</v>
      </c>
      <c r="AV455" s="111">
        <f t="shared" ref="AV455:AV518" si="157">_xlfn.PERCENTRANK.INC(AL$6:AL$945,AL455)</f>
        <v>0.76300000000000001</v>
      </c>
      <c r="AW455" s="101">
        <f t="shared" ref="AW455:AW518" si="158">IFERROR(IF(AM455&gt;=0.667,0,IF(AND(AM455&gt;=0.334,AM455&lt;0.667),1,2)),2)</f>
        <v>0</v>
      </c>
      <c r="AX455" s="101">
        <f t="shared" ref="AX455:AX518" si="159">IF(AN455&gt;=0.667,2,IF(AND(AN455&gt;=0.334,AN455&lt;0.667),1,0))</f>
        <v>0</v>
      </c>
      <c r="AY455" s="101">
        <f t="shared" ref="AY455:AY518" si="160">IF(AO455&gt;=0.667,2,IF(AND(AO455&gt;=0.334,AO455&lt;0.667),1,0))</f>
        <v>2</v>
      </c>
      <c r="AZ455" s="101">
        <f t="shared" ref="AZ455:AZ518" si="161">IF(AP455&gt;=0.667,2,IF(AND(AP455&gt;=0.334,AP455&lt;0.667),1,0))</f>
        <v>0</v>
      </c>
      <c r="BA455" s="101">
        <f t="shared" ref="BA455:BA518" si="162">IF(AQ455&gt;=0.667,2,IF(AND(AQ455&gt;=0.334,AQ455&lt;0.667),1,0))</f>
        <v>2</v>
      </c>
      <c r="BB455" s="101">
        <f t="shared" ref="BB455:BB518" si="163">IF(AR455&gt;=0.667,2,IF(AND(AR455&gt;=0.334,AR455&lt;0.667),1,0))</f>
        <v>0</v>
      </c>
      <c r="BC455" s="101">
        <f t="shared" ref="BC455:BC518" si="164">IF(R455&lt;-0.075,2,IF(AND(R455&lt;=0,R455&gt;=-0.075),1,0))</f>
        <v>0</v>
      </c>
      <c r="BD455" s="101">
        <f t="shared" ref="BD455:BD518" si="165">IF(AT455&gt;=0.667,2,IF(AND(AT455&gt;=0.334,AT455&lt;0.667),1,0))</f>
        <v>0</v>
      </c>
      <c r="BE455" s="101">
        <f t="shared" ref="BE455:BE518" si="166">IF(AU455&gt;=0.667,2,IF(AND(AU455&gt;=0.334,AU455&lt;0.667),1,0))</f>
        <v>0</v>
      </c>
      <c r="BF455" s="101">
        <f t="shared" ref="BF455:BF518" si="167">IF(AV455&gt;=0.667,2,IF(AND(AV455&gt;=0.334,AV455&lt;0.667),1,0))</f>
        <v>2</v>
      </c>
      <c r="BG455" s="101">
        <f t="shared" ref="BG455:BG518" si="168">SUM(AW455:BF455)</f>
        <v>6</v>
      </c>
    </row>
    <row r="456" spans="1:59" x14ac:dyDescent="0.2">
      <c r="A456" s="98">
        <v>1942960</v>
      </c>
      <c r="B456" s="98" t="s">
        <v>1325</v>
      </c>
      <c r="C456" s="98" t="s">
        <v>2599</v>
      </c>
      <c r="D456" s="98" t="s">
        <v>454</v>
      </c>
      <c r="E456" s="106">
        <v>1969</v>
      </c>
      <c r="F456" s="107" t="s">
        <v>215</v>
      </c>
      <c r="G456" s="108" t="s">
        <v>1133</v>
      </c>
      <c r="H456" s="109">
        <v>52300</v>
      </c>
      <c r="I456" s="108">
        <v>0.13200000000000001</v>
      </c>
      <c r="J456" s="110">
        <v>96</v>
      </c>
      <c r="K456" s="110">
        <v>776</v>
      </c>
      <c r="L456" s="108">
        <v>0.12371134020618557</v>
      </c>
      <c r="M456" s="110">
        <v>16</v>
      </c>
      <c r="N456" s="110">
        <v>776</v>
      </c>
      <c r="O456" s="108">
        <v>2.0618556701030927E-2</v>
      </c>
      <c r="P456" s="108">
        <v>6.6000000000000003E-2</v>
      </c>
      <c r="Q456" s="108">
        <v>0.40299999999999997</v>
      </c>
      <c r="R456" s="108">
        <v>-0.15275387263339071</v>
      </c>
      <c r="S456" s="110">
        <v>80</v>
      </c>
      <c r="T456" s="110">
        <v>207</v>
      </c>
      <c r="U456" s="110">
        <v>1112</v>
      </c>
      <c r="V456" s="108">
        <v>0.25809352517985612</v>
      </c>
      <c r="W456" s="110">
        <v>140</v>
      </c>
      <c r="X456" s="110">
        <v>0</v>
      </c>
      <c r="Y456" s="110">
        <v>916</v>
      </c>
      <c r="Z456" s="108">
        <v>0.15283842794759825</v>
      </c>
      <c r="AA456" s="110">
        <v>25</v>
      </c>
      <c r="AB456" s="110">
        <v>9</v>
      </c>
      <c r="AC456" s="110">
        <v>2</v>
      </c>
      <c r="AD456" s="110">
        <v>28</v>
      </c>
      <c r="AE456" s="110">
        <v>0</v>
      </c>
      <c r="AF456" s="110">
        <v>63</v>
      </c>
      <c r="AG456" s="110">
        <v>57</v>
      </c>
      <c r="AH456" s="110">
        <v>15</v>
      </c>
      <c r="AI456" s="110">
        <v>0</v>
      </c>
      <c r="AJ456" s="110">
        <v>0</v>
      </c>
      <c r="AK456" s="110">
        <v>776</v>
      </c>
      <c r="AL456" s="108">
        <v>0.25644329896907214</v>
      </c>
      <c r="AM456" s="111">
        <f t="shared" si="149"/>
        <v>0.20100000000000001</v>
      </c>
      <c r="AN456" s="111">
        <f t="shared" si="148"/>
        <v>0.69</v>
      </c>
      <c r="AO456" s="111">
        <f t="shared" si="150"/>
        <v>0.65400000000000003</v>
      </c>
      <c r="AP456" s="111">
        <f t="shared" si="151"/>
        <v>0.30599999999999999</v>
      </c>
      <c r="AQ456" s="111">
        <f t="shared" si="152"/>
        <v>0.86099999999999999</v>
      </c>
      <c r="AR456" s="111">
        <f t="shared" si="153"/>
        <v>0.71199999999999997</v>
      </c>
      <c r="AS456" s="111">
        <f t="shared" si="154"/>
        <v>5.6000000000000001E-2</v>
      </c>
      <c r="AT456" s="111">
        <f t="shared" si="155"/>
        <v>5.6000000000000001E-2</v>
      </c>
      <c r="AU456" s="111">
        <f t="shared" si="156"/>
        <v>0.80900000000000005</v>
      </c>
      <c r="AV456" s="111">
        <f t="shared" si="157"/>
        <v>0.81499999999999995</v>
      </c>
      <c r="AW456" s="101">
        <f t="shared" si="158"/>
        <v>2</v>
      </c>
      <c r="AX456" s="101">
        <f t="shared" si="159"/>
        <v>2</v>
      </c>
      <c r="AY456" s="101">
        <f t="shared" si="160"/>
        <v>1</v>
      </c>
      <c r="AZ456" s="101">
        <f t="shared" si="161"/>
        <v>0</v>
      </c>
      <c r="BA456" s="101">
        <f t="shared" si="162"/>
        <v>2</v>
      </c>
      <c r="BB456" s="101">
        <f t="shared" si="163"/>
        <v>2</v>
      </c>
      <c r="BC456" s="101">
        <f t="shared" si="164"/>
        <v>2</v>
      </c>
      <c r="BD456" s="101">
        <f t="shared" si="165"/>
        <v>0</v>
      </c>
      <c r="BE456" s="101">
        <f t="shared" si="166"/>
        <v>2</v>
      </c>
      <c r="BF456" s="101">
        <f t="shared" si="167"/>
        <v>2</v>
      </c>
      <c r="BG456" s="101">
        <f t="shared" si="168"/>
        <v>15</v>
      </c>
    </row>
    <row r="457" spans="1:59" x14ac:dyDescent="0.2">
      <c r="A457" s="98">
        <v>1943005</v>
      </c>
      <c r="B457" s="98" t="s">
        <v>1337</v>
      </c>
      <c r="C457" s="98" t="s">
        <v>2600</v>
      </c>
      <c r="D457" s="98" t="s">
        <v>455</v>
      </c>
      <c r="E457" s="106">
        <v>429</v>
      </c>
      <c r="F457" s="107" t="s">
        <v>1084</v>
      </c>
      <c r="G457" s="108" t="s">
        <v>1085</v>
      </c>
      <c r="H457" s="109">
        <v>56250</v>
      </c>
      <c r="I457" s="108">
        <v>0.111</v>
      </c>
      <c r="J457" s="110">
        <v>32</v>
      </c>
      <c r="K457" s="110">
        <v>200</v>
      </c>
      <c r="L457" s="108">
        <v>0.16</v>
      </c>
      <c r="M457" s="110">
        <v>6</v>
      </c>
      <c r="N457" s="110">
        <v>200</v>
      </c>
      <c r="O457" s="108">
        <v>0.03</v>
      </c>
      <c r="P457" s="108">
        <v>3.5000000000000003E-2</v>
      </c>
      <c r="Q457" s="108">
        <v>0.39299999999999996</v>
      </c>
      <c r="R457" s="108">
        <v>-6.9414316702819959E-2</v>
      </c>
      <c r="S457" s="110">
        <v>33</v>
      </c>
      <c r="T457" s="110">
        <v>135</v>
      </c>
      <c r="U457" s="110">
        <v>301</v>
      </c>
      <c r="V457" s="108">
        <v>0.55813953488372092</v>
      </c>
      <c r="W457" s="110">
        <v>6</v>
      </c>
      <c r="X457" s="110">
        <v>0</v>
      </c>
      <c r="Y457" s="110">
        <v>206</v>
      </c>
      <c r="Z457" s="108">
        <v>2.9126213592233011E-2</v>
      </c>
      <c r="AA457" s="110">
        <v>12</v>
      </c>
      <c r="AB457" s="110">
        <v>7</v>
      </c>
      <c r="AC457" s="110">
        <v>0</v>
      </c>
      <c r="AD457" s="110">
        <v>0</v>
      </c>
      <c r="AE457" s="110">
        <v>0</v>
      </c>
      <c r="AF457" s="110">
        <v>12</v>
      </c>
      <c r="AG457" s="110">
        <v>7</v>
      </c>
      <c r="AH457" s="110">
        <v>0</v>
      </c>
      <c r="AI457" s="110">
        <v>0</v>
      </c>
      <c r="AJ457" s="110">
        <v>0</v>
      </c>
      <c r="AK457" s="110">
        <v>200</v>
      </c>
      <c r="AL457" s="108">
        <v>0.19</v>
      </c>
      <c r="AM457" s="111">
        <f t="shared" si="149"/>
        <v>0.27900000000000003</v>
      </c>
      <c r="AN457" s="111">
        <f t="shared" si="148"/>
        <v>0.58299999999999996</v>
      </c>
      <c r="AO457" s="111">
        <f t="shared" si="150"/>
        <v>0.79600000000000004</v>
      </c>
      <c r="AP457" s="111">
        <f t="shared" si="151"/>
        <v>0.434</v>
      </c>
      <c r="AQ457" s="111">
        <f t="shared" si="152"/>
        <v>0.625</v>
      </c>
      <c r="AR457" s="111">
        <f t="shared" si="153"/>
        <v>0.67100000000000004</v>
      </c>
      <c r="AS457" s="111">
        <f t="shared" si="154"/>
        <v>0.79900000000000004</v>
      </c>
      <c r="AT457" s="111">
        <f t="shared" si="155"/>
        <v>0.79900000000000004</v>
      </c>
      <c r="AU457" s="111">
        <f t="shared" si="156"/>
        <v>0.19700000000000001</v>
      </c>
      <c r="AV457" s="111">
        <f t="shared" si="157"/>
        <v>0.56499999999999995</v>
      </c>
      <c r="AW457" s="101">
        <f t="shared" si="158"/>
        <v>2</v>
      </c>
      <c r="AX457" s="101">
        <f t="shared" si="159"/>
        <v>1</v>
      </c>
      <c r="AY457" s="101">
        <f t="shared" si="160"/>
        <v>2</v>
      </c>
      <c r="AZ457" s="101">
        <f t="shared" si="161"/>
        <v>1</v>
      </c>
      <c r="BA457" s="101">
        <f t="shared" si="162"/>
        <v>1</v>
      </c>
      <c r="BB457" s="101">
        <f t="shared" si="163"/>
        <v>2</v>
      </c>
      <c r="BC457" s="101">
        <f t="shared" si="164"/>
        <v>1</v>
      </c>
      <c r="BD457" s="101">
        <f t="shared" si="165"/>
        <v>2</v>
      </c>
      <c r="BE457" s="101">
        <f t="shared" si="166"/>
        <v>0</v>
      </c>
      <c r="BF457" s="101">
        <f t="shared" si="167"/>
        <v>1</v>
      </c>
      <c r="BG457" s="101">
        <f t="shared" si="168"/>
        <v>13</v>
      </c>
    </row>
    <row r="458" spans="1:59" x14ac:dyDescent="0.2">
      <c r="A458" s="98">
        <v>1943140</v>
      </c>
      <c r="B458" s="98" t="s">
        <v>1257</v>
      </c>
      <c r="C458" s="98" t="s">
        <v>2601</v>
      </c>
      <c r="D458" s="98" t="s">
        <v>456</v>
      </c>
      <c r="E458" s="106">
        <v>119</v>
      </c>
      <c r="F458" s="107" t="s">
        <v>130</v>
      </c>
      <c r="G458" s="108" t="s">
        <v>1258</v>
      </c>
      <c r="H458" s="109">
        <v>36667</v>
      </c>
      <c r="I458" s="108">
        <v>0.159</v>
      </c>
      <c r="J458" s="110">
        <v>4</v>
      </c>
      <c r="K458" s="110">
        <v>46</v>
      </c>
      <c r="L458" s="108">
        <v>8.6956521739130432E-2</v>
      </c>
      <c r="M458" s="110">
        <v>1</v>
      </c>
      <c r="N458" s="110">
        <v>46</v>
      </c>
      <c r="O458" s="108">
        <v>2.1739130434782608E-2</v>
      </c>
      <c r="P458" s="108">
        <v>6.7000000000000004E-2</v>
      </c>
      <c r="Q458" s="108">
        <v>0.29699999999999999</v>
      </c>
      <c r="R458" s="108">
        <v>-1.6528925619834711E-2</v>
      </c>
      <c r="S458" s="110">
        <v>3</v>
      </c>
      <c r="T458" s="110">
        <v>37</v>
      </c>
      <c r="U458" s="110">
        <v>64</v>
      </c>
      <c r="V458" s="108">
        <v>0.625</v>
      </c>
      <c r="W458" s="110">
        <v>53</v>
      </c>
      <c r="X458" s="110">
        <v>0</v>
      </c>
      <c r="Y458" s="110">
        <v>99</v>
      </c>
      <c r="Z458" s="108">
        <v>0.53535353535353536</v>
      </c>
      <c r="AA458" s="110">
        <v>7</v>
      </c>
      <c r="AB458" s="110">
        <v>6</v>
      </c>
      <c r="AC458" s="110">
        <v>3</v>
      </c>
      <c r="AD458" s="110">
        <v>0</v>
      </c>
      <c r="AE458" s="110">
        <v>0</v>
      </c>
      <c r="AF458" s="110">
        <v>0</v>
      </c>
      <c r="AG458" s="110">
        <v>0</v>
      </c>
      <c r="AH458" s="110">
        <v>0</v>
      </c>
      <c r="AI458" s="110">
        <v>0</v>
      </c>
      <c r="AJ458" s="110">
        <v>0</v>
      </c>
      <c r="AK458" s="110">
        <v>46</v>
      </c>
      <c r="AL458" s="108">
        <v>0.34782608695652173</v>
      </c>
      <c r="AM458" s="111">
        <f t="shared" si="149"/>
        <v>1.7999999999999999E-2</v>
      </c>
      <c r="AN458" s="111">
        <f t="shared" si="148"/>
        <v>0.78200000000000003</v>
      </c>
      <c r="AO458" s="111">
        <f t="shared" si="150"/>
        <v>0.45200000000000001</v>
      </c>
      <c r="AP458" s="111">
        <f t="shared" si="151"/>
        <v>0.316</v>
      </c>
      <c r="AQ458" s="111">
        <f t="shared" si="152"/>
        <v>0.86299999999999999</v>
      </c>
      <c r="AR458" s="111">
        <f t="shared" si="153"/>
        <v>0.26700000000000002</v>
      </c>
      <c r="AS458" s="111">
        <f t="shared" si="154"/>
        <v>0.90800000000000003</v>
      </c>
      <c r="AT458" s="111">
        <f t="shared" si="155"/>
        <v>0.90800000000000003</v>
      </c>
      <c r="AU458" s="111">
        <f t="shared" si="156"/>
        <v>0.998</v>
      </c>
      <c r="AV458" s="111">
        <f t="shared" si="157"/>
        <v>0.97</v>
      </c>
      <c r="AW458" s="101">
        <f t="shared" si="158"/>
        <v>2</v>
      </c>
      <c r="AX458" s="101">
        <f t="shared" si="159"/>
        <v>2</v>
      </c>
      <c r="AY458" s="101">
        <f t="shared" si="160"/>
        <v>1</v>
      </c>
      <c r="AZ458" s="101">
        <f t="shared" si="161"/>
        <v>0</v>
      </c>
      <c r="BA458" s="101">
        <f t="shared" si="162"/>
        <v>2</v>
      </c>
      <c r="BB458" s="101">
        <f t="shared" si="163"/>
        <v>0</v>
      </c>
      <c r="BC458" s="101">
        <f t="shared" si="164"/>
        <v>1</v>
      </c>
      <c r="BD458" s="101">
        <f t="shared" si="165"/>
        <v>2</v>
      </c>
      <c r="BE458" s="101">
        <f t="shared" si="166"/>
        <v>2</v>
      </c>
      <c r="BF458" s="101">
        <f t="shared" si="167"/>
        <v>2</v>
      </c>
      <c r="BG458" s="101">
        <f t="shared" si="168"/>
        <v>14</v>
      </c>
    </row>
    <row r="459" spans="1:59" x14ac:dyDescent="0.2">
      <c r="A459" s="98">
        <v>1943275</v>
      </c>
      <c r="B459" s="98" t="s">
        <v>1211</v>
      </c>
      <c r="C459" s="98" t="s">
        <v>2602</v>
      </c>
      <c r="D459" s="98" t="s">
        <v>457</v>
      </c>
      <c r="E459" s="106">
        <v>968</v>
      </c>
      <c r="F459" s="107" t="s">
        <v>1212</v>
      </c>
      <c r="G459" s="108" t="s">
        <v>1213</v>
      </c>
      <c r="H459" s="109">
        <v>49537</v>
      </c>
      <c r="I459" s="108">
        <v>0.16</v>
      </c>
      <c r="J459" s="110">
        <v>19</v>
      </c>
      <c r="K459" s="110">
        <v>480</v>
      </c>
      <c r="L459" s="108">
        <v>3.9583333333333331E-2</v>
      </c>
      <c r="M459" s="110">
        <v>44</v>
      </c>
      <c r="N459" s="110">
        <v>480</v>
      </c>
      <c r="O459" s="108">
        <v>9.166666666666666E-2</v>
      </c>
      <c r="P459" s="108">
        <v>4.2000000000000003E-2</v>
      </c>
      <c r="Q459" s="108">
        <v>0.40600000000000003</v>
      </c>
      <c r="R459" s="108">
        <v>-3.1031031031031032E-2</v>
      </c>
      <c r="S459" s="110">
        <v>20</v>
      </c>
      <c r="T459" s="110">
        <v>385</v>
      </c>
      <c r="U459" s="110">
        <v>763</v>
      </c>
      <c r="V459" s="108">
        <v>0.5307994757536042</v>
      </c>
      <c r="W459" s="110">
        <v>187</v>
      </c>
      <c r="X459" s="110">
        <v>124</v>
      </c>
      <c r="Y459" s="110">
        <v>667</v>
      </c>
      <c r="Z459" s="108">
        <v>9.4452773613193403E-2</v>
      </c>
      <c r="AA459" s="110">
        <v>13</v>
      </c>
      <c r="AB459" s="110">
        <v>41</v>
      </c>
      <c r="AC459" s="110">
        <v>43</v>
      </c>
      <c r="AD459" s="110">
        <v>21</v>
      </c>
      <c r="AE459" s="110">
        <v>0</v>
      </c>
      <c r="AF459" s="110">
        <v>23</v>
      </c>
      <c r="AG459" s="110">
        <v>0</v>
      </c>
      <c r="AH459" s="110">
        <v>0</v>
      </c>
      <c r="AI459" s="110">
        <v>0</v>
      </c>
      <c r="AJ459" s="110">
        <v>0</v>
      </c>
      <c r="AK459" s="110">
        <v>480</v>
      </c>
      <c r="AL459" s="108">
        <v>0.29375000000000001</v>
      </c>
      <c r="AM459" s="111">
        <f t="shared" si="149"/>
        <v>0.14599999999999999</v>
      </c>
      <c r="AN459" s="111">
        <f t="shared" si="148"/>
        <v>0.78800000000000003</v>
      </c>
      <c r="AO459" s="111">
        <f t="shared" si="150"/>
        <v>0.17</v>
      </c>
      <c r="AP459" s="111">
        <f t="shared" si="151"/>
        <v>0.88800000000000001</v>
      </c>
      <c r="AQ459" s="111">
        <f t="shared" si="152"/>
        <v>0.69599999999999995</v>
      </c>
      <c r="AR459" s="111">
        <f t="shared" si="153"/>
        <v>0.72299999999999998</v>
      </c>
      <c r="AS459" s="111">
        <f t="shared" si="154"/>
        <v>0.72199999999999998</v>
      </c>
      <c r="AT459" s="111">
        <f t="shared" si="155"/>
        <v>0.72199999999999998</v>
      </c>
      <c r="AU459" s="111">
        <f t="shared" si="156"/>
        <v>0.56899999999999995</v>
      </c>
      <c r="AV459" s="111">
        <f t="shared" si="157"/>
        <v>0.91600000000000004</v>
      </c>
      <c r="AW459" s="101">
        <f t="shared" si="158"/>
        <v>2</v>
      </c>
      <c r="AX459" s="101">
        <f t="shared" si="159"/>
        <v>2</v>
      </c>
      <c r="AY459" s="101">
        <f t="shared" si="160"/>
        <v>0</v>
      </c>
      <c r="AZ459" s="101">
        <f t="shared" si="161"/>
        <v>2</v>
      </c>
      <c r="BA459" s="101">
        <f t="shared" si="162"/>
        <v>2</v>
      </c>
      <c r="BB459" s="101">
        <f t="shared" si="163"/>
        <v>2</v>
      </c>
      <c r="BC459" s="101">
        <f t="shared" si="164"/>
        <v>1</v>
      </c>
      <c r="BD459" s="101">
        <f t="shared" si="165"/>
        <v>2</v>
      </c>
      <c r="BE459" s="101">
        <f t="shared" si="166"/>
        <v>1</v>
      </c>
      <c r="BF459" s="101">
        <f t="shared" si="167"/>
        <v>2</v>
      </c>
      <c r="BG459" s="101">
        <f t="shared" si="168"/>
        <v>16</v>
      </c>
    </row>
    <row r="460" spans="1:59" x14ac:dyDescent="0.2">
      <c r="A460" s="98">
        <v>1943410</v>
      </c>
      <c r="B460" s="98" t="s">
        <v>2054</v>
      </c>
      <c r="C460" s="98" t="s">
        <v>2603</v>
      </c>
      <c r="D460" s="98" t="s">
        <v>458</v>
      </c>
      <c r="E460" s="106">
        <v>926</v>
      </c>
      <c r="F460" s="107" t="s">
        <v>1846</v>
      </c>
      <c r="G460" s="108" t="s">
        <v>1847</v>
      </c>
      <c r="H460" s="109">
        <v>69327</v>
      </c>
      <c r="I460" s="108">
        <v>6.6000000000000003E-2</v>
      </c>
      <c r="J460" s="110">
        <v>11</v>
      </c>
      <c r="K460" s="110">
        <v>393</v>
      </c>
      <c r="L460" s="108">
        <v>2.7989821882951654E-2</v>
      </c>
      <c r="M460" s="110">
        <v>4</v>
      </c>
      <c r="N460" s="110">
        <v>393</v>
      </c>
      <c r="O460" s="108">
        <v>1.0178117048346057E-2</v>
      </c>
      <c r="P460" s="108">
        <v>1.6E-2</v>
      </c>
      <c r="Q460" s="108">
        <v>0.23899999999999999</v>
      </c>
      <c r="R460" s="108">
        <v>6.9284064665127015E-2</v>
      </c>
      <c r="S460" s="110">
        <v>40</v>
      </c>
      <c r="T460" s="110">
        <v>222</v>
      </c>
      <c r="U460" s="110">
        <v>638</v>
      </c>
      <c r="V460" s="108">
        <v>0.41065830721003133</v>
      </c>
      <c r="W460" s="110">
        <v>31</v>
      </c>
      <c r="X460" s="110">
        <v>8</v>
      </c>
      <c r="Y460" s="110">
        <v>424</v>
      </c>
      <c r="Z460" s="108">
        <v>5.4245283018867926E-2</v>
      </c>
      <c r="AA460" s="110">
        <v>5</v>
      </c>
      <c r="AB460" s="110">
        <v>15</v>
      </c>
      <c r="AC460" s="110">
        <v>4</v>
      </c>
      <c r="AD460" s="110">
        <v>6</v>
      </c>
      <c r="AE460" s="110">
        <v>26</v>
      </c>
      <c r="AF460" s="110">
        <v>2</v>
      </c>
      <c r="AG460" s="110">
        <v>24</v>
      </c>
      <c r="AH460" s="110">
        <v>4</v>
      </c>
      <c r="AI460" s="110">
        <v>0</v>
      </c>
      <c r="AJ460" s="110">
        <v>4</v>
      </c>
      <c r="AK460" s="110">
        <v>393</v>
      </c>
      <c r="AL460" s="108">
        <v>0.22900763358778625</v>
      </c>
      <c r="AM460" s="111">
        <f t="shared" si="149"/>
        <v>0.624</v>
      </c>
      <c r="AN460" s="111">
        <f t="shared" si="148"/>
        <v>0.313</v>
      </c>
      <c r="AO460" s="111">
        <f t="shared" si="150"/>
        <v>0.11600000000000001</v>
      </c>
      <c r="AP460" s="111">
        <f t="shared" si="151"/>
        <v>0.17899999999999999</v>
      </c>
      <c r="AQ460" s="111">
        <f t="shared" si="152"/>
        <v>0.36099999999999999</v>
      </c>
      <c r="AR460" s="111">
        <f t="shared" si="153"/>
        <v>9.9000000000000005E-2</v>
      </c>
      <c r="AS460" s="111">
        <f t="shared" si="154"/>
        <v>0.32400000000000001</v>
      </c>
      <c r="AT460" s="111">
        <f t="shared" si="155"/>
        <v>0.32400000000000001</v>
      </c>
      <c r="AU460" s="111">
        <f t="shared" si="156"/>
        <v>0.33700000000000002</v>
      </c>
      <c r="AV460" s="111">
        <f t="shared" si="157"/>
        <v>0.72799999999999998</v>
      </c>
      <c r="AW460" s="101">
        <f t="shared" si="158"/>
        <v>1</v>
      </c>
      <c r="AX460" s="101">
        <f t="shared" si="159"/>
        <v>0</v>
      </c>
      <c r="AY460" s="101">
        <f t="shared" si="160"/>
        <v>0</v>
      </c>
      <c r="AZ460" s="101">
        <f t="shared" si="161"/>
        <v>0</v>
      </c>
      <c r="BA460" s="101">
        <f t="shared" si="162"/>
        <v>1</v>
      </c>
      <c r="BB460" s="101">
        <f t="shared" si="163"/>
        <v>0</v>
      </c>
      <c r="BC460" s="101">
        <f t="shared" si="164"/>
        <v>0</v>
      </c>
      <c r="BD460" s="101">
        <f t="shared" si="165"/>
        <v>0</v>
      </c>
      <c r="BE460" s="101">
        <f t="shared" si="166"/>
        <v>1</v>
      </c>
      <c r="BF460" s="101">
        <f t="shared" si="167"/>
        <v>2</v>
      </c>
      <c r="BG460" s="101">
        <f t="shared" si="168"/>
        <v>5</v>
      </c>
    </row>
    <row r="461" spans="1:59" x14ac:dyDescent="0.2">
      <c r="A461" s="98">
        <v>1943500</v>
      </c>
      <c r="B461" s="98" t="s">
        <v>1806</v>
      </c>
      <c r="C461" s="98" t="s">
        <v>2604</v>
      </c>
      <c r="D461" s="98" t="s">
        <v>459</v>
      </c>
      <c r="E461" s="106">
        <v>123</v>
      </c>
      <c r="F461" s="107" t="s">
        <v>149</v>
      </c>
      <c r="G461" s="108" t="s">
        <v>1635</v>
      </c>
      <c r="H461" s="109">
        <v>47143</v>
      </c>
      <c r="I461" s="108">
        <v>7.8E-2</v>
      </c>
      <c r="J461" s="110">
        <v>7</v>
      </c>
      <c r="K461" s="110">
        <v>54</v>
      </c>
      <c r="L461" s="108">
        <v>0.12962962962962962</v>
      </c>
      <c r="M461" s="110">
        <v>0</v>
      </c>
      <c r="N461" s="110">
        <v>54</v>
      </c>
      <c r="O461" s="108">
        <v>0</v>
      </c>
      <c r="P461" s="108">
        <v>0.10800000000000001</v>
      </c>
      <c r="Q461" s="108">
        <v>0.36299999999999999</v>
      </c>
      <c r="R461" s="108">
        <v>-6.8181818181818177E-2</v>
      </c>
      <c r="S461" s="110">
        <v>4</v>
      </c>
      <c r="T461" s="110">
        <v>45</v>
      </c>
      <c r="U461" s="110">
        <v>95</v>
      </c>
      <c r="V461" s="108">
        <v>0.51578947368421058</v>
      </c>
      <c r="W461" s="110">
        <v>9</v>
      </c>
      <c r="X461" s="110">
        <v>0</v>
      </c>
      <c r="Y461" s="110">
        <v>63</v>
      </c>
      <c r="Z461" s="108">
        <v>0.14285714285714285</v>
      </c>
      <c r="AA461" s="110">
        <v>4</v>
      </c>
      <c r="AB461" s="110">
        <v>3</v>
      </c>
      <c r="AC461" s="110">
        <v>0</v>
      </c>
      <c r="AD461" s="110">
        <v>0</v>
      </c>
      <c r="AE461" s="110">
        <v>0</v>
      </c>
      <c r="AF461" s="110">
        <v>0</v>
      </c>
      <c r="AG461" s="110">
        <v>0</v>
      </c>
      <c r="AH461" s="110">
        <v>0</v>
      </c>
      <c r="AI461" s="110">
        <v>0</v>
      </c>
      <c r="AJ461" s="110">
        <v>0</v>
      </c>
      <c r="AK461" s="110">
        <v>54</v>
      </c>
      <c r="AL461" s="108">
        <v>0.12962962962962962</v>
      </c>
      <c r="AM461" s="111">
        <f t="shared" si="149"/>
        <v>0.1</v>
      </c>
      <c r="AN461" s="111">
        <f t="shared" si="148"/>
        <v>0.41199999999999998</v>
      </c>
      <c r="AO461" s="111">
        <f t="shared" si="150"/>
        <v>0.67400000000000004</v>
      </c>
      <c r="AP461" s="111">
        <f t="shared" si="151"/>
        <v>0</v>
      </c>
      <c r="AQ461" s="111">
        <f t="shared" si="152"/>
        <v>0.94699999999999995</v>
      </c>
      <c r="AR461" s="111">
        <f t="shared" si="153"/>
        <v>0.54600000000000004</v>
      </c>
      <c r="AS461" s="111">
        <f t="shared" si="154"/>
        <v>0.68200000000000005</v>
      </c>
      <c r="AT461" s="111">
        <f t="shared" si="155"/>
        <v>0.68200000000000005</v>
      </c>
      <c r="AU461" s="111">
        <f t="shared" si="156"/>
        <v>0.78900000000000003</v>
      </c>
      <c r="AV461" s="111">
        <f t="shared" si="157"/>
        <v>0.25</v>
      </c>
      <c r="AW461" s="101">
        <f t="shared" si="158"/>
        <v>2</v>
      </c>
      <c r="AX461" s="101">
        <f t="shared" si="159"/>
        <v>1</v>
      </c>
      <c r="AY461" s="101">
        <f t="shared" si="160"/>
        <v>2</v>
      </c>
      <c r="AZ461" s="101">
        <f t="shared" si="161"/>
        <v>0</v>
      </c>
      <c r="BA461" s="101">
        <f t="shared" si="162"/>
        <v>2</v>
      </c>
      <c r="BB461" s="101">
        <f t="shared" si="163"/>
        <v>1</v>
      </c>
      <c r="BC461" s="101">
        <f t="shared" si="164"/>
        <v>1</v>
      </c>
      <c r="BD461" s="101">
        <f t="shared" si="165"/>
        <v>2</v>
      </c>
      <c r="BE461" s="101">
        <f t="shared" si="166"/>
        <v>2</v>
      </c>
      <c r="BF461" s="101">
        <f t="shared" si="167"/>
        <v>0</v>
      </c>
      <c r="BG461" s="101">
        <f t="shared" si="168"/>
        <v>13</v>
      </c>
    </row>
    <row r="462" spans="1:59" x14ac:dyDescent="0.2">
      <c r="A462" s="98">
        <v>1943590</v>
      </c>
      <c r="B462" s="98" t="s">
        <v>2048</v>
      </c>
      <c r="C462" s="98" t="s">
        <v>2605</v>
      </c>
      <c r="D462" s="98" t="s">
        <v>460</v>
      </c>
      <c r="E462" s="106">
        <v>477</v>
      </c>
      <c r="F462" s="107" t="s">
        <v>306</v>
      </c>
      <c r="G462" s="108" t="s">
        <v>1248</v>
      </c>
      <c r="H462" s="109">
        <v>71250</v>
      </c>
      <c r="I462" s="108">
        <v>0.13900000000000001</v>
      </c>
      <c r="J462" s="110">
        <v>20</v>
      </c>
      <c r="K462" s="110">
        <v>285</v>
      </c>
      <c r="L462" s="108">
        <v>7.0175438596491224E-2</v>
      </c>
      <c r="M462" s="110">
        <v>0</v>
      </c>
      <c r="N462" s="110">
        <v>285</v>
      </c>
      <c r="O462" s="108">
        <v>0</v>
      </c>
      <c r="P462" s="108">
        <v>2.4E-2</v>
      </c>
      <c r="Q462" s="108">
        <v>0.39500000000000002</v>
      </c>
      <c r="R462" s="108">
        <v>-5.9171597633136092E-2</v>
      </c>
      <c r="S462" s="110">
        <v>111</v>
      </c>
      <c r="T462" s="110">
        <v>82</v>
      </c>
      <c r="U462" s="110">
        <v>493</v>
      </c>
      <c r="V462" s="108">
        <v>0.39148073022312374</v>
      </c>
      <c r="W462" s="110">
        <v>26</v>
      </c>
      <c r="X462" s="110">
        <v>2</v>
      </c>
      <c r="Y462" s="110">
        <v>311</v>
      </c>
      <c r="Z462" s="108">
        <v>7.7170418006430874E-2</v>
      </c>
      <c r="AA462" s="110">
        <v>0</v>
      </c>
      <c r="AB462" s="110">
        <v>6</v>
      </c>
      <c r="AC462" s="110">
        <v>12</v>
      </c>
      <c r="AD462" s="110">
        <v>0</v>
      </c>
      <c r="AE462" s="110">
        <v>0</v>
      </c>
      <c r="AF462" s="110">
        <v>1</v>
      </c>
      <c r="AG462" s="110">
        <v>5</v>
      </c>
      <c r="AH462" s="110">
        <v>0</v>
      </c>
      <c r="AI462" s="110">
        <v>0</v>
      </c>
      <c r="AJ462" s="110">
        <v>0</v>
      </c>
      <c r="AK462" s="110">
        <v>285</v>
      </c>
      <c r="AL462" s="108">
        <v>8.4210526315789472E-2</v>
      </c>
      <c r="AM462" s="111">
        <f t="shared" si="149"/>
        <v>0.66100000000000003</v>
      </c>
      <c r="AN462" s="111">
        <f t="shared" si="148"/>
        <v>0.71499999999999997</v>
      </c>
      <c r="AO462" s="111">
        <f t="shared" si="150"/>
        <v>0.34300000000000003</v>
      </c>
      <c r="AP462" s="111">
        <f t="shared" si="151"/>
        <v>0</v>
      </c>
      <c r="AQ462" s="111">
        <f t="shared" si="152"/>
        <v>0.47399999999999998</v>
      </c>
      <c r="AR462" s="111">
        <f t="shared" si="153"/>
        <v>0.68</v>
      </c>
      <c r="AS462" s="111">
        <f t="shared" si="154"/>
        <v>0.25</v>
      </c>
      <c r="AT462" s="111">
        <f t="shared" si="155"/>
        <v>0.25</v>
      </c>
      <c r="AU462" s="111">
        <f t="shared" si="156"/>
        <v>0.48599999999999999</v>
      </c>
      <c r="AV462" s="111">
        <f t="shared" si="157"/>
        <v>0.1</v>
      </c>
      <c r="AW462" s="101">
        <f t="shared" si="158"/>
        <v>1</v>
      </c>
      <c r="AX462" s="101">
        <f t="shared" si="159"/>
        <v>2</v>
      </c>
      <c r="AY462" s="101">
        <f t="shared" si="160"/>
        <v>1</v>
      </c>
      <c r="AZ462" s="101">
        <f t="shared" si="161"/>
        <v>0</v>
      </c>
      <c r="BA462" s="101">
        <f t="shared" si="162"/>
        <v>1</v>
      </c>
      <c r="BB462" s="101">
        <f t="shared" si="163"/>
        <v>2</v>
      </c>
      <c r="BC462" s="101">
        <f t="shared" si="164"/>
        <v>1</v>
      </c>
      <c r="BD462" s="101">
        <f t="shared" si="165"/>
        <v>0</v>
      </c>
      <c r="BE462" s="101">
        <f t="shared" si="166"/>
        <v>1</v>
      </c>
      <c r="BF462" s="101">
        <f t="shared" si="167"/>
        <v>0</v>
      </c>
      <c r="BG462" s="101">
        <f t="shared" si="168"/>
        <v>9</v>
      </c>
    </row>
    <row r="463" spans="1:59" x14ac:dyDescent="0.2">
      <c r="A463" s="98">
        <v>1943680</v>
      </c>
      <c r="B463" s="98" t="s">
        <v>1361</v>
      </c>
      <c r="C463" s="98" t="s">
        <v>2606</v>
      </c>
      <c r="D463" s="98" t="s">
        <v>461</v>
      </c>
      <c r="E463" s="106">
        <v>220</v>
      </c>
      <c r="F463" s="107" t="s">
        <v>1054</v>
      </c>
      <c r="G463" s="108" t="s">
        <v>1055</v>
      </c>
      <c r="H463" s="109">
        <v>59167</v>
      </c>
      <c r="I463" s="108">
        <v>0.109</v>
      </c>
      <c r="J463" s="110">
        <v>6</v>
      </c>
      <c r="K463" s="110">
        <v>112</v>
      </c>
      <c r="L463" s="108">
        <v>5.3571428571428568E-2</v>
      </c>
      <c r="M463" s="110">
        <v>11</v>
      </c>
      <c r="N463" s="110">
        <v>112</v>
      </c>
      <c r="O463" s="108">
        <v>9.8214285714285712E-2</v>
      </c>
      <c r="P463" s="108">
        <v>2.4E-2</v>
      </c>
      <c r="Q463" s="108">
        <v>0.377</v>
      </c>
      <c r="R463" s="108">
        <v>-7.9497907949790794E-2</v>
      </c>
      <c r="S463" s="110">
        <v>12</v>
      </c>
      <c r="T463" s="110">
        <v>77</v>
      </c>
      <c r="U463" s="110">
        <v>181</v>
      </c>
      <c r="V463" s="108">
        <v>0.49171270718232046</v>
      </c>
      <c r="W463" s="110">
        <v>34</v>
      </c>
      <c r="X463" s="110">
        <v>0</v>
      </c>
      <c r="Y463" s="110">
        <v>146</v>
      </c>
      <c r="Z463" s="108">
        <v>0.23287671232876711</v>
      </c>
      <c r="AA463" s="110">
        <v>12</v>
      </c>
      <c r="AB463" s="110">
        <v>6</v>
      </c>
      <c r="AC463" s="110">
        <v>10</v>
      </c>
      <c r="AD463" s="110">
        <v>4</v>
      </c>
      <c r="AE463" s="110">
        <v>0</v>
      </c>
      <c r="AF463" s="110">
        <v>2</v>
      </c>
      <c r="AG463" s="110">
        <v>0</v>
      </c>
      <c r="AH463" s="110">
        <v>0</v>
      </c>
      <c r="AI463" s="110">
        <v>0</v>
      </c>
      <c r="AJ463" s="110">
        <v>0</v>
      </c>
      <c r="AK463" s="110">
        <v>112</v>
      </c>
      <c r="AL463" s="108">
        <v>0.30357142857142855</v>
      </c>
      <c r="AM463" s="111">
        <f t="shared" si="149"/>
        <v>0.371</v>
      </c>
      <c r="AN463" s="111">
        <f t="shared" si="148"/>
        <v>0.57199999999999995</v>
      </c>
      <c r="AO463" s="111">
        <f t="shared" si="150"/>
        <v>0.255</v>
      </c>
      <c r="AP463" s="111">
        <f t="shared" si="151"/>
        <v>0.90600000000000003</v>
      </c>
      <c r="AQ463" s="111">
        <f t="shared" si="152"/>
        <v>0.47399999999999998</v>
      </c>
      <c r="AR463" s="111">
        <f t="shared" si="153"/>
        <v>0.60499999999999998</v>
      </c>
      <c r="AS463" s="111">
        <f t="shared" si="154"/>
        <v>0.61299999999999999</v>
      </c>
      <c r="AT463" s="111">
        <f t="shared" si="155"/>
        <v>0.61299999999999999</v>
      </c>
      <c r="AU463" s="111">
        <f t="shared" si="156"/>
        <v>0.92700000000000005</v>
      </c>
      <c r="AV463" s="111">
        <f t="shared" si="157"/>
        <v>0.92800000000000005</v>
      </c>
      <c r="AW463" s="101">
        <f t="shared" si="158"/>
        <v>1</v>
      </c>
      <c r="AX463" s="101">
        <f t="shared" si="159"/>
        <v>1</v>
      </c>
      <c r="AY463" s="101">
        <f t="shared" si="160"/>
        <v>0</v>
      </c>
      <c r="AZ463" s="101">
        <f t="shared" si="161"/>
        <v>2</v>
      </c>
      <c r="BA463" s="101">
        <f t="shared" si="162"/>
        <v>1</v>
      </c>
      <c r="BB463" s="101">
        <f t="shared" si="163"/>
        <v>1</v>
      </c>
      <c r="BC463" s="101">
        <f t="shared" si="164"/>
        <v>2</v>
      </c>
      <c r="BD463" s="101">
        <f t="shared" si="165"/>
        <v>1</v>
      </c>
      <c r="BE463" s="101">
        <f t="shared" si="166"/>
        <v>2</v>
      </c>
      <c r="BF463" s="101">
        <f t="shared" si="167"/>
        <v>2</v>
      </c>
      <c r="BG463" s="101">
        <f t="shared" si="168"/>
        <v>13</v>
      </c>
    </row>
    <row r="464" spans="1:59" x14ac:dyDescent="0.2">
      <c r="A464" s="98">
        <v>1943725</v>
      </c>
      <c r="B464" s="98" t="s">
        <v>1378</v>
      </c>
      <c r="C464" s="98" t="s">
        <v>2607</v>
      </c>
      <c r="D464" s="98" t="s">
        <v>462</v>
      </c>
      <c r="E464" s="106">
        <v>1264</v>
      </c>
      <c r="F464" s="107" t="s">
        <v>684</v>
      </c>
      <c r="G464" s="108" t="s">
        <v>1330</v>
      </c>
      <c r="H464" s="109">
        <v>56354</v>
      </c>
      <c r="I464" s="108">
        <v>0.127</v>
      </c>
      <c r="J464" s="110">
        <v>97</v>
      </c>
      <c r="K464" s="110">
        <v>537</v>
      </c>
      <c r="L464" s="108">
        <v>0.18063314711359404</v>
      </c>
      <c r="M464" s="110">
        <v>30</v>
      </c>
      <c r="N464" s="110">
        <v>537</v>
      </c>
      <c r="O464" s="108">
        <v>5.5865921787709494E-2</v>
      </c>
      <c r="P464" s="108">
        <v>7.6999999999999999E-2</v>
      </c>
      <c r="Q464" s="108">
        <v>0.35799999999999998</v>
      </c>
      <c r="R464" s="108">
        <v>4.7694753577106515E-3</v>
      </c>
      <c r="S464" s="110">
        <v>93</v>
      </c>
      <c r="T464" s="110">
        <v>264</v>
      </c>
      <c r="U464" s="110">
        <v>923</v>
      </c>
      <c r="V464" s="108">
        <v>0.38678223185265437</v>
      </c>
      <c r="W464" s="110">
        <v>97</v>
      </c>
      <c r="X464" s="110">
        <v>2</v>
      </c>
      <c r="Y464" s="110">
        <v>634</v>
      </c>
      <c r="Z464" s="108">
        <v>0.14984227129337541</v>
      </c>
      <c r="AA464" s="110">
        <v>17</v>
      </c>
      <c r="AB464" s="110">
        <v>31</v>
      </c>
      <c r="AC464" s="110">
        <v>1</v>
      </c>
      <c r="AD464" s="110">
        <v>3</v>
      </c>
      <c r="AE464" s="110">
        <v>0</v>
      </c>
      <c r="AF464" s="110">
        <v>24</v>
      </c>
      <c r="AG464" s="110">
        <v>6</v>
      </c>
      <c r="AH464" s="110">
        <v>0</v>
      </c>
      <c r="AI464" s="110">
        <v>0</v>
      </c>
      <c r="AJ464" s="110">
        <v>0</v>
      </c>
      <c r="AK464" s="110">
        <v>537</v>
      </c>
      <c r="AL464" s="108">
        <v>0.1527001862197393</v>
      </c>
      <c r="AM464" s="111">
        <f t="shared" si="149"/>
        <v>0.28899999999999998</v>
      </c>
      <c r="AN464" s="111">
        <f t="shared" si="148"/>
        <v>0.66200000000000003</v>
      </c>
      <c r="AO464" s="111">
        <f t="shared" si="150"/>
        <v>0.85</v>
      </c>
      <c r="AP464" s="111">
        <f t="shared" si="151"/>
        <v>0.70099999999999996</v>
      </c>
      <c r="AQ464" s="111">
        <f t="shared" si="152"/>
        <v>0.89900000000000002</v>
      </c>
      <c r="AR464" s="111">
        <f t="shared" si="153"/>
        <v>0.52100000000000002</v>
      </c>
      <c r="AS464" s="111">
        <f t="shared" si="154"/>
        <v>0.24</v>
      </c>
      <c r="AT464" s="111">
        <f t="shared" si="155"/>
        <v>0.24</v>
      </c>
      <c r="AU464" s="111">
        <f t="shared" si="156"/>
        <v>0.80100000000000005</v>
      </c>
      <c r="AV464" s="111">
        <f t="shared" si="157"/>
        <v>0.36499999999999999</v>
      </c>
      <c r="AW464" s="101">
        <f t="shared" si="158"/>
        <v>2</v>
      </c>
      <c r="AX464" s="101">
        <f t="shared" si="159"/>
        <v>1</v>
      </c>
      <c r="AY464" s="101">
        <f t="shared" si="160"/>
        <v>2</v>
      </c>
      <c r="AZ464" s="101">
        <f t="shared" si="161"/>
        <v>2</v>
      </c>
      <c r="BA464" s="101">
        <f t="shared" si="162"/>
        <v>2</v>
      </c>
      <c r="BB464" s="101">
        <f t="shared" si="163"/>
        <v>1</v>
      </c>
      <c r="BC464" s="101">
        <f t="shared" si="164"/>
        <v>0</v>
      </c>
      <c r="BD464" s="101">
        <f t="shared" si="165"/>
        <v>0</v>
      </c>
      <c r="BE464" s="101">
        <f t="shared" si="166"/>
        <v>2</v>
      </c>
      <c r="BF464" s="101">
        <f t="shared" si="167"/>
        <v>1</v>
      </c>
      <c r="BG464" s="101">
        <f t="shared" si="168"/>
        <v>13</v>
      </c>
    </row>
    <row r="465" spans="1:59" x14ac:dyDescent="0.2">
      <c r="A465" s="98">
        <v>1943815</v>
      </c>
      <c r="B465" s="98" t="s">
        <v>1496</v>
      </c>
      <c r="C465" s="98" t="s">
        <v>2608</v>
      </c>
      <c r="D465" s="98" t="s">
        <v>463</v>
      </c>
      <c r="E465" s="106">
        <v>406</v>
      </c>
      <c r="F465" s="107" t="s">
        <v>1487</v>
      </c>
      <c r="G465" s="108" t="s">
        <v>1488</v>
      </c>
      <c r="H465" s="109">
        <v>62500</v>
      </c>
      <c r="I465" s="108">
        <v>0.13600000000000001</v>
      </c>
      <c r="J465" s="110">
        <v>13</v>
      </c>
      <c r="K465" s="110">
        <v>184</v>
      </c>
      <c r="L465" s="108">
        <v>7.0652173913043473E-2</v>
      </c>
      <c r="M465" s="110">
        <v>12</v>
      </c>
      <c r="N465" s="110">
        <v>184</v>
      </c>
      <c r="O465" s="108">
        <v>6.5217391304347824E-2</v>
      </c>
      <c r="P465" s="108">
        <v>3.7999999999999999E-2</v>
      </c>
      <c r="Q465" s="108">
        <v>0.28699999999999998</v>
      </c>
      <c r="R465" s="108">
        <v>-7.5170842824601361E-2</v>
      </c>
      <c r="S465" s="110">
        <v>28</v>
      </c>
      <c r="T465" s="110">
        <v>135</v>
      </c>
      <c r="U465" s="110">
        <v>281</v>
      </c>
      <c r="V465" s="108">
        <v>0.58007117437722422</v>
      </c>
      <c r="W465" s="110">
        <v>25</v>
      </c>
      <c r="X465" s="110">
        <v>0</v>
      </c>
      <c r="Y465" s="110">
        <v>209</v>
      </c>
      <c r="Z465" s="108">
        <v>0.11961722488038277</v>
      </c>
      <c r="AA465" s="110">
        <v>10</v>
      </c>
      <c r="AB465" s="110">
        <v>1</v>
      </c>
      <c r="AC465" s="110">
        <v>1</v>
      </c>
      <c r="AD465" s="110">
        <v>2</v>
      </c>
      <c r="AE465" s="110">
        <v>2</v>
      </c>
      <c r="AF465" s="110">
        <v>16</v>
      </c>
      <c r="AG465" s="110">
        <v>0</v>
      </c>
      <c r="AH465" s="110">
        <v>0</v>
      </c>
      <c r="AI465" s="110">
        <v>0</v>
      </c>
      <c r="AJ465" s="110">
        <v>0</v>
      </c>
      <c r="AK465" s="110">
        <v>184</v>
      </c>
      <c r="AL465" s="108">
        <v>0.17391304347826086</v>
      </c>
      <c r="AM465" s="111">
        <f t="shared" si="149"/>
        <v>0.45800000000000002</v>
      </c>
      <c r="AN465" s="111">
        <f t="shared" si="148"/>
        <v>0.70799999999999996</v>
      </c>
      <c r="AO465" s="111">
        <f t="shared" si="150"/>
        <v>0.34699999999999998</v>
      </c>
      <c r="AP465" s="111">
        <f t="shared" si="151"/>
        <v>0.76700000000000002</v>
      </c>
      <c r="AQ465" s="111">
        <f t="shared" si="152"/>
        <v>0.65600000000000003</v>
      </c>
      <c r="AR465" s="111">
        <f t="shared" si="153"/>
        <v>0.23499999999999999</v>
      </c>
      <c r="AS465" s="111">
        <f t="shared" si="154"/>
        <v>0.84299999999999997</v>
      </c>
      <c r="AT465" s="111">
        <f t="shared" si="155"/>
        <v>0.84299999999999997</v>
      </c>
      <c r="AU465" s="111">
        <f t="shared" si="156"/>
        <v>0.70699999999999996</v>
      </c>
      <c r="AV465" s="111">
        <f t="shared" si="157"/>
        <v>0.46899999999999997</v>
      </c>
      <c r="AW465" s="101">
        <f t="shared" si="158"/>
        <v>1</v>
      </c>
      <c r="AX465" s="101">
        <f t="shared" si="159"/>
        <v>2</v>
      </c>
      <c r="AY465" s="101">
        <f t="shared" si="160"/>
        <v>1</v>
      </c>
      <c r="AZ465" s="101">
        <f t="shared" si="161"/>
        <v>2</v>
      </c>
      <c r="BA465" s="101">
        <f t="shared" si="162"/>
        <v>1</v>
      </c>
      <c r="BB465" s="101">
        <f t="shared" si="163"/>
        <v>0</v>
      </c>
      <c r="BC465" s="101">
        <f t="shared" si="164"/>
        <v>2</v>
      </c>
      <c r="BD465" s="101">
        <f t="shared" si="165"/>
        <v>2</v>
      </c>
      <c r="BE465" s="101">
        <f t="shared" si="166"/>
        <v>2</v>
      </c>
      <c r="BF465" s="101">
        <f t="shared" si="167"/>
        <v>1</v>
      </c>
      <c r="BG465" s="101">
        <f t="shared" si="168"/>
        <v>14</v>
      </c>
    </row>
    <row r="466" spans="1:59" x14ac:dyDescent="0.2">
      <c r="A466" s="98">
        <v>1943905</v>
      </c>
      <c r="B466" s="98" t="s">
        <v>1958</v>
      </c>
      <c r="C466" s="98" t="s">
        <v>2609</v>
      </c>
      <c r="D466" s="98" t="s">
        <v>464</v>
      </c>
      <c r="E466" s="106">
        <v>943</v>
      </c>
      <c r="F466" s="107" t="s">
        <v>1115</v>
      </c>
      <c r="G466" s="108" t="s">
        <v>1116</v>
      </c>
      <c r="H466" s="109">
        <v>90278</v>
      </c>
      <c r="I466" s="108">
        <v>8.3000000000000004E-2</v>
      </c>
      <c r="J466" s="110">
        <v>9</v>
      </c>
      <c r="K466" s="110">
        <v>352</v>
      </c>
      <c r="L466" s="108">
        <v>2.556818181818182E-2</v>
      </c>
      <c r="M466" s="110">
        <v>7</v>
      </c>
      <c r="N466" s="110">
        <v>352</v>
      </c>
      <c r="O466" s="108">
        <v>1.9886363636363636E-2</v>
      </c>
      <c r="P466" s="108">
        <v>1.2E-2</v>
      </c>
      <c r="Q466" s="108">
        <v>0.24399999999999999</v>
      </c>
      <c r="R466" s="108">
        <v>3.8546255506607931E-2</v>
      </c>
      <c r="S466" s="110">
        <v>10</v>
      </c>
      <c r="T466" s="110">
        <v>165</v>
      </c>
      <c r="U466" s="110">
        <v>605</v>
      </c>
      <c r="V466" s="108">
        <v>0.28925619834710742</v>
      </c>
      <c r="W466" s="110">
        <v>38</v>
      </c>
      <c r="X466" s="110">
        <v>0</v>
      </c>
      <c r="Y466" s="110">
        <v>390</v>
      </c>
      <c r="Z466" s="108">
        <v>9.7435897435897437E-2</v>
      </c>
      <c r="AA466" s="110">
        <v>11</v>
      </c>
      <c r="AB466" s="110">
        <v>2</v>
      </c>
      <c r="AC466" s="110">
        <v>11</v>
      </c>
      <c r="AD466" s="110">
        <v>5</v>
      </c>
      <c r="AE466" s="110">
        <v>2</v>
      </c>
      <c r="AF466" s="110">
        <v>14</v>
      </c>
      <c r="AG466" s="110">
        <v>35</v>
      </c>
      <c r="AH466" s="110">
        <v>0</v>
      </c>
      <c r="AI466" s="110">
        <v>0</v>
      </c>
      <c r="AJ466" s="110">
        <v>0</v>
      </c>
      <c r="AK466" s="110">
        <v>352</v>
      </c>
      <c r="AL466" s="108">
        <v>0.22727272727272727</v>
      </c>
      <c r="AM466" s="111">
        <f t="shared" si="149"/>
        <v>0.90500000000000003</v>
      </c>
      <c r="AN466" s="111">
        <f t="shared" si="148"/>
        <v>0.434</v>
      </c>
      <c r="AO466" s="111">
        <f t="shared" si="150"/>
        <v>0.106</v>
      </c>
      <c r="AP466" s="111">
        <f t="shared" si="151"/>
        <v>0.29399999999999998</v>
      </c>
      <c r="AQ466" s="111">
        <f t="shared" si="152"/>
        <v>0.30499999999999999</v>
      </c>
      <c r="AR466" s="111">
        <f t="shared" si="153"/>
        <v>0.108</v>
      </c>
      <c r="AS466" s="111">
        <f t="shared" si="154"/>
        <v>8.7999999999999995E-2</v>
      </c>
      <c r="AT466" s="111">
        <f t="shared" si="155"/>
        <v>8.7999999999999995E-2</v>
      </c>
      <c r="AU466" s="111">
        <f t="shared" si="156"/>
        <v>0.58699999999999997</v>
      </c>
      <c r="AV466" s="111">
        <f t="shared" si="157"/>
        <v>0.72199999999999998</v>
      </c>
      <c r="AW466" s="101">
        <f t="shared" si="158"/>
        <v>0</v>
      </c>
      <c r="AX466" s="101">
        <f t="shared" si="159"/>
        <v>1</v>
      </c>
      <c r="AY466" s="101">
        <f t="shared" si="160"/>
        <v>0</v>
      </c>
      <c r="AZ466" s="101">
        <f t="shared" si="161"/>
        <v>0</v>
      </c>
      <c r="BA466" s="101">
        <f t="shared" si="162"/>
        <v>0</v>
      </c>
      <c r="BB466" s="101">
        <f t="shared" si="163"/>
        <v>0</v>
      </c>
      <c r="BC466" s="101">
        <f t="shared" si="164"/>
        <v>0</v>
      </c>
      <c r="BD466" s="101">
        <f t="shared" si="165"/>
        <v>0</v>
      </c>
      <c r="BE466" s="101">
        <f t="shared" si="166"/>
        <v>1</v>
      </c>
      <c r="BF466" s="101">
        <f t="shared" si="167"/>
        <v>2</v>
      </c>
      <c r="BG466" s="101">
        <f t="shared" si="168"/>
        <v>4</v>
      </c>
    </row>
    <row r="467" spans="1:59" x14ac:dyDescent="0.2">
      <c r="A467" s="98">
        <v>1944085</v>
      </c>
      <c r="B467" s="98" t="s">
        <v>1689</v>
      </c>
      <c r="C467" s="98" t="s">
        <v>2610</v>
      </c>
      <c r="D467" s="98" t="s">
        <v>465</v>
      </c>
      <c r="E467" s="106">
        <v>4710</v>
      </c>
      <c r="F467" s="107" t="s">
        <v>1376</v>
      </c>
      <c r="G467" s="108" t="s">
        <v>1377</v>
      </c>
      <c r="H467" s="109">
        <v>100404</v>
      </c>
      <c r="I467" s="108">
        <v>0.08</v>
      </c>
      <c r="J467" s="110">
        <v>245</v>
      </c>
      <c r="K467" s="110">
        <v>1719</v>
      </c>
      <c r="L467" s="108">
        <v>0.14252472367655614</v>
      </c>
      <c r="M467" s="110">
        <v>38</v>
      </c>
      <c r="N467" s="110">
        <v>1719</v>
      </c>
      <c r="O467" s="108">
        <v>2.2105875509016871E-2</v>
      </c>
      <c r="P467" s="108">
        <v>1.3000000000000001E-2</v>
      </c>
      <c r="Q467" s="108">
        <v>0.34</v>
      </c>
      <c r="R467" s="108">
        <v>0.25099601593625498</v>
      </c>
      <c r="S467" s="110">
        <v>124</v>
      </c>
      <c r="T467" s="110">
        <v>669</v>
      </c>
      <c r="U467" s="110">
        <v>2910</v>
      </c>
      <c r="V467" s="108">
        <v>0.27250859106529207</v>
      </c>
      <c r="W467" s="110">
        <v>123</v>
      </c>
      <c r="X467" s="110">
        <v>0</v>
      </c>
      <c r="Y467" s="110">
        <v>1842</v>
      </c>
      <c r="Z467" s="108">
        <v>6.6775244299674269E-2</v>
      </c>
      <c r="AA467" s="110">
        <v>7</v>
      </c>
      <c r="AB467" s="110">
        <v>17</v>
      </c>
      <c r="AC467" s="110">
        <v>58</v>
      </c>
      <c r="AD467" s="110">
        <v>86</v>
      </c>
      <c r="AE467" s="110">
        <v>32</v>
      </c>
      <c r="AF467" s="110">
        <v>90</v>
      </c>
      <c r="AG467" s="110">
        <v>28</v>
      </c>
      <c r="AH467" s="110">
        <v>88</v>
      </c>
      <c r="AI467" s="110">
        <v>0</v>
      </c>
      <c r="AJ467" s="110">
        <v>23</v>
      </c>
      <c r="AK467" s="110">
        <v>1719</v>
      </c>
      <c r="AL467" s="108">
        <v>0.24956369982547993</v>
      </c>
      <c r="AM467" s="111">
        <f t="shared" si="149"/>
        <v>0.94299999999999995</v>
      </c>
      <c r="AN467" s="111">
        <f t="shared" si="148"/>
        <v>0.41699999999999998</v>
      </c>
      <c r="AO467" s="111">
        <f t="shared" si="150"/>
        <v>0.73199999999999998</v>
      </c>
      <c r="AP467" s="111">
        <f t="shared" si="151"/>
        <v>0.32800000000000001</v>
      </c>
      <c r="AQ467" s="111">
        <f t="shared" si="152"/>
        <v>0.316</v>
      </c>
      <c r="AR467" s="111">
        <f t="shared" si="153"/>
        <v>0.438</v>
      </c>
      <c r="AS467" s="111">
        <f t="shared" si="154"/>
        <v>6.7000000000000004E-2</v>
      </c>
      <c r="AT467" s="111">
        <f t="shared" si="155"/>
        <v>6.7000000000000004E-2</v>
      </c>
      <c r="AU467" s="111">
        <f t="shared" si="156"/>
        <v>0.41799999999999998</v>
      </c>
      <c r="AV467" s="111">
        <f t="shared" si="157"/>
        <v>0.78900000000000003</v>
      </c>
      <c r="AW467" s="101">
        <f t="shared" si="158"/>
        <v>0</v>
      </c>
      <c r="AX467" s="101">
        <f t="shared" si="159"/>
        <v>1</v>
      </c>
      <c r="AY467" s="101">
        <f t="shared" si="160"/>
        <v>2</v>
      </c>
      <c r="AZ467" s="101">
        <f t="shared" si="161"/>
        <v>0</v>
      </c>
      <c r="BA467" s="101">
        <f t="shared" si="162"/>
        <v>0</v>
      </c>
      <c r="BB467" s="101">
        <f t="shared" si="163"/>
        <v>1</v>
      </c>
      <c r="BC467" s="101">
        <f t="shared" si="164"/>
        <v>0</v>
      </c>
      <c r="BD467" s="101">
        <f t="shared" si="165"/>
        <v>0</v>
      </c>
      <c r="BE467" s="101">
        <f t="shared" si="166"/>
        <v>1</v>
      </c>
      <c r="BF467" s="101">
        <f t="shared" si="167"/>
        <v>2</v>
      </c>
      <c r="BG467" s="101">
        <f t="shared" si="168"/>
        <v>7</v>
      </c>
    </row>
    <row r="468" spans="1:59" x14ac:dyDescent="0.2">
      <c r="A468" s="98">
        <v>1944220</v>
      </c>
      <c r="B468" s="98" t="s">
        <v>1690</v>
      </c>
      <c r="C468" s="98" t="s">
        <v>2611</v>
      </c>
      <c r="D468" s="98" t="s">
        <v>466</v>
      </c>
      <c r="E468" s="106">
        <v>905</v>
      </c>
      <c r="F468" s="107" t="s">
        <v>1054</v>
      </c>
      <c r="G468" s="108" t="s">
        <v>1055</v>
      </c>
      <c r="H468" s="109">
        <v>68438</v>
      </c>
      <c r="I468" s="108">
        <v>0.11800000000000001</v>
      </c>
      <c r="J468" s="110">
        <v>26</v>
      </c>
      <c r="K468" s="110">
        <v>369</v>
      </c>
      <c r="L468" s="108">
        <v>7.0460704607046065E-2</v>
      </c>
      <c r="M468" s="110">
        <v>16</v>
      </c>
      <c r="N468" s="110">
        <v>369</v>
      </c>
      <c r="O468" s="108">
        <v>4.3360433604336043E-2</v>
      </c>
      <c r="P468" s="108">
        <v>1.9E-2</v>
      </c>
      <c r="Q468" s="108">
        <v>0.40700000000000003</v>
      </c>
      <c r="R468" s="108">
        <v>-3.5181236673773986E-2</v>
      </c>
      <c r="S468" s="110">
        <v>10</v>
      </c>
      <c r="T468" s="110">
        <v>245</v>
      </c>
      <c r="U468" s="110">
        <v>567</v>
      </c>
      <c r="V468" s="108">
        <v>0.44973544973544971</v>
      </c>
      <c r="W468" s="110">
        <v>49</v>
      </c>
      <c r="X468" s="110">
        <v>0</v>
      </c>
      <c r="Y468" s="110">
        <v>418</v>
      </c>
      <c r="Z468" s="108">
        <v>0.11722488038277512</v>
      </c>
      <c r="AA468" s="110">
        <v>14</v>
      </c>
      <c r="AB468" s="110">
        <v>49</v>
      </c>
      <c r="AC468" s="110">
        <v>0</v>
      </c>
      <c r="AD468" s="110">
        <v>0</v>
      </c>
      <c r="AE468" s="110">
        <v>0</v>
      </c>
      <c r="AF468" s="110">
        <v>6</v>
      </c>
      <c r="AG468" s="110">
        <v>1</v>
      </c>
      <c r="AH468" s="110">
        <v>0</v>
      </c>
      <c r="AI468" s="110">
        <v>0</v>
      </c>
      <c r="AJ468" s="110">
        <v>0</v>
      </c>
      <c r="AK468" s="110">
        <v>369</v>
      </c>
      <c r="AL468" s="108">
        <v>0.18970189701897019</v>
      </c>
      <c r="AM468" s="111">
        <f t="shared" si="149"/>
        <v>0.60099999999999998</v>
      </c>
      <c r="AN468" s="111">
        <f t="shared" si="148"/>
        <v>0.627</v>
      </c>
      <c r="AO468" s="111">
        <f t="shared" si="150"/>
        <v>0.34599999999999997</v>
      </c>
      <c r="AP468" s="111">
        <f t="shared" si="151"/>
        <v>0.57899999999999996</v>
      </c>
      <c r="AQ468" s="111">
        <f t="shared" si="152"/>
        <v>0.41</v>
      </c>
      <c r="AR468" s="111">
        <f t="shared" si="153"/>
        <v>0.72799999999999998</v>
      </c>
      <c r="AS468" s="111">
        <f t="shared" si="154"/>
        <v>0.48099999999999998</v>
      </c>
      <c r="AT468" s="111">
        <f t="shared" si="155"/>
        <v>0.48099999999999998</v>
      </c>
      <c r="AU468" s="111">
        <f t="shared" si="156"/>
        <v>0.69399999999999995</v>
      </c>
      <c r="AV468" s="111">
        <f t="shared" si="157"/>
        <v>0.56299999999999994</v>
      </c>
      <c r="AW468" s="101">
        <f t="shared" si="158"/>
        <v>1</v>
      </c>
      <c r="AX468" s="101">
        <f t="shared" si="159"/>
        <v>1</v>
      </c>
      <c r="AY468" s="101">
        <f t="shared" si="160"/>
        <v>1</v>
      </c>
      <c r="AZ468" s="101">
        <f t="shared" si="161"/>
        <v>1</v>
      </c>
      <c r="BA468" s="101">
        <f t="shared" si="162"/>
        <v>1</v>
      </c>
      <c r="BB468" s="101">
        <f t="shared" si="163"/>
        <v>2</v>
      </c>
      <c r="BC468" s="101">
        <f t="shared" si="164"/>
        <v>1</v>
      </c>
      <c r="BD468" s="101">
        <f t="shared" si="165"/>
        <v>1</v>
      </c>
      <c r="BE468" s="101">
        <f t="shared" si="166"/>
        <v>2</v>
      </c>
      <c r="BF468" s="101">
        <f t="shared" si="167"/>
        <v>1</v>
      </c>
      <c r="BG468" s="101">
        <f t="shared" si="168"/>
        <v>12</v>
      </c>
    </row>
    <row r="469" spans="1:59" x14ac:dyDescent="0.2">
      <c r="A469" s="98">
        <v>1944400</v>
      </c>
      <c r="B469" s="98" t="s">
        <v>2056</v>
      </c>
      <c r="C469" s="98" t="s">
        <v>2612</v>
      </c>
      <c r="D469" s="98" t="s">
        <v>467</v>
      </c>
      <c r="E469" s="106">
        <v>10571</v>
      </c>
      <c r="F469" s="107" t="s">
        <v>683</v>
      </c>
      <c r="G469" s="108" t="s">
        <v>1536</v>
      </c>
      <c r="H469" s="109">
        <v>72381</v>
      </c>
      <c r="I469" s="108">
        <v>8.900000000000001E-2</v>
      </c>
      <c r="J469" s="110">
        <v>504</v>
      </c>
      <c r="K469" s="110">
        <v>4356</v>
      </c>
      <c r="L469" s="108">
        <v>0.11570247933884298</v>
      </c>
      <c r="M469" s="110">
        <v>241</v>
      </c>
      <c r="N469" s="110">
        <v>4356</v>
      </c>
      <c r="O469" s="108">
        <v>5.5325987144168962E-2</v>
      </c>
      <c r="P469" s="108">
        <v>1.4999999999999999E-2</v>
      </c>
      <c r="Q469" s="108">
        <v>0.30399999999999999</v>
      </c>
      <c r="R469" s="108">
        <v>7.58192550376552E-2</v>
      </c>
      <c r="S469" s="110">
        <v>385</v>
      </c>
      <c r="T469" s="110">
        <v>2507</v>
      </c>
      <c r="U469" s="110">
        <v>7020</v>
      </c>
      <c r="V469" s="108">
        <v>0.41196581196581195</v>
      </c>
      <c r="W469" s="110">
        <v>165</v>
      </c>
      <c r="X469" s="110">
        <v>0</v>
      </c>
      <c r="Y469" s="110">
        <v>4521</v>
      </c>
      <c r="Z469" s="108">
        <v>3.6496350364963501E-2</v>
      </c>
      <c r="AA469" s="110">
        <v>167</v>
      </c>
      <c r="AB469" s="110">
        <v>82</v>
      </c>
      <c r="AC469" s="110">
        <v>50</v>
      </c>
      <c r="AD469" s="110">
        <v>35</v>
      </c>
      <c r="AE469" s="110">
        <v>23</v>
      </c>
      <c r="AF469" s="110">
        <v>268</v>
      </c>
      <c r="AG469" s="110">
        <v>166</v>
      </c>
      <c r="AH469" s="110">
        <v>63</v>
      </c>
      <c r="AI469" s="110">
        <v>11</v>
      </c>
      <c r="AJ469" s="110">
        <v>0</v>
      </c>
      <c r="AK469" s="110">
        <v>4356</v>
      </c>
      <c r="AL469" s="108">
        <v>0.19857667584940311</v>
      </c>
      <c r="AM469" s="111">
        <f t="shared" si="149"/>
        <v>0.68300000000000005</v>
      </c>
      <c r="AN469" s="111">
        <f t="shared" si="148"/>
        <v>0.46899999999999997</v>
      </c>
      <c r="AO469" s="111">
        <f t="shared" si="150"/>
        <v>0.61199999999999999</v>
      </c>
      <c r="AP469" s="111">
        <f t="shared" si="151"/>
        <v>0.69499999999999995</v>
      </c>
      <c r="AQ469" s="111">
        <f t="shared" si="152"/>
        <v>0.35399999999999998</v>
      </c>
      <c r="AR469" s="111">
        <f t="shared" si="153"/>
        <v>0.309</v>
      </c>
      <c r="AS469" s="111">
        <f t="shared" si="154"/>
        <v>0.32900000000000001</v>
      </c>
      <c r="AT469" s="111">
        <f t="shared" si="155"/>
        <v>0.32900000000000001</v>
      </c>
      <c r="AU469" s="111">
        <f t="shared" si="156"/>
        <v>0.24099999999999999</v>
      </c>
      <c r="AV469" s="111">
        <f t="shared" si="157"/>
        <v>0.59499999999999997</v>
      </c>
      <c r="AW469" s="101">
        <f t="shared" si="158"/>
        <v>0</v>
      </c>
      <c r="AX469" s="101">
        <f t="shared" si="159"/>
        <v>1</v>
      </c>
      <c r="AY469" s="101">
        <f t="shared" si="160"/>
        <v>1</v>
      </c>
      <c r="AZ469" s="101">
        <f t="shared" si="161"/>
        <v>2</v>
      </c>
      <c r="BA469" s="101">
        <f t="shared" si="162"/>
        <v>1</v>
      </c>
      <c r="BB469" s="101">
        <f t="shared" si="163"/>
        <v>0</v>
      </c>
      <c r="BC469" s="101">
        <f t="shared" si="164"/>
        <v>0</v>
      </c>
      <c r="BD469" s="101">
        <f t="shared" si="165"/>
        <v>0</v>
      </c>
      <c r="BE469" s="101">
        <f t="shared" si="166"/>
        <v>0</v>
      </c>
      <c r="BF469" s="101">
        <f t="shared" si="167"/>
        <v>1</v>
      </c>
      <c r="BG469" s="101">
        <f t="shared" si="168"/>
        <v>6</v>
      </c>
    </row>
    <row r="470" spans="1:59" x14ac:dyDescent="0.2">
      <c r="A470" s="98">
        <v>1944580</v>
      </c>
      <c r="B470" s="98" t="s">
        <v>1665</v>
      </c>
      <c r="C470" s="98" t="s">
        <v>2613</v>
      </c>
      <c r="D470" s="98" t="s">
        <v>468</v>
      </c>
      <c r="E470" s="106">
        <v>11</v>
      </c>
      <c r="F470" s="107" t="s">
        <v>215</v>
      </c>
      <c r="G470" s="108" t="s">
        <v>1133</v>
      </c>
      <c r="H470" s="109">
        <v>67500</v>
      </c>
      <c r="I470" s="108">
        <v>0.14300000000000002</v>
      </c>
      <c r="J470" s="110">
        <v>3</v>
      </c>
      <c r="K470" s="110">
        <v>4</v>
      </c>
      <c r="L470" s="108">
        <v>0.75</v>
      </c>
      <c r="M470" s="110">
        <v>0</v>
      </c>
      <c r="N470" s="110">
        <v>4</v>
      </c>
      <c r="O470" s="108">
        <v>0</v>
      </c>
      <c r="P470" s="108">
        <v>0</v>
      </c>
      <c r="Q470" s="108">
        <v>0.16699999999999998</v>
      </c>
      <c r="R470" s="108">
        <v>-0.26666666666666666</v>
      </c>
      <c r="S470" s="110">
        <v>0</v>
      </c>
      <c r="T470" s="110">
        <v>4</v>
      </c>
      <c r="U470" s="110">
        <v>5</v>
      </c>
      <c r="V470" s="108">
        <v>0.8</v>
      </c>
      <c r="W470" s="110">
        <v>0</v>
      </c>
      <c r="X470" s="110">
        <v>0</v>
      </c>
      <c r="Y470" s="110">
        <v>4</v>
      </c>
      <c r="Z470" s="108">
        <v>0</v>
      </c>
      <c r="AA470" s="110">
        <v>1</v>
      </c>
      <c r="AB470" s="110">
        <v>0</v>
      </c>
      <c r="AC470" s="110">
        <v>0</v>
      </c>
      <c r="AD470" s="110">
        <v>0</v>
      </c>
      <c r="AE470" s="110">
        <v>0</v>
      </c>
      <c r="AF470" s="110">
        <v>0</v>
      </c>
      <c r="AG470" s="110">
        <v>0</v>
      </c>
      <c r="AH470" s="110">
        <v>0</v>
      </c>
      <c r="AI470" s="110">
        <v>0</v>
      </c>
      <c r="AJ470" s="110">
        <v>0</v>
      </c>
      <c r="AK470" s="110">
        <v>4</v>
      </c>
      <c r="AL470" s="108">
        <v>0.25</v>
      </c>
      <c r="AM470" s="111">
        <f t="shared" si="149"/>
        <v>0.58299999999999996</v>
      </c>
      <c r="AN470" s="111">
        <f t="shared" si="148"/>
        <v>0.72599999999999998</v>
      </c>
      <c r="AO470" s="111">
        <f t="shared" si="150"/>
        <v>0.998</v>
      </c>
      <c r="AP470" s="111">
        <f t="shared" si="151"/>
        <v>0</v>
      </c>
      <c r="AQ470" s="111">
        <f t="shared" si="152"/>
        <v>0</v>
      </c>
      <c r="AR470" s="111">
        <f t="shared" si="153"/>
        <v>7.0000000000000001E-3</v>
      </c>
      <c r="AS470" s="111">
        <f t="shared" si="154"/>
        <v>0.99</v>
      </c>
      <c r="AT470" s="111">
        <f t="shared" si="155"/>
        <v>0.99</v>
      </c>
      <c r="AU470" s="111">
        <f t="shared" si="156"/>
        <v>0</v>
      </c>
      <c r="AV470" s="111">
        <f t="shared" si="157"/>
        <v>0.79100000000000004</v>
      </c>
      <c r="AW470" s="101">
        <f t="shared" si="158"/>
        <v>1</v>
      </c>
      <c r="AX470" s="101">
        <f t="shared" si="159"/>
        <v>2</v>
      </c>
      <c r="AY470" s="101">
        <f t="shared" si="160"/>
        <v>2</v>
      </c>
      <c r="AZ470" s="101">
        <f t="shared" si="161"/>
        <v>0</v>
      </c>
      <c r="BA470" s="101">
        <f t="shared" si="162"/>
        <v>0</v>
      </c>
      <c r="BB470" s="101">
        <f t="shared" si="163"/>
        <v>0</v>
      </c>
      <c r="BC470" s="101">
        <f t="shared" si="164"/>
        <v>2</v>
      </c>
      <c r="BD470" s="101">
        <f t="shared" si="165"/>
        <v>2</v>
      </c>
      <c r="BE470" s="101">
        <f t="shared" si="166"/>
        <v>0</v>
      </c>
      <c r="BF470" s="101">
        <f t="shared" si="167"/>
        <v>2</v>
      </c>
      <c r="BG470" s="101">
        <f t="shared" si="168"/>
        <v>11</v>
      </c>
    </row>
    <row r="471" spans="1:59" x14ac:dyDescent="0.2">
      <c r="A471" s="98">
        <v>1944130</v>
      </c>
      <c r="B471" s="98" t="s">
        <v>1938</v>
      </c>
      <c r="C471" s="98" t="s">
        <v>2614</v>
      </c>
      <c r="D471" s="98" t="s">
        <v>469</v>
      </c>
      <c r="E471" s="106">
        <v>121</v>
      </c>
      <c r="F471" s="107" t="s">
        <v>1382</v>
      </c>
      <c r="G471" s="108" t="s">
        <v>1383</v>
      </c>
      <c r="H471" s="109">
        <v>34000</v>
      </c>
      <c r="I471" s="108">
        <v>8.8000000000000009E-2</v>
      </c>
      <c r="J471" s="110">
        <v>14</v>
      </c>
      <c r="K471" s="110">
        <v>60</v>
      </c>
      <c r="L471" s="108">
        <v>0.23333333333333334</v>
      </c>
      <c r="M471" s="110">
        <v>0</v>
      </c>
      <c r="N471" s="110">
        <v>60</v>
      </c>
      <c r="O471" s="108">
        <v>0</v>
      </c>
      <c r="P471" s="108">
        <v>0</v>
      </c>
      <c r="Q471" s="108">
        <v>0.505</v>
      </c>
      <c r="R471" s="108">
        <v>-6.9230769230769235E-2</v>
      </c>
      <c r="S471" s="110">
        <v>15</v>
      </c>
      <c r="T471" s="110">
        <v>42</v>
      </c>
      <c r="U471" s="110">
        <v>105</v>
      </c>
      <c r="V471" s="108">
        <v>0.54285714285714282</v>
      </c>
      <c r="W471" s="110">
        <v>17</v>
      </c>
      <c r="X471" s="110">
        <v>0</v>
      </c>
      <c r="Y471" s="110">
        <v>77</v>
      </c>
      <c r="Z471" s="108">
        <v>0.22077922077922077</v>
      </c>
      <c r="AA471" s="110">
        <v>6</v>
      </c>
      <c r="AB471" s="110">
        <v>10</v>
      </c>
      <c r="AC471" s="110">
        <v>0</v>
      </c>
      <c r="AD471" s="110">
        <v>0</v>
      </c>
      <c r="AE471" s="110">
        <v>0</v>
      </c>
      <c r="AF471" s="110">
        <v>0</v>
      </c>
      <c r="AG471" s="110">
        <v>0</v>
      </c>
      <c r="AH471" s="110">
        <v>0</v>
      </c>
      <c r="AI471" s="110">
        <v>0</v>
      </c>
      <c r="AJ471" s="110">
        <v>0</v>
      </c>
      <c r="AK471" s="110">
        <v>60</v>
      </c>
      <c r="AL471" s="108">
        <v>0.26666666666666666</v>
      </c>
      <c r="AM471" s="111">
        <f t="shared" si="149"/>
        <v>8.9999999999999993E-3</v>
      </c>
      <c r="AN471" s="111">
        <f t="shared" si="148"/>
        <v>0.46400000000000002</v>
      </c>
      <c r="AO471" s="111">
        <f t="shared" si="150"/>
        <v>0.94099999999999995</v>
      </c>
      <c r="AP471" s="111">
        <f t="shared" si="151"/>
        <v>0</v>
      </c>
      <c r="AQ471" s="111">
        <f t="shared" si="152"/>
        <v>0</v>
      </c>
      <c r="AR471" s="111">
        <f t="shared" si="153"/>
        <v>0.92300000000000004</v>
      </c>
      <c r="AS471" s="111">
        <f t="shared" si="154"/>
        <v>0.76800000000000002</v>
      </c>
      <c r="AT471" s="111">
        <f t="shared" si="155"/>
        <v>0.76800000000000002</v>
      </c>
      <c r="AU471" s="111">
        <f t="shared" si="156"/>
        <v>0.91500000000000004</v>
      </c>
      <c r="AV471" s="111">
        <f t="shared" si="157"/>
        <v>0.84599999999999997</v>
      </c>
      <c r="AW471" s="101">
        <f t="shared" si="158"/>
        <v>2</v>
      </c>
      <c r="AX471" s="101">
        <f t="shared" si="159"/>
        <v>1</v>
      </c>
      <c r="AY471" s="101">
        <f t="shared" si="160"/>
        <v>2</v>
      </c>
      <c r="AZ471" s="101">
        <f t="shared" si="161"/>
        <v>0</v>
      </c>
      <c r="BA471" s="101">
        <f t="shared" si="162"/>
        <v>0</v>
      </c>
      <c r="BB471" s="101">
        <f t="shared" si="163"/>
        <v>2</v>
      </c>
      <c r="BC471" s="101">
        <f t="shared" si="164"/>
        <v>1</v>
      </c>
      <c r="BD471" s="101">
        <f t="shared" si="165"/>
        <v>2</v>
      </c>
      <c r="BE471" s="101">
        <f t="shared" si="166"/>
        <v>2</v>
      </c>
      <c r="BF471" s="101">
        <f t="shared" si="167"/>
        <v>2</v>
      </c>
      <c r="BG471" s="101">
        <f t="shared" si="168"/>
        <v>14</v>
      </c>
    </row>
    <row r="472" spans="1:59" x14ac:dyDescent="0.2">
      <c r="A472" s="98">
        <v>1944265</v>
      </c>
      <c r="B472" s="98" t="s">
        <v>1801</v>
      </c>
      <c r="C472" s="98" t="s">
        <v>2615</v>
      </c>
      <c r="D472" s="98" t="s">
        <v>470</v>
      </c>
      <c r="E472" s="106">
        <v>395</v>
      </c>
      <c r="F472" s="107" t="s">
        <v>896</v>
      </c>
      <c r="G472" s="108" t="s">
        <v>1178</v>
      </c>
      <c r="H472" s="109">
        <v>58824</v>
      </c>
      <c r="I472" s="108">
        <v>0.18100000000000002</v>
      </c>
      <c r="J472" s="110">
        <v>23</v>
      </c>
      <c r="K472" s="110">
        <v>168</v>
      </c>
      <c r="L472" s="108">
        <v>0.13690476190476192</v>
      </c>
      <c r="M472" s="110">
        <v>2</v>
      </c>
      <c r="N472" s="110">
        <v>168</v>
      </c>
      <c r="O472" s="108">
        <v>1.1904761904761904E-2</v>
      </c>
      <c r="P472" s="108">
        <v>0</v>
      </c>
      <c r="Q472" s="108">
        <v>0.314</v>
      </c>
      <c r="R472" s="108">
        <v>-5.0480769230769232E-2</v>
      </c>
      <c r="S472" s="110">
        <v>35</v>
      </c>
      <c r="T472" s="110">
        <v>74</v>
      </c>
      <c r="U472" s="110">
        <v>241</v>
      </c>
      <c r="V472" s="108">
        <v>0.45228215767634855</v>
      </c>
      <c r="W472" s="110">
        <v>10</v>
      </c>
      <c r="X472" s="110">
        <v>0</v>
      </c>
      <c r="Y472" s="110">
        <v>178</v>
      </c>
      <c r="Z472" s="108">
        <v>5.6179775280898875E-2</v>
      </c>
      <c r="AA472" s="110">
        <v>8</v>
      </c>
      <c r="AB472" s="110">
        <v>7</v>
      </c>
      <c r="AC472" s="110">
        <v>0</v>
      </c>
      <c r="AD472" s="110">
        <v>0</v>
      </c>
      <c r="AE472" s="110">
        <v>0</v>
      </c>
      <c r="AF472" s="110">
        <v>13</v>
      </c>
      <c r="AG472" s="110">
        <v>0</v>
      </c>
      <c r="AH472" s="110">
        <v>0</v>
      </c>
      <c r="AI472" s="110">
        <v>0</v>
      </c>
      <c r="AJ472" s="110">
        <v>0</v>
      </c>
      <c r="AK472" s="110">
        <v>168</v>
      </c>
      <c r="AL472" s="108">
        <v>0.16666666666666666</v>
      </c>
      <c r="AM472" s="111">
        <f t="shared" si="149"/>
        <v>0.36499999999999999</v>
      </c>
      <c r="AN472" s="111">
        <f t="shared" si="148"/>
        <v>0.85499999999999998</v>
      </c>
      <c r="AO472" s="111">
        <f t="shared" si="150"/>
        <v>0.70799999999999996</v>
      </c>
      <c r="AP472" s="111">
        <f t="shared" si="151"/>
        <v>0.191</v>
      </c>
      <c r="AQ472" s="111">
        <f t="shared" si="152"/>
        <v>0</v>
      </c>
      <c r="AR472" s="111">
        <f t="shared" si="153"/>
        <v>0.34100000000000003</v>
      </c>
      <c r="AS472" s="111">
        <f t="shared" si="154"/>
        <v>0.48799999999999999</v>
      </c>
      <c r="AT472" s="111">
        <f t="shared" si="155"/>
        <v>0.48799999999999999</v>
      </c>
      <c r="AU472" s="111">
        <f t="shared" si="156"/>
        <v>0.35</v>
      </c>
      <c r="AV472" s="111">
        <f t="shared" si="157"/>
        <v>0.42899999999999999</v>
      </c>
      <c r="AW472" s="101">
        <f t="shared" si="158"/>
        <v>1</v>
      </c>
      <c r="AX472" s="101">
        <f t="shared" si="159"/>
        <v>2</v>
      </c>
      <c r="AY472" s="101">
        <f t="shared" si="160"/>
        <v>2</v>
      </c>
      <c r="AZ472" s="101">
        <f t="shared" si="161"/>
        <v>0</v>
      </c>
      <c r="BA472" s="101">
        <f t="shared" si="162"/>
        <v>0</v>
      </c>
      <c r="BB472" s="101">
        <f t="shared" si="163"/>
        <v>1</v>
      </c>
      <c r="BC472" s="101">
        <f t="shared" si="164"/>
        <v>1</v>
      </c>
      <c r="BD472" s="101">
        <f t="shared" si="165"/>
        <v>1</v>
      </c>
      <c r="BE472" s="101">
        <f t="shared" si="166"/>
        <v>1</v>
      </c>
      <c r="BF472" s="101">
        <f t="shared" si="167"/>
        <v>1</v>
      </c>
      <c r="BG472" s="101">
        <f t="shared" si="168"/>
        <v>10</v>
      </c>
    </row>
    <row r="473" spans="1:59" x14ac:dyDescent="0.2">
      <c r="A473" s="98">
        <v>1944310</v>
      </c>
      <c r="B473" s="98" t="s">
        <v>2055</v>
      </c>
      <c r="C473" s="98" t="s">
        <v>2616</v>
      </c>
      <c r="D473" s="98" t="s">
        <v>471</v>
      </c>
      <c r="E473" s="106">
        <v>158</v>
      </c>
      <c r="F473" s="107" t="s">
        <v>1348</v>
      </c>
      <c r="G473" s="108" t="s">
        <v>1349</v>
      </c>
      <c r="H473" s="109">
        <v>75000</v>
      </c>
      <c r="I473" s="108">
        <v>6.0000000000000001E-3</v>
      </c>
      <c r="J473" s="110">
        <v>4</v>
      </c>
      <c r="K473" s="110">
        <v>62</v>
      </c>
      <c r="L473" s="108">
        <v>6.4516129032258063E-2</v>
      </c>
      <c r="M473" s="110">
        <v>0</v>
      </c>
      <c r="N473" s="110">
        <v>62</v>
      </c>
      <c r="O473" s="108">
        <v>0</v>
      </c>
      <c r="P473" s="108">
        <v>0</v>
      </c>
      <c r="Q473" s="108">
        <v>0.317</v>
      </c>
      <c r="R473" s="108">
        <v>-2.4691358024691357E-2</v>
      </c>
      <c r="S473" s="110">
        <v>5</v>
      </c>
      <c r="T473" s="110">
        <v>30</v>
      </c>
      <c r="U473" s="110">
        <v>106</v>
      </c>
      <c r="V473" s="108">
        <v>0.330188679245283</v>
      </c>
      <c r="W473" s="110">
        <v>0</v>
      </c>
      <c r="X473" s="110">
        <v>0</v>
      </c>
      <c r="Y473" s="110">
        <v>62</v>
      </c>
      <c r="Z473" s="108">
        <v>0</v>
      </c>
      <c r="AA473" s="110">
        <v>0</v>
      </c>
      <c r="AB473" s="110">
        <v>1</v>
      </c>
      <c r="AC473" s="110">
        <v>6</v>
      </c>
      <c r="AD473" s="110">
        <v>0</v>
      </c>
      <c r="AE473" s="110">
        <v>2</v>
      </c>
      <c r="AF473" s="110">
        <v>0</v>
      </c>
      <c r="AG473" s="110">
        <v>0</v>
      </c>
      <c r="AH473" s="110">
        <v>0</v>
      </c>
      <c r="AI473" s="110">
        <v>0</v>
      </c>
      <c r="AJ473" s="110">
        <v>0</v>
      </c>
      <c r="AK473" s="110">
        <v>62</v>
      </c>
      <c r="AL473" s="108">
        <v>0.14516129032258066</v>
      </c>
      <c r="AM473" s="111">
        <f t="shared" si="149"/>
        <v>0.73599999999999999</v>
      </c>
      <c r="AN473" s="111">
        <f t="shared" si="148"/>
        <v>3.4000000000000002E-2</v>
      </c>
      <c r="AO473" s="111">
        <f t="shared" si="150"/>
        <v>0.317</v>
      </c>
      <c r="AP473" s="111">
        <f t="shared" si="151"/>
        <v>0</v>
      </c>
      <c r="AQ473" s="111">
        <f t="shared" si="152"/>
        <v>0</v>
      </c>
      <c r="AR473" s="111">
        <f t="shared" si="153"/>
        <v>0.34799999999999998</v>
      </c>
      <c r="AS473" s="111">
        <f t="shared" si="154"/>
        <v>0.128</v>
      </c>
      <c r="AT473" s="111">
        <f t="shared" si="155"/>
        <v>0.128</v>
      </c>
      <c r="AU473" s="111">
        <f t="shared" si="156"/>
        <v>0</v>
      </c>
      <c r="AV473" s="111">
        <f t="shared" si="157"/>
        <v>0.33200000000000002</v>
      </c>
      <c r="AW473" s="101">
        <f t="shared" si="158"/>
        <v>0</v>
      </c>
      <c r="AX473" s="101">
        <f t="shared" si="159"/>
        <v>0</v>
      </c>
      <c r="AY473" s="101">
        <f t="shared" si="160"/>
        <v>0</v>
      </c>
      <c r="AZ473" s="101">
        <f t="shared" si="161"/>
        <v>0</v>
      </c>
      <c r="BA473" s="101">
        <f t="shared" si="162"/>
        <v>0</v>
      </c>
      <c r="BB473" s="101">
        <f t="shared" si="163"/>
        <v>1</v>
      </c>
      <c r="BC473" s="101">
        <f t="shared" si="164"/>
        <v>1</v>
      </c>
      <c r="BD473" s="101">
        <f t="shared" si="165"/>
        <v>0</v>
      </c>
      <c r="BE473" s="101">
        <f t="shared" si="166"/>
        <v>0</v>
      </c>
      <c r="BF473" s="101">
        <f t="shared" si="167"/>
        <v>0</v>
      </c>
      <c r="BG473" s="101">
        <f t="shared" si="168"/>
        <v>2</v>
      </c>
    </row>
    <row r="474" spans="1:59" x14ac:dyDescent="0.2">
      <c r="A474" s="98">
        <v>1944355</v>
      </c>
      <c r="B474" s="98" t="s">
        <v>1450</v>
      </c>
      <c r="C474" s="98" t="s">
        <v>2617</v>
      </c>
      <c r="D474" s="98" t="s">
        <v>472</v>
      </c>
      <c r="E474" s="106">
        <v>249</v>
      </c>
      <c r="F474" s="107" t="s">
        <v>1151</v>
      </c>
      <c r="G474" s="108" t="s">
        <v>1152</v>
      </c>
      <c r="H474" s="109">
        <v>52500</v>
      </c>
      <c r="I474" s="108">
        <v>7.2999999999999995E-2</v>
      </c>
      <c r="J474" s="110">
        <v>13</v>
      </c>
      <c r="K474" s="110">
        <v>100</v>
      </c>
      <c r="L474" s="108">
        <v>0.13</v>
      </c>
      <c r="M474" s="110">
        <v>8</v>
      </c>
      <c r="N474" s="110">
        <v>100</v>
      </c>
      <c r="O474" s="108">
        <v>0.08</v>
      </c>
      <c r="P474" s="108">
        <v>8.5999999999999993E-2</v>
      </c>
      <c r="Q474" s="108">
        <v>0.35600000000000004</v>
      </c>
      <c r="R474" s="108">
        <v>-0.13840830449826991</v>
      </c>
      <c r="S474" s="110">
        <v>19</v>
      </c>
      <c r="T474" s="110">
        <v>63</v>
      </c>
      <c r="U474" s="110">
        <v>149</v>
      </c>
      <c r="V474" s="108">
        <v>0.55033557046979864</v>
      </c>
      <c r="W474" s="110">
        <v>13</v>
      </c>
      <c r="X474" s="110">
        <v>0</v>
      </c>
      <c r="Y474" s="110">
        <v>113</v>
      </c>
      <c r="Z474" s="108">
        <v>0.11504424778761062</v>
      </c>
      <c r="AA474" s="110">
        <v>5</v>
      </c>
      <c r="AB474" s="110">
        <v>0</v>
      </c>
      <c r="AC474" s="110">
        <v>0</v>
      </c>
      <c r="AD474" s="110">
        <v>2</v>
      </c>
      <c r="AE474" s="110">
        <v>0</v>
      </c>
      <c r="AF474" s="110">
        <v>0</v>
      </c>
      <c r="AG474" s="110">
        <v>5</v>
      </c>
      <c r="AH474" s="110">
        <v>0</v>
      </c>
      <c r="AI474" s="110">
        <v>0</v>
      </c>
      <c r="AJ474" s="110">
        <v>0</v>
      </c>
      <c r="AK474" s="110">
        <v>100</v>
      </c>
      <c r="AL474" s="108">
        <v>0.12</v>
      </c>
      <c r="AM474" s="111">
        <f t="shared" si="149"/>
        <v>0.20499999999999999</v>
      </c>
      <c r="AN474" s="111">
        <f t="shared" si="148"/>
        <v>0.36599999999999999</v>
      </c>
      <c r="AO474" s="111">
        <f t="shared" si="150"/>
        <v>0.68100000000000005</v>
      </c>
      <c r="AP474" s="111">
        <f t="shared" si="151"/>
        <v>0.84899999999999998</v>
      </c>
      <c r="AQ474" s="111">
        <f t="shared" si="152"/>
        <v>0.91400000000000003</v>
      </c>
      <c r="AR474" s="111">
        <f t="shared" si="153"/>
        <v>0.51</v>
      </c>
      <c r="AS474" s="111">
        <f t="shared" si="154"/>
        <v>0.78300000000000003</v>
      </c>
      <c r="AT474" s="111">
        <f t="shared" si="155"/>
        <v>0.78300000000000003</v>
      </c>
      <c r="AU474" s="111">
        <f t="shared" si="156"/>
        <v>0.67900000000000005</v>
      </c>
      <c r="AV474" s="111">
        <f t="shared" si="157"/>
        <v>0.19900000000000001</v>
      </c>
      <c r="AW474" s="101">
        <f t="shared" si="158"/>
        <v>2</v>
      </c>
      <c r="AX474" s="101">
        <f t="shared" si="159"/>
        <v>1</v>
      </c>
      <c r="AY474" s="101">
        <f t="shared" si="160"/>
        <v>2</v>
      </c>
      <c r="AZ474" s="101">
        <f t="shared" si="161"/>
        <v>2</v>
      </c>
      <c r="BA474" s="101">
        <f t="shared" si="162"/>
        <v>2</v>
      </c>
      <c r="BB474" s="101">
        <f t="shared" si="163"/>
        <v>1</v>
      </c>
      <c r="BC474" s="101">
        <f t="shared" si="164"/>
        <v>2</v>
      </c>
      <c r="BD474" s="101">
        <f t="shared" si="165"/>
        <v>2</v>
      </c>
      <c r="BE474" s="101">
        <f t="shared" si="166"/>
        <v>2</v>
      </c>
      <c r="BF474" s="101">
        <f t="shared" si="167"/>
        <v>0</v>
      </c>
      <c r="BG474" s="101">
        <f t="shared" si="168"/>
        <v>16</v>
      </c>
    </row>
    <row r="475" spans="1:59" x14ac:dyDescent="0.2">
      <c r="A475" s="98">
        <v>1944490</v>
      </c>
      <c r="B475" s="98" t="s">
        <v>1724</v>
      </c>
      <c r="C475" s="98" t="s">
        <v>2618</v>
      </c>
      <c r="D475" s="98" t="s">
        <v>473</v>
      </c>
      <c r="E475" s="106">
        <v>1339</v>
      </c>
      <c r="F475" s="107" t="s">
        <v>1184</v>
      </c>
      <c r="G475" s="108" t="s">
        <v>1185</v>
      </c>
      <c r="H475" s="109">
        <v>59750</v>
      </c>
      <c r="I475" s="108">
        <v>0.10199999999999999</v>
      </c>
      <c r="J475" s="110">
        <v>67</v>
      </c>
      <c r="K475" s="110">
        <v>579</v>
      </c>
      <c r="L475" s="108">
        <v>0.1157167530224525</v>
      </c>
      <c r="M475" s="110">
        <v>27</v>
      </c>
      <c r="N475" s="110">
        <v>579</v>
      </c>
      <c r="O475" s="108">
        <v>4.6632124352331605E-2</v>
      </c>
      <c r="P475" s="108">
        <v>1.6E-2</v>
      </c>
      <c r="Q475" s="108">
        <v>0.32700000000000001</v>
      </c>
      <c r="R475" s="108">
        <v>-4.8329779673063254E-2</v>
      </c>
      <c r="S475" s="110">
        <v>121</v>
      </c>
      <c r="T475" s="110">
        <v>420</v>
      </c>
      <c r="U475" s="110">
        <v>955</v>
      </c>
      <c r="V475" s="108">
        <v>0.56649214659685865</v>
      </c>
      <c r="W475" s="110">
        <v>92</v>
      </c>
      <c r="X475" s="110">
        <v>10</v>
      </c>
      <c r="Y475" s="110">
        <v>671</v>
      </c>
      <c r="Z475" s="108">
        <v>0.12220566318926974</v>
      </c>
      <c r="AA475" s="110">
        <v>8</v>
      </c>
      <c r="AB475" s="110">
        <v>37</v>
      </c>
      <c r="AC475" s="110">
        <v>5</v>
      </c>
      <c r="AD475" s="110">
        <v>10</v>
      </c>
      <c r="AE475" s="110">
        <v>2</v>
      </c>
      <c r="AF475" s="110">
        <v>13</v>
      </c>
      <c r="AG475" s="110">
        <v>11</v>
      </c>
      <c r="AH475" s="110">
        <v>2</v>
      </c>
      <c r="AI475" s="110">
        <v>0</v>
      </c>
      <c r="AJ475" s="110">
        <v>2</v>
      </c>
      <c r="AK475" s="110">
        <v>579</v>
      </c>
      <c r="AL475" s="108">
        <v>0.15544041450777202</v>
      </c>
      <c r="AM475" s="111">
        <f t="shared" si="149"/>
        <v>0.39300000000000002</v>
      </c>
      <c r="AN475" s="111">
        <f t="shared" si="148"/>
        <v>0.54200000000000004</v>
      </c>
      <c r="AO475" s="111">
        <f t="shared" si="150"/>
        <v>0.61299999999999999</v>
      </c>
      <c r="AP475" s="111">
        <f t="shared" si="151"/>
        <v>0.61699999999999999</v>
      </c>
      <c r="AQ475" s="111">
        <f t="shared" si="152"/>
        <v>0.36099999999999999</v>
      </c>
      <c r="AR475" s="111">
        <f t="shared" si="153"/>
        <v>0.38600000000000001</v>
      </c>
      <c r="AS475" s="111">
        <f t="shared" si="154"/>
        <v>0.81599999999999995</v>
      </c>
      <c r="AT475" s="111">
        <f t="shared" si="155"/>
        <v>0.81599999999999995</v>
      </c>
      <c r="AU475" s="111">
        <f t="shared" si="156"/>
        <v>0.71599999999999997</v>
      </c>
      <c r="AV475" s="111">
        <f t="shared" si="157"/>
        <v>0.379</v>
      </c>
      <c r="AW475" s="101">
        <f t="shared" si="158"/>
        <v>1</v>
      </c>
      <c r="AX475" s="101">
        <f t="shared" si="159"/>
        <v>1</v>
      </c>
      <c r="AY475" s="101">
        <f t="shared" si="160"/>
        <v>1</v>
      </c>
      <c r="AZ475" s="101">
        <f t="shared" si="161"/>
        <v>1</v>
      </c>
      <c r="BA475" s="101">
        <f t="shared" si="162"/>
        <v>1</v>
      </c>
      <c r="BB475" s="101">
        <f t="shared" si="163"/>
        <v>1</v>
      </c>
      <c r="BC475" s="101">
        <f t="shared" si="164"/>
        <v>1</v>
      </c>
      <c r="BD475" s="101">
        <f t="shared" si="165"/>
        <v>2</v>
      </c>
      <c r="BE475" s="101">
        <f t="shared" si="166"/>
        <v>2</v>
      </c>
      <c r="BF475" s="101">
        <f t="shared" si="167"/>
        <v>1</v>
      </c>
      <c r="BG475" s="101">
        <f t="shared" si="168"/>
        <v>12</v>
      </c>
    </row>
    <row r="476" spans="1:59" x14ac:dyDescent="0.2">
      <c r="A476" s="98">
        <v>1944535</v>
      </c>
      <c r="B476" s="98" t="s">
        <v>1419</v>
      </c>
      <c r="C476" s="98" t="s">
        <v>2619</v>
      </c>
      <c r="D476" s="98" t="s">
        <v>474</v>
      </c>
      <c r="E476" s="106">
        <v>1822</v>
      </c>
      <c r="F476" s="107" t="s">
        <v>215</v>
      </c>
      <c r="G476" s="108" t="s">
        <v>1133</v>
      </c>
      <c r="H476" s="109">
        <v>54868</v>
      </c>
      <c r="I476" s="108">
        <v>8.199999999999999E-2</v>
      </c>
      <c r="J476" s="110">
        <v>103</v>
      </c>
      <c r="K476" s="110">
        <v>784</v>
      </c>
      <c r="L476" s="108">
        <v>0.13137755102040816</v>
      </c>
      <c r="M476" s="110">
        <v>50</v>
      </c>
      <c r="N476" s="110">
        <v>784</v>
      </c>
      <c r="O476" s="108">
        <v>6.3775510204081634E-2</v>
      </c>
      <c r="P476" s="108">
        <v>1.8000000000000002E-2</v>
      </c>
      <c r="Q476" s="108">
        <v>0.42899999999999999</v>
      </c>
      <c r="R476" s="108">
        <v>-7.8401618614061711E-2</v>
      </c>
      <c r="S476" s="110">
        <v>136</v>
      </c>
      <c r="T476" s="110">
        <v>539</v>
      </c>
      <c r="U476" s="110">
        <v>1139</v>
      </c>
      <c r="V476" s="108">
        <v>0.59262510974539073</v>
      </c>
      <c r="W476" s="110">
        <v>170</v>
      </c>
      <c r="X476" s="110">
        <v>29</v>
      </c>
      <c r="Y476" s="110">
        <v>954</v>
      </c>
      <c r="Z476" s="108">
        <v>0.14779874213836477</v>
      </c>
      <c r="AA476" s="110">
        <v>19</v>
      </c>
      <c r="AB476" s="110">
        <v>8</v>
      </c>
      <c r="AC476" s="110">
        <v>24</v>
      </c>
      <c r="AD476" s="110">
        <v>0</v>
      </c>
      <c r="AE476" s="110">
        <v>0</v>
      </c>
      <c r="AF476" s="110">
        <v>62</v>
      </c>
      <c r="AG476" s="110">
        <v>32</v>
      </c>
      <c r="AH476" s="110">
        <v>5</v>
      </c>
      <c r="AI476" s="110">
        <v>7</v>
      </c>
      <c r="AJ476" s="110">
        <v>0</v>
      </c>
      <c r="AK476" s="110">
        <v>784</v>
      </c>
      <c r="AL476" s="108">
        <v>0.20025510204081631</v>
      </c>
      <c r="AM476" s="111">
        <f t="shared" si="149"/>
        <v>0.255</v>
      </c>
      <c r="AN476" s="111">
        <f t="shared" si="148"/>
        <v>0.42899999999999999</v>
      </c>
      <c r="AO476" s="111">
        <f t="shared" si="150"/>
        <v>0.69</v>
      </c>
      <c r="AP476" s="111">
        <f t="shared" si="151"/>
        <v>0.75800000000000001</v>
      </c>
      <c r="AQ476" s="111">
        <f t="shared" si="152"/>
        <v>0.39700000000000002</v>
      </c>
      <c r="AR476" s="111">
        <f t="shared" si="153"/>
        <v>0.80500000000000005</v>
      </c>
      <c r="AS476" s="111">
        <f t="shared" si="154"/>
        <v>0.86399999999999999</v>
      </c>
      <c r="AT476" s="111">
        <f t="shared" si="155"/>
        <v>0.86399999999999999</v>
      </c>
      <c r="AU476" s="111">
        <f t="shared" si="156"/>
        <v>0.79800000000000004</v>
      </c>
      <c r="AV476" s="111">
        <f t="shared" si="157"/>
        <v>0.60399999999999998</v>
      </c>
      <c r="AW476" s="101">
        <f t="shared" si="158"/>
        <v>2</v>
      </c>
      <c r="AX476" s="101">
        <f t="shared" si="159"/>
        <v>1</v>
      </c>
      <c r="AY476" s="101">
        <f t="shared" si="160"/>
        <v>2</v>
      </c>
      <c r="AZ476" s="101">
        <f t="shared" si="161"/>
        <v>2</v>
      </c>
      <c r="BA476" s="101">
        <f t="shared" si="162"/>
        <v>1</v>
      </c>
      <c r="BB476" s="101">
        <f t="shared" si="163"/>
        <v>2</v>
      </c>
      <c r="BC476" s="101">
        <f t="shared" si="164"/>
        <v>2</v>
      </c>
      <c r="BD476" s="101">
        <f t="shared" si="165"/>
        <v>2</v>
      </c>
      <c r="BE476" s="101">
        <f t="shared" si="166"/>
        <v>2</v>
      </c>
      <c r="BF476" s="101">
        <f t="shared" si="167"/>
        <v>1</v>
      </c>
      <c r="BG476" s="101">
        <f t="shared" si="168"/>
        <v>17</v>
      </c>
    </row>
    <row r="477" spans="1:59" x14ac:dyDescent="0.2">
      <c r="A477" s="98">
        <v>1944670</v>
      </c>
      <c r="B477" s="98" t="s">
        <v>1889</v>
      </c>
      <c r="C477" s="98" t="s">
        <v>2620</v>
      </c>
      <c r="D477" s="98" t="s">
        <v>475</v>
      </c>
      <c r="E477" s="106">
        <v>296</v>
      </c>
      <c r="F477" s="107" t="s">
        <v>1846</v>
      </c>
      <c r="G477" s="108" t="s">
        <v>1847</v>
      </c>
      <c r="H477" s="109">
        <v>91875</v>
      </c>
      <c r="I477" s="108">
        <v>2.3E-2</v>
      </c>
      <c r="J477" s="110">
        <v>14</v>
      </c>
      <c r="K477" s="110">
        <v>104</v>
      </c>
      <c r="L477" s="108">
        <v>0.13461538461538461</v>
      </c>
      <c r="M477" s="110">
        <v>8</v>
      </c>
      <c r="N477" s="110">
        <v>104</v>
      </c>
      <c r="O477" s="108">
        <v>7.6923076923076927E-2</v>
      </c>
      <c r="P477" s="108">
        <v>0</v>
      </c>
      <c r="Q477" s="108">
        <v>0.26600000000000001</v>
      </c>
      <c r="R477" s="108">
        <v>6.8027210884353739E-3</v>
      </c>
      <c r="S477" s="110">
        <v>11</v>
      </c>
      <c r="T477" s="110">
        <v>103</v>
      </c>
      <c r="U477" s="110">
        <v>218</v>
      </c>
      <c r="V477" s="108">
        <v>0.52293577981651373</v>
      </c>
      <c r="W477" s="110">
        <v>21</v>
      </c>
      <c r="X477" s="110">
        <v>0</v>
      </c>
      <c r="Y477" s="110">
        <v>125</v>
      </c>
      <c r="Z477" s="108">
        <v>0.16800000000000001</v>
      </c>
      <c r="AA477" s="110">
        <v>4</v>
      </c>
      <c r="AB477" s="110">
        <v>0</v>
      </c>
      <c r="AC477" s="110">
        <v>2</v>
      </c>
      <c r="AD477" s="110">
        <v>2</v>
      </c>
      <c r="AE477" s="110">
        <v>2</v>
      </c>
      <c r="AF477" s="110">
        <v>0</v>
      </c>
      <c r="AG477" s="110">
        <v>0</v>
      </c>
      <c r="AH477" s="110">
        <v>0</v>
      </c>
      <c r="AI477" s="110">
        <v>0</v>
      </c>
      <c r="AJ477" s="110">
        <v>0</v>
      </c>
      <c r="AK477" s="110">
        <v>104</v>
      </c>
      <c r="AL477" s="108">
        <v>9.6153846153846159E-2</v>
      </c>
      <c r="AM477" s="111">
        <f t="shared" si="149"/>
        <v>0.91200000000000003</v>
      </c>
      <c r="AN477" s="111">
        <f t="shared" si="148"/>
        <v>7.0000000000000007E-2</v>
      </c>
      <c r="AO477" s="111">
        <f t="shared" si="150"/>
        <v>0.70299999999999996</v>
      </c>
      <c r="AP477" s="111">
        <f t="shared" si="151"/>
        <v>0.83699999999999997</v>
      </c>
      <c r="AQ477" s="111">
        <f t="shared" si="152"/>
        <v>0</v>
      </c>
      <c r="AR477" s="111">
        <f t="shared" si="153"/>
        <v>0.17399999999999999</v>
      </c>
      <c r="AS477" s="111">
        <f t="shared" si="154"/>
        <v>0.7</v>
      </c>
      <c r="AT477" s="111">
        <f t="shared" si="155"/>
        <v>0.7</v>
      </c>
      <c r="AU477" s="111">
        <f t="shared" si="156"/>
        <v>0.84199999999999997</v>
      </c>
      <c r="AV477" s="111">
        <f t="shared" si="157"/>
        <v>0.13300000000000001</v>
      </c>
      <c r="AW477" s="101">
        <f t="shared" si="158"/>
        <v>0</v>
      </c>
      <c r="AX477" s="101">
        <f t="shared" si="159"/>
        <v>0</v>
      </c>
      <c r="AY477" s="101">
        <f t="shared" si="160"/>
        <v>2</v>
      </c>
      <c r="AZ477" s="101">
        <f t="shared" si="161"/>
        <v>2</v>
      </c>
      <c r="BA477" s="101">
        <f t="shared" si="162"/>
        <v>0</v>
      </c>
      <c r="BB477" s="101">
        <f t="shared" si="163"/>
        <v>0</v>
      </c>
      <c r="BC477" s="101">
        <f t="shared" si="164"/>
        <v>0</v>
      </c>
      <c r="BD477" s="101">
        <f t="shared" si="165"/>
        <v>2</v>
      </c>
      <c r="BE477" s="101">
        <f t="shared" si="166"/>
        <v>2</v>
      </c>
      <c r="BF477" s="101">
        <f t="shared" si="167"/>
        <v>0</v>
      </c>
      <c r="BG477" s="101">
        <f t="shared" si="168"/>
        <v>8</v>
      </c>
    </row>
    <row r="478" spans="1:59" x14ac:dyDescent="0.2">
      <c r="A478" s="98">
        <v>1944715</v>
      </c>
      <c r="B478" s="98" t="s">
        <v>1576</v>
      </c>
      <c r="C478" s="98" t="s">
        <v>2621</v>
      </c>
      <c r="D478" s="98" t="s">
        <v>476</v>
      </c>
      <c r="E478" s="106">
        <v>363</v>
      </c>
      <c r="F478" s="107" t="s">
        <v>1236</v>
      </c>
      <c r="G478" s="108" t="s">
        <v>1237</v>
      </c>
      <c r="H478" s="109">
        <v>75625</v>
      </c>
      <c r="I478" s="108">
        <v>2.4E-2</v>
      </c>
      <c r="J478" s="110">
        <v>14</v>
      </c>
      <c r="K478" s="110">
        <v>129</v>
      </c>
      <c r="L478" s="108">
        <v>0.10852713178294573</v>
      </c>
      <c r="M478" s="110">
        <v>5</v>
      </c>
      <c r="N478" s="110">
        <v>129</v>
      </c>
      <c r="O478" s="108">
        <v>3.875968992248062E-2</v>
      </c>
      <c r="P478" s="108">
        <v>7.0000000000000007E-2</v>
      </c>
      <c r="Q478" s="108">
        <v>0.32899999999999996</v>
      </c>
      <c r="R478" s="108">
        <v>-5.46875E-2</v>
      </c>
      <c r="S478" s="110">
        <v>15</v>
      </c>
      <c r="T478" s="110">
        <v>130</v>
      </c>
      <c r="U478" s="110">
        <v>264</v>
      </c>
      <c r="V478" s="108">
        <v>0.5492424242424242</v>
      </c>
      <c r="W478" s="110">
        <v>18</v>
      </c>
      <c r="X478" s="110">
        <v>0</v>
      </c>
      <c r="Y478" s="110">
        <v>147</v>
      </c>
      <c r="Z478" s="108">
        <v>0.12244897959183673</v>
      </c>
      <c r="AA478" s="110">
        <v>2</v>
      </c>
      <c r="AB478" s="110">
        <v>4</v>
      </c>
      <c r="AC478" s="110">
        <v>3</v>
      </c>
      <c r="AD478" s="110">
        <v>0</v>
      </c>
      <c r="AE478" s="110">
        <v>0</v>
      </c>
      <c r="AF478" s="110">
        <v>3</v>
      </c>
      <c r="AG478" s="110">
        <v>0</v>
      </c>
      <c r="AH478" s="110">
        <v>0</v>
      </c>
      <c r="AI478" s="110">
        <v>0</v>
      </c>
      <c r="AJ478" s="110">
        <v>0</v>
      </c>
      <c r="AK478" s="110">
        <v>129</v>
      </c>
      <c r="AL478" s="108">
        <v>9.3023255813953487E-2</v>
      </c>
      <c r="AM478" s="111">
        <f t="shared" si="149"/>
        <v>0.748</v>
      </c>
      <c r="AN478" s="111">
        <f t="shared" si="148"/>
        <v>7.2999999999999995E-2</v>
      </c>
      <c r="AO478" s="111">
        <f t="shared" si="150"/>
        <v>0.56999999999999995</v>
      </c>
      <c r="AP478" s="111">
        <f t="shared" si="151"/>
        <v>0.53400000000000003</v>
      </c>
      <c r="AQ478" s="111">
        <f t="shared" si="152"/>
        <v>0.88100000000000001</v>
      </c>
      <c r="AR478" s="111">
        <f t="shared" si="153"/>
        <v>0.39600000000000002</v>
      </c>
      <c r="AS478" s="111">
        <f t="shared" si="154"/>
        <v>0.78</v>
      </c>
      <c r="AT478" s="111">
        <f t="shared" si="155"/>
        <v>0.78</v>
      </c>
      <c r="AU478" s="111">
        <f t="shared" si="156"/>
        <v>0.72</v>
      </c>
      <c r="AV478" s="111">
        <f t="shared" si="157"/>
        <v>0.12</v>
      </c>
      <c r="AW478" s="101">
        <f t="shared" si="158"/>
        <v>0</v>
      </c>
      <c r="AX478" s="101">
        <f t="shared" si="159"/>
        <v>0</v>
      </c>
      <c r="AY478" s="101">
        <f t="shared" si="160"/>
        <v>1</v>
      </c>
      <c r="AZ478" s="101">
        <f t="shared" si="161"/>
        <v>1</v>
      </c>
      <c r="BA478" s="101">
        <f t="shared" si="162"/>
        <v>2</v>
      </c>
      <c r="BB478" s="101">
        <f t="shared" si="163"/>
        <v>1</v>
      </c>
      <c r="BC478" s="101">
        <f t="shared" si="164"/>
        <v>1</v>
      </c>
      <c r="BD478" s="101">
        <f t="shared" si="165"/>
        <v>2</v>
      </c>
      <c r="BE478" s="101">
        <f t="shared" si="166"/>
        <v>2</v>
      </c>
      <c r="BF478" s="101">
        <f t="shared" si="167"/>
        <v>0</v>
      </c>
      <c r="BG478" s="101">
        <f t="shared" si="168"/>
        <v>10</v>
      </c>
    </row>
    <row r="479" spans="1:59" x14ac:dyDescent="0.2">
      <c r="A479" s="98">
        <v>1944805</v>
      </c>
      <c r="B479" s="98" t="s">
        <v>1509</v>
      </c>
      <c r="C479" s="98" t="s">
        <v>2622</v>
      </c>
      <c r="D479" s="98" t="s">
        <v>477</v>
      </c>
      <c r="E479" s="106">
        <v>357</v>
      </c>
      <c r="F479" s="107" t="s">
        <v>1242</v>
      </c>
      <c r="G479" s="108" t="s">
        <v>1243</v>
      </c>
      <c r="H479" s="109">
        <v>34341</v>
      </c>
      <c r="I479" s="108">
        <v>0.14400000000000002</v>
      </c>
      <c r="J479" s="110">
        <v>22</v>
      </c>
      <c r="K479" s="110">
        <v>231</v>
      </c>
      <c r="L479" s="108">
        <v>9.5238095238095233E-2</v>
      </c>
      <c r="M479" s="110">
        <v>6</v>
      </c>
      <c r="N479" s="110">
        <v>231</v>
      </c>
      <c r="O479" s="108">
        <v>2.5974025974025976E-2</v>
      </c>
      <c r="P479" s="108">
        <v>6.6000000000000003E-2</v>
      </c>
      <c r="Q479" s="108">
        <v>0.61299999999999999</v>
      </c>
      <c r="R479" s="108">
        <v>-0.17551963048498845</v>
      </c>
      <c r="S479" s="110">
        <v>46</v>
      </c>
      <c r="T479" s="110">
        <v>110</v>
      </c>
      <c r="U479" s="110">
        <v>363</v>
      </c>
      <c r="V479" s="108">
        <v>0.42975206611570249</v>
      </c>
      <c r="W479" s="110">
        <v>19</v>
      </c>
      <c r="X479" s="110">
        <v>0</v>
      </c>
      <c r="Y479" s="110">
        <v>250</v>
      </c>
      <c r="Z479" s="108">
        <v>7.5999999999999998E-2</v>
      </c>
      <c r="AA479" s="110">
        <v>9</v>
      </c>
      <c r="AB479" s="110">
        <v>13</v>
      </c>
      <c r="AC479" s="110">
        <v>3</v>
      </c>
      <c r="AD479" s="110">
        <v>3</v>
      </c>
      <c r="AE479" s="110">
        <v>0</v>
      </c>
      <c r="AF479" s="110">
        <v>8</v>
      </c>
      <c r="AG479" s="110">
        <v>0</v>
      </c>
      <c r="AH479" s="110">
        <v>0</v>
      </c>
      <c r="AI479" s="110">
        <v>0</v>
      </c>
      <c r="AJ479" s="110">
        <v>0</v>
      </c>
      <c r="AK479" s="110">
        <v>231</v>
      </c>
      <c r="AL479" s="108">
        <v>0.15584415584415584</v>
      </c>
      <c r="AM479" s="111">
        <f t="shared" si="149"/>
        <v>1.0999999999999999E-2</v>
      </c>
      <c r="AN479" s="111">
        <f t="shared" si="148"/>
        <v>0.72899999999999998</v>
      </c>
      <c r="AO479" s="111">
        <f t="shared" si="150"/>
        <v>0.49</v>
      </c>
      <c r="AP479" s="111">
        <f t="shared" si="151"/>
        <v>0.375</v>
      </c>
      <c r="AQ479" s="111">
        <f t="shared" si="152"/>
        <v>0.86099999999999999</v>
      </c>
      <c r="AR479" s="111">
        <f t="shared" si="153"/>
        <v>0.98099999999999998</v>
      </c>
      <c r="AS479" s="111">
        <f t="shared" si="154"/>
        <v>0.39200000000000002</v>
      </c>
      <c r="AT479" s="111">
        <f t="shared" si="155"/>
        <v>0.39200000000000002</v>
      </c>
      <c r="AU479" s="111">
        <f t="shared" si="156"/>
        <v>0.47799999999999998</v>
      </c>
      <c r="AV479" s="111">
        <f t="shared" si="157"/>
        <v>0.38</v>
      </c>
      <c r="AW479" s="101">
        <f t="shared" si="158"/>
        <v>2</v>
      </c>
      <c r="AX479" s="101">
        <f t="shared" si="159"/>
        <v>2</v>
      </c>
      <c r="AY479" s="101">
        <f t="shared" si="160"/>
        <v>1</v>
      </c>
      <c r="AZ479" s="101">
        <f t="shared" si="161"/>
        <v>1</v>
      </c>
      <c r="BA479" s="101">
        <f t="shared" si="162"/>
        <v>2</v>
      </c>
      <c r="BB479" s="101">
        <f t="shared" si="163"/>
        <v>2</v>
      </c>
      <c r="BC479" s="101">
        <f t="shared" si="164"/>
        <v>2</v>
      </c>
      <c r="BD479" s="101">
        <f t="shared" si="165"/>
        <v>1</v>
      </c>
      <c r="BE479" s="101">
        <f t="shared" si="166"/>
        <v>1</v>
      </c>
      <c r="BF479" s="101">
        <f t="shared" si="167"/>
        <v>1</v>
      </c>
      <c r="BG479" s="101">
        <f t="shared" si="168"/>
        <v>15</v>
      </c>
    </row>
    <row r="480" spans="1:59" x14ac:dyDescent="0.2">
      <c r="A480" s="98">
        <v>1944985</v>
      </c>
      <c r="B480" s="98" t="s">
        <v>2022</v>
      </c>
      <c r="C480" s="98" t="s">
        <v>2623</v>
      </c>
      <c r="D480" s="98" t="s">
        <v>478</v>
      </c>
      <c r="E480" s="106">
        <v>274</v>
      </c>
      <c r="F480" s="107" t="s">
        <v>417</v>
      </c>
      <c r="G480" s="108" t="s">
        <v>1246</v>
      </c>
      <c r="H480" s="109">
        <v>74107</v>
      </c>
      <c r="I480" s="108">
        <v>7.2999999999999995E-2</v>
      </c>
      <c r="J480" s="110">
        <v>19</v>
      </c>
      <c r="K480" s="110">
        <v>149</v>
      </c>
      <c r="L480" s="108">
        <v>0.12751677852348994</v>
      </c>
      <c r="M480" s="110">
        <v>4</v>
      </c>
      <c r="N480" s="110">
        <v>149</v>
      </c>
      <c r="O480" s="108">
        <v>2.6845637583892617E-2</v>
      </c>
      <c r="P480" s="108">
        <v>3.7999999999999999E-2</v>
      </c>
      <c r="Q480" s="108">
        <v>0.23800000000000002</v>
      </c>
      <c r="R480" s="108">
        <v>-0.13015873015873017</v>
      </c>
      <c r="S480" s="110">
        <v>11</v>
      </c>
      <c r="T480" s="110">
        <v>110</v>
      </c>
      <c r="U480" s="110">
        <v>252</v>
      </c>
      <c r="V480" s="108">
        <v>0.48015873015873017</v>
      </c>
      <c r="W480" s="110">
        <v>16</v>
      </c>
      <c r="X480" s="110">
        <v>0</v>
      </c>
      <c r="Y480" s="110">
        <v>165</v>
      </c>
      <c r="Z480" s="108">
        <v>9.696969696969697E-2</v>
      </c>
      <c r="AA480" s="110">
        <v>4</v>
      </c>
      <c r="AB480" s="110">
        <v>4</v>
      </c>
      <c r="AC480" s="110">
        <v>1</v>
      </c>
      <c r="AD480" s="110">
        <v>0</v>
      </c>
      <c r="AE480" s="110">
        <v>0</v>
      </c>
      <c r="AF480" s="110">
        <v>0</v>
      </c>
      <c r="AG480" s="110">
        <v>0</v>
      </c>
      <c r="AH480" s="110">
        <v>0</v>
      </c>
      <c r="AI480" s="110">
        <v>0</v>
      </c>
      <c r="AJ480" s="110">
        <v>0</v>
      </c>
      <c r="AK480" s="110">
        <v>149</v>
      </c>
      <c r="AL480" s="108">
        <v>6.0402684563758392E-2</v>
      </c>
      <c r="AM480" s="111">
        <f t="shared" si="149"/>
        <v>0.72699999999999998</v>
      </c>
      <c r="AN480" s="111">
        <f t="shared" si="148"/>
        <v>0.36599999999999999</v>
      </c>
      <c r="AO480" s="111">
        <f t="shared" si="150"/>
        <v>0.66600000000000004</v>
      </c>
      <c r="AP480" s="111">
        <f t="shared" si="151"/>
        <v>0.39</v>
      </c>
      <c r="AQ480" s="111">
        <f t="shared" si="152"/>
        <v>0.65600000000000003</v>
      </c>
      <c r="AR480" s="111">
        <f t="shared" si="153"/>
        <v>9.2999999999999999E-2</v>
      </c>
      <c r="AS480" s="111">
        <f t="shared" si="154"/>
        <v>0.58099999999999996</v>
      </c>
      <c r="AT480" s="111">
        <f t="shared" si="155"/>
        <v>0.58099999999999996</v>
      </c>
      <c r="AU480" s="111">
        <f t="shared" si="156"/>
        <v>0.58399999999999996</v>
      </c>
      <c r="AV480" s="111">
        <f t="shared" si="157"/>
        <v>6.2E-2</v>
      </c>
      <c r="AW480" s="101">
        <f t="shared" si="158"/>
        <v>0</v>
      </c>
      <c r="AX480" s="101">
        <f t="shared" si="159"/>
        <v>1</v>
      </c>
      <c r="AY480" s="101">
        <f t="shared" si="160"/>
        <v>1</v>
      </c>
      <c r="AZ480" s="101">
        <f t="shared" si="161"/>
        <v>1</v>
      </c>
      <c r="BA480" s="101">
        <f t="shared" si="162"/>
        <v>1</v>
      </c>
      <c r="BB480" s="101">
        <f t="shared" si="163"/>
        <v>0</v>
      </c>
      <c r="BC480" s="101">
        <f t="shared" si="164"/>
        <v>2</v>
      </c>
      <c r="BD480" s="101">
        <f t="shared" si="165"/>
        <v>1</v>
      </c>
      <c r="BE480" s="101">
        <f t="shared" si="166"/>
        <v>1</v>
      </c>
      <c r="BF480" s="101">
        <f t="shared" si="167"/>
        <v>0</v>
      </c>
      <c r="BG480" s="101">
        <f t="shared" si="168"/>
        <v>8</v>
      </c>
    </row>
    <row r="481" spans="1:59" x14ac:dyDescent="0.2">
      <c r="A481" s="98">
        <v>1945030</v>
      </c>
      <c r="B481" s="98" t="s">
        <v>1848</v>
      </c>
      <c r="C481" s="98" t="s">
        <v>2624</v>
      </c>
      <c r="D481" s="98" t="s">
        <v>479</v>
      </c>
      <c r="E481" s="106">
        <v>166</v>
      </c>
      <c r="F481" s="107" t="s">
        <v>130</v>
      </c>
      <c r="G481" s="108" t="s">
        <v>1258</v>
      </c>
      <c r="H481" s="109">
        <v>60000</v>
      </c>
      <c r="I481" s="108">
        <v>0.126</v>
      </c>
      <c r="J481" s="110">
        <v>6</v>
      </c>
      <c r="K481" s="110">
        <v>82</v>
      </c>
      <c r="L481" s="108">
        <v>7.3170731707317069E-2</v>
      </c>
      <c r="M481" s="110">
        <v>6</v>
      </c>
      <c r="N481" s="110">
        <v>82</v>
      </c>
      <c r="O481" s="108">
        <v>7.3170731707317069E-2</v>
      </c>
      <c r="P481" s="108">
        <v>6.5000000000000002E-2</v>
      </c>
      <c r="Q481" s="108">
        <v>0.41</v>
      </c>
      <c r="R481" s="108">
        <v>-7.7777777777777779E-2</v>
      </c>
      <c r="S481" s="110">
        <v>10</v>
      </c>
      <c r="T481" s="110">
        <v>79</v>
      </c>
      <c r="U481" s="110">
        <v>141</v>
      </c>
      <c r="V481" s="108">
        <v>0.63120567375886527</v>
      </c>
      <c r="W481" s="110">
        <v>5</v>
      </c>
      <c r="X481" s="110">
        <v>0</v>
      </c>
      <c r="Y481" s="110">
        <v>87</v>
      </c>
      <c r="Z481" s="108">
        <v>5.7471264367816091E-2</v>
      </c>
      <c r="AA481" s="110">
        <v>4</v>
      </c>
      <c r="AB481" s="110">
        <v>0</v>
      </c>
      <c r="AC481" s="110">
        <v>4</v>
      </c>
      <c r="AD481" s="110">
        <v>0</v>
      </c>
      <c r="AE481" s="110">
        <v>0</v>
      </c>
      <c r="AF481" s="110">
        <v>3</v>
      </c>
      <c r="AG481" s="110">
        <v>0</v>
      </c>
      <c r="AH481" s="110">
        <v>2</v>
      </c>
      <c r="AI481" s="110">
        <v>0</v>
      </c>
      <c r="AJ481" s="110">
        <v>0</v>
      </c>
      <c r="AK481" s="110">
        <v>82</v>
      </c>
      <c r="AL481" s="108">
        <v>0.15853658536585366</v>
      </c>
      <c r="AM481" s="111">
        <f t="shared" si="149"/>
        <v>0.39400000000000002</v>
      </c>
      <c r="AN481" s="111">
        <f t="shared" si="148"/>
        <v>0.66</v>
      </c>
      <c r="AO481" s="111">
        <f t="shared" si="150"/>
        <v>0.36599999999999999</v>
      </c>
      <c r="AP481" s="111">
        <f t="shared" si="151"/>
        <v>0.81599999999999995</v>
      </c>
      <c r="AQ481" s="111">
        <f t="shared" si="152"/>
        <v>0.85599999999999998</v>
      </c>
      <c r="AR481" s="111">
        <f t="shared" si="153"/>
        <v>0.74399999999999999</v>
      </c>
      <c r="AS481" s="111">
        <f t="shared" si="154"/>
        <v>0.91100000000000003</v>
      </c>
      <c r="AT481" s="111">
        <f t="shared" si="155"/>
        <v>0.91100000000000003</v>
      </c>
      <c r="AU481" s="111">
        <f t="shared" si="156"/>
        <v>0.35799999999999998</v>
      </c>
      <c r="AV481" s="111">
        <f t="shared" si="157"/>
        <v>0.38700000000000001</v>
      </c>
      <c r="AW481" s="101">
        <f t="shared" si="158"/>
        <v>1</v>
      </c>
      <c r="AX481" s="101">
        <f t="shared" si="159"/>
        <v>1</v>
      </c>
      <c r="AY481" s="101">
        <f t="shared" si="160"/>
        <v>1</v>
      </c>
      <c r="AZ481" s="101">
        <f t="shared" si="161"/>
        <v>2</v>
      </c>
      <c r="BA481" s="101">
        <f t="shared" si="162"/>
        <v>2</v>
      </c>
      <c r="BB481" s="101">
        <f t="shared" si="163"/>
        <v>2</v>
      </c>
      <c r="BC481" s="101">
        <f t="shared" si="164"/>
        <v>2</v>
      </c>
      <c r="BD481" s="101">
        <f t="shared" si="165"/>
        <v>2</v>
      </c>
      <c r="BE481" s="101">
        <f t="shared" si="166"/>
        <v>1</v>
      </c>
      <c r="BF481" s="101">
        <f t="shared" si="167"/>
        <v>1</v>
      </c>
      <c r="BG481" s="101">
        <f t="shared" si="168"/>
        <v>15</v>
      </c>
    </row>
    <row r="482" spans="1:59" x14ac:dyDescent="0.2">
      <c r="A482" s="98">
        <v>1945165</v>
      </c>
      <c r="B482" s="98" t="s">
        <v>1769</v>
      </c>
      <c r="C482" s="98" t="s">
        <v>2625</v>
      </c>
      <c r="D482" s="98" t="s">
        <v>480</v>
      </c>
      <c r="E482" s="106">
        <v>473</v>
      </c>
      <c r="F482" s="107" t="s">
        <v>1087</v>
      </c>
      <c r="G482" s="108" t="s">
        <v>1088</v>
      </c>
      <c r="H482" s="109">
        <v>62083</v>
      </c>
      <c r="I482" s="108">
        <v>0.08</v>
      </c>
      <c r="J482" s="110">
        <v>13</v>
      </c>
      <c r="K482" s="110">
        <v>177</v>
      </c>
      <c r="L482" s="108">
        <v>7.3446327683615822E-2</v>
      </c>
      <c r="M482" s="110">
        <v>10</v>
      </c>
      <c r="N482" s="110">
        <v>177</v>
      </c>
      <c r="O482" s="108">
        <v>5.6497175141242938E-2</v>
      </c>
      <c r="P482" s="108">
        <v>1.3999999999999999E-2</v>
      </c>
      <c r="Q482" s="108">
        <v>0.28999999999999998</v>
      </c>
      <c r="R482" s="108">
        <v>-6.3366336633663367E-2</v>
      </c>
      <c r="S482" s="110">
        <v>14</v>
      </c>
      <c r="T482" s="110">
        <v>124</v>
      </c>
      <c r="U482" s="110">
        <v>271</v>
      </c>
      <c r="V482" s="108">
        <v>0.5092250922509225</v>
      </c>
      <c r="W482" s="110">
        <v>69</v>
      </c>
      <c r="X482" s="110">
        <v>11</v>
      </c>
      <c r="Y482" s="110">
        <v>246</v>
      </c>
      <c r="Z482" s="108">
        <v>0.23577235772357724</v>
      </c>
      <c r="AA482" s="110">
        <v>9</v>
      </c>
      <c r="AB482" s="110">
        <v>3</v>
      </c>
      <c r="AC482" s="110">
        <v>5</v>
      </c>
      <c r="AD482" s="110">
        <v>9</v>
      </c>
      <c r="AE482" s="110">
        <v>0</v>
      </c>
      <c r="AF482" s="110">
        <v>2</v>
      </c>
      <c r="AG482" s="110">
        <v>0</v>
      </c>
      <c r="AH482" s="110">
        <v>0</v>
      </c>
      <c r="AI482" s="110">
        <v>0</v>
      </c>
      <c r="AJ482" s="110">
        <v>0</v>
      </c>
      <c r="AK482" s="110">
        <v>177</v>
      </c>
      <c r="AL482" s="108">
        <v>0.15819209039548024</v>
      </c>
      <c r="AM482" s="111">
        <f t="shared" si="149"/>
        <v>0.44600000000000001</v>
      </c>
      <c r="AN482" s="111">
        <f t="shared" si="148"/>
        <v>0.41699999999999998</v>
      </c>
      <c r="AO482" s="111">
        <f t="shared" si="150"/>
        <v>0.36899999999999999</v>
      </c>
      <c r="AP482" s="111">
        <f t="shared" si="151"/>
        <v>0.70799999999999996</v>
      </c>
      <c r="AQ482" s="111">
        <f t="shared" si="152"/>
        <v>0.33900000000000002</v>
      </c>
      <c r="AR482" s="111">
        <f t="shared" si="153"/>
        <v>0.24299999999999999</v>
      </c>
      <c r="AS482" s="111">
        <f t="shared" si="154"/>
        <v>0.66500000000000004</v>
      </c>
      <c r="AT482" s="111">
        <f t="shared" si="155"/>
        <v>0.66500000000000004</v>
      </c>
      <c r="AU482" s="111">
        <f t="shared" si="156"/>
        <v>0.92900000000000005</v>
      </c>
      <c r="AV482" s="111">
        <f t="shared" si="157"/>
        <v>0.38600000000000001</v>
      </c>
      <c r="AW482" s="101">
        <f t="shared" si="158"/>
        <v>1</v>
      </c>
      <c r="AX482" s="101">
        <f t="shared" si="159"/>
        <v>1</v>
      </c>
      <c r="AY482" s="101">
        <f t="shared" si="160"/>
        <v>1</v>
      </c>
      <c r="AZ482" s="101">
        <f t="shared" si="161"/>
        <v>2</v>
      </c>
      <c r="BA482" s="101">
        <f t="shared" si="162"/>
        <v>1</v>
      </c>
      <c r="BB482" s="101">
        <f t="shared" si="163"/>
        <v>0</v>
      </c>
      <c r="BC482" s="101">
        <f t="shared" si="164"/>
        <v>1</v>
      </c>
      <c r="BD482" s="101">
        <f t="shared" si="165"/>
        <v>1</v>
      </c>
      <c r="BE482" s="101">
        <f t="shared" si="166"/>
        <v>2</v>
      </c>
      <c r="BF482" s="101">
        <f t="shared" si="167"/>
        <v>1</v>
      </c>
      <c r="BG482" s="101">
        <f t="shared" si="168"/>
        <v>11</v>
      </c>
    </row>
    <row r="483" spans="1:59" x14ac:dyDescent="0.2">
      <c r="A483" s="98">
        <v>1945255</v>
      </c>
      <c r="B483" s="98" t="s">
        <v>1275</v>
      </c>
      <c r="C483" s="98" t="s">
        <v>2626</v>
      </c>
      <c r="D483" s="98" t="s">
        <v>481</v>
      </c>
      <c r="E483" s="106">
        <v>121</v>
      </c>
      <c r="F483" s="107" t="s">
        <v>833</v>
      </c>
      <c r="G483" s="108" t="s">
        <v>1073</v>
      </c>
      <c r="H483" s="109">
        <v>56875</v>
      </c>
      <c r="I483" s="108">
        <v>5.7000000000000002E-2</v>
      </c>
      <c r="J483" s="110">
        <v>6</v>
      </c>
      <c r="K483" s="110">
        <v>43</v>
      </c>
      <c r="L483" s="108">
        <v>0.13953488372093023</v>
      </c>
      <c r="M483" s="110">
        <v>0</v>
      </c>
      <c r="N483" s="110">
        <v>43</v>
      </c>
      <c r="O483" s="108">
        <v>0</v>
      </c>
      <c r="P483" s="108">
        <v>0</v>
      </c>
      <c r="Q483" s="108">
        <v>0.39</v>
      </c>
      <c r="R483" s="108">
        <v>-0.25308641975308643</v>
      </c>
      <c r="S483" s="110">
        <v>2</v>
      </c>
      <c r="T483" s="110">
        <v>39</v>
      </c>
      <c r="U483" s="110">
        <v>76</v>
      </c>
      <c r="V483" s="108">
        <v>0.53947368421052633</v>
      </c>
      <c r="W483" s="110">
        <v>25</v>
      </c>
      <c r="X483" s="110">
        <v>0</v>
      </c>
      <c r="Y483" s="110">
        <v>68</v>
      </c>
      <c r="Z483" s="108">
        <v>0.36764705882352944</v>
      </c>
      <c r="AA483" s="110">
        <v>2</v>
      </c>
      <c r="AB483" s="110">
        <v>1</v>
      </c>
      <c r="AC483" s="110">
        <v>2</v>
      </c>
      <c r="AD483" s="110">
        <v>4</v>
      </c>
      <c r="AE483" s="110">
        <v>0</v>
      </c>
      <c r="AF483" s="110">
        <v>2</v>
      </c>
      <c r="AG483" s="110">
        <v>1</v>
      </c>
      <c r="AH483" s="110">
        <v>0</v>
      </c>
      <c r="AI483" s="110">
        <v>0</v>
      </c>
      <c r="AJ483" s="110">
        <v>0</v>
      </c>
      <c r="AK483" s="110">
        <v>43</v>
      </c>
      <c r="AL483" s="108">
        <v>0.27906976744186046</v>
      </c>
      <c r="AM483" s="111">
        <f t="shared" si="149"/>
        <v>0.307</v>
      </c>
      <c r="AN483" s="111">
        <f t="shared" si="148"/>
        <v>0.248</v>
      </c>
      <c r="AO483" s="111">
        <f t="shared" si="150"/>
        <v>0.71499999999999997</v>
      </c>
      <c r="AP483" s="111">
        <f t="shared" si="151"/>
        <v>0</v>
      </c>
      <c r="AQ483" s="111">
        <f t="shared" si="152"/>
        <v>0</v>
      </c>
      <c r="AR483" s="111">
        <f t="shared" si="153"/>
        <v>0.65400000000000003</v>
      </c>
      <c r="AS483" s="111">
        <f t="shared" si="154"/>
        <v>0.75</v>
      </c>
      <c r="AT483" s="111">
        <f t="shared" si="155"/>
        <v>0.75</v>
      </c>
      <c r="AU483" s="111">
        <f t="shared" si="156"/>
        <v>0.98199999999999998</v>
      </c>
      <c r="AV483" s="111">
        <f t="shared" si="157"/>
        <v>0.88400000000000001</v>
      </c>
      <c r="AW483" s="101">
        <f t="shared" si="158"/>
        <v>2</v>
      </c>
      <c r="AX483" s="101">
        <f t="shared" si="159"/>
        <v>0</v>
      </c>
      <c r="AY483" s="101">
        <f t="shared" si="160"/>
        <v>2</v>
      </c>
      <c r="AZ483" s="101">
        <f t="shared" si="161"/>
        <v>0</v>
      </c>
      <c r="BA483" s="101">
        <f t="shared" si="162"/>
        <v>0</v>
      </c>
      <c r="BB483" s="101">
        <f t="shared" si="163"/>
        <v>1</v>
      </c>
      <c r="BC483" s="101">
        <f t="shared" si="164"/>
        <v>2</v>
      </c>
      <c r="BD483" s="101">
        <f t="shared" si="165"/>
        <v>2</v>
      </c>
      <c r="BE483" s="101">
        <f t="shared" si="166"/>
        <v>2</v>
      </c>
      <c r="BF483" s="101">
        <f t="shared" si="167"/>
        <v>2</v>
      </c>
      <c r="BG483" s="101">
        <f t="shared" si="168"/>
        <v>13</v>
      </c>
    </row>
    <row r="484" spans="1:59" x14ac:dyDescent="0.2">
      <c r="A484" s="98">
        <v>1945390</v>
      </c>
      <c r="B484" s="98" t="s">
        <v>2005</v>
      </c>
      <c r="C484" s="98" t="s">
        <v>2627</v>
      </c>
      <c r="D484" s="98" t="s">
        <v>482</v>
      </c>
      <c r="E484" s="106">
        <v>200</v>
      </c>
      <c r="F484" s="107" t="s">
        <v>1441</v>
      </c>
      <c r="G484" s="108" t="s">
        <v>1442</v>
      </c>
      <c r="H484" s="109"/>
      <c r="I484" s="108">
        <v>0.12300000000000001</v>
      </c>
      <c r="J484" s="110">
        <v>10</v>
      </c>
      <c r="K484" s="110">
        <v>60</v>
      </c>
      <c r="L484" s="108">
        <v>0.16666666666666666</v>
      </c>
      <c r="M484" s="110">
        <v>1</v>
      </c>
      <c r="N484" s="110">
        <v>60</v>
      </c>
      <c r="O484" s="108">
        <v>1.6666666666666666E-2</v>
      </c>
      <c r="P484" s="108">
        <v>5.4000000000000006E-2</v>
      </c>
      <c r="Q484" s="108">
        <v>0.23699999999999999</v>
      </c>
      <c r="R484" s="108">
        <v>5.0251256281407036E-3</v>
      </c>
      <c r="S484" s="110">
        <v>5</v>
      </c>
      <c r="T484" s="110">
        <v>30</v>
      </c>
      <c r="U484" s="110">
        <v>95</v>
      </c>
      <c r="V484" s="108">
        <v>0.36842105263157893</v>
      </c>
      <c r="W484" s="110">
        <v>24</v>
      </c>
      <c r="X484" s="110">
        <v>0</v>
      </c>
      <c r="Y484" s="110">
        <v>84</v>
      </c>
      <c r="Z484" s="108">
        <v>0.2857142857142857</v>
      </c>
      <c r="AA484" s="110">
        <v>0</v>
      </c>
      <c r="AB484" s="110">
        <v>0</v>
      </c>
      <c r="AC484" s="110">
        <v>4</v>
      </c>
      <c r="AD484" s="110">
        <v>2</v>
      </c>
      <c r="AE484" s="110">
        <v>0</v>
      </c>
      <c r="AF484" s="110">
        <v>5</v>
      </c>
      <c r="AG484" s="110">
        <v>0</v>
      </c>
      <c r="AH484" s="110">
        <v>2</v>
      </c>
      <c r="AI484" s="110">
        <v>0</v>
      </c>
      <c r="AJ484" s="110">
        <v>0</v>
      </c>
      <c r="AK484" s="110">
        <v>60</v>
      </c>
      <c r="AL484" s="108">
        <v>0.21666666666666667</v>
      </c>
      <c r="AM484" s="111">
        <f t="shared" si="149"/>
        <v>0</v>
      </c>
      <c r="AN484" s="111">
        <f t="shared" si="148"/>
        <v>0.64200000000000002</v>
      </c>
      <c r="AO484" s="111">
        <f t="shared" si="150"/>
        <v>0.81399999999999995</v>
      </c>
      <c r="AP484" s="111">
        <f t="shared" si="151"/>
        <v>0.25600000000000001</v>
      </c>
      <c r="AQ484" s="111">
        <f t="shared" si="152"/>
        <v>0.79200000000000004</v>
      </c>
      <c r="AR484" s="111">
        <f t="shared" si="153"/>
        <v>8.8999999999999996E-2</v>
      </c>
      <c r="AS484" s="111">
        <f t="shared" si="154"/>
        <v>0.191</v>
      </c>
      <c r="AT484" s="111">
        <f t="shared" si="155"/>
        <v>0.191</v>
      </c>
      <c r="AU484" s="111">
        <f t="shared" si="156"/>
        <v>0.96199999999999997</v>
      </c>
      <c r="AV484" s="111">
        <f t="shared" si="157"/>
        <v>0.67600000000000005</v>
      </c>
      <c r="AW484" s="101">
        <f t="shared" si="158"/>
        <v>2</v>
      </c>
      <c r="AX484" s="101">
        <f t="shared" si="159"/>
        <v>1</v>
      </c>
      <c r="AY484" s="101">
        <f t="shared" si="160"/>
        <v>2</v>
      </c>
      <c r="AZ484" s="101">
        <f t="shared" si="161"/>
        <v>0</v>
      </c>
      <c r="BA484" s="101">
        <f t="shared" si="162"/>
        <v>2</v>
      </c>
      <c r="BB484" s="101">
        <f t="shared" si="163"/>
        <v>0</v>
      </c>
      <c r="BC484" s="101">
        <f t="shared" si="164"/>
        <v>0</v>
      </c>
      <c r="BD484" s="101">
        <f t="shared" si="165"/>
        <v>0</v>
      </c>
      <c r="BE484" s="101">
        <f t="shared" si="166"/>
        <v>2</v>
      </c>
      <c r="BF484" s="101">
        <f t="shared" si="167"/>
        <v>2</v>
      </c>
      <c r="BG484" s="101">
        <f t="shared" si="168"/>
        <v>11</v>
      </c>
    </row>
    <row r="485" spans="1:59" x14ac:dyDescent="0.2">
      <c r="A485" s="98">
        <v>1945435</v>
      </c>
      <c r="B485" s="98" t="s">
        <v>1859</v>
      </c>
      <c r="C485" s="98" t="s">
        <v>2628</v>
      </c>
      <c r="D485" s="98" t="s">
        <v>483</v>
      </c>
      <c r="E485" s="106">
        <v>195</v>
      </c>
      <c r="F485" s="107" t="s">
        <v>1118</v>
      </c>
      <c r="G485" s="108" t="s">
        <v>1119</v>
      </c>
      <c r="H485" s="109">
        <v>51375</v>
      </c>
      <c r="I485" s="108">
        <v>0.21100000000000002</v>
      </c>
      <c r="J485" s="110">
        <v>19</v>
      </c>
      <c r="K485" s="110">
        <v>119</v>
      </c>
      <c r="L485" s="108">
        <v>0.15966386554621848</v>
      </c>
      <c r="M485" s="110">
        <v>4</v>
      </c>
      <c r="N485" s="110">
        <v>119</v>
      </c>
      <c r="O485" s="108">
        <v>3.3613445378151259E-2</v>
      </c>
      <c r="P485" s="108">
        <v>6.3E-2</v>
      </c>
      <c r="Q485" s="108">
        <v>0.24399999999999999</v>
      </c>
      <c r="R485" s="108">
        <v>-0.10138248847926268</v>
      </c>
      <c r="S485" s="110">
        <v>9</v>
      </c>
      <c r="T485" s="110">
        <v>84</v>
      </c>
      <c r="U485" s="110">
        <v>186</v>
      </c>
      <c r="V485" s="108">
        <v>0.5</v>
      </c>
      <c r="W485" s="110">
        <v>11</v>
      </c>
      <c r="X485" s="110">
        <v>4</v>
      </c>
      <c r="Y485" s="110">
        <v>130</v>
      </c>
      <c r="Z485" s="108">
        <v>5.3846153846153849E-2</v>
      </c>
      <c r="AA485" s="110">
        <v>3</v>
      </c>
      <c r="AB485" s="110">
        <v>14</v>
      </c>
      <c r="AC485" s="110">
        <v>0</v>
      </c>
      <c r="AD485" s="110">
        <v>0</v>
      </c>
      <c r="AE485" s="110">
        <v>0</v>
      </c>
      <c r="AF485" s="110">
        <v>4</v>
      </c>
      <c r="AG485" s="110">
        <v>0</v>
      </c>
      <c r="AH485" s="110">
        <v>0</v>
      </c>
      <c r="AI485" s="110">
        <v>0</v>
      </c>
      <c r="AJ485" s="110">
        <v>0</v>
      </c>
      <c r="AK485" s="110">
        <v>119</v>
      </c>
      <c r="AL485" s="108">
        <v>0.17647058823529413</v>
      </c>
      <c r="AM485" s="111">
        <f t="shared" si="149"/>
        <v>0.186</v>
      </c>
      <c r="AN485" s="111">
        <f t="shared" si="148"/>
        <v>0.89600000000000002</v>
      </c>
      <c r="AO485" s="111">
        <f t="shared" si="150"/>
        <v>0.79300000000000004</v>
      </c>
      <c r="AP485" s="111">
        <f t="shared" si="151"/>
        <v>0.47599999999999998</v>
      </c>
      <c r="AQ485" s="111">
        <f t="shared" si="152"/>
        <v>0.84199999999999997</v>
      </c>
      <c r="AR485" s="111">
        <f t="shared" si="153"/>
        <v>0.108</v>
      </c>
      <c r="AS485" s="111">
        <f t="shared" si="154"/>
        <v>0.63800000000000001</v>
      </c>
      <c r="AT485" s="111">
        <f t="shared" si="155"/>
        <v>0.63800000000000001</v>
      </c>
      <c r="AU485" s="111">
        <f t="shared" si="156"/>
        <v>0.33500000000000002</v>
      </c>
      <c r="AV485" s="111">
        <f t="shared" si="157"/>
        <v>0.48399999999999999</v>
      </c>
      <c r="AW485" s="101">
        <f t="shared" si="158"/>
        <v>2</v>
      </c>
      <c r="AX485" s="101">
        <f t="shared" si="159"/>
        <v>2</v>
      </c>
      <c r="AY485" s="101">
        <f t="shared" si="160"/>
        <v>2</v>
      </c>
      <c r="AZ485" s="101">
        <f t="shared" si="161"/>
        <v>1</v>
      </c>
      <c r="BA485" s="101">
        <f t="shared" si="162"/>
        <v>2</v>
      </c>
      <c r="BB485" s="101">
        <f t="shared" si="163"/>
        <v>0</v>
      </c>
      <c r="BC485" s="101">
        <f t="shared" si="164"/>
        <v>2</v>
      </c>
      <c r="BD485" s="101">
        <f t="shared" si="165"/>
        <v>1</v>
      </c>
      <c r="BE485" s="101">
        <f t="shared" si="166"/>
        <v>1</v>
      </c>
      <c r="BF485" s="101">
        <f t="shared" si="167"/>
        <v>1</v>
      </c>
      <c r="BG485" s="101">
        <f t="shared" si="168"/>
        <v>14</v>
      </c>
    </row>
    <row r="486" spans="1:59" x14ac:dyDescent="0.2">
      <c r="A486" s="98">
        <v>1945480</v>
      </c>
      <c r="B486" s="98" t="s">
        <v>1666</v>
      </c>
      <c r="C486" s="98" t="s">
        <v>2629</v>
      </c>
      <c r="D486" s="98" t="s">
        <v>484</v>
      </c>
      <c r="E486" s="106">
        <v>163</v>
      </c>
      <c r="F486" s="107" t="s">
        <v>1327</v>
      </c>
      <c r="G486" s="108" t="s">
        <v>1328</v>
      </c>
      <c r="H486" s="109">
        <v>67500</v>
      </c>
      <c r="I486" s="108">
        <v>0.127</v>
      </c>
      <c r="J486" s="110">
        <v>12</v>
      </c>
      <c r="K486" s="110">
        <v>62</v>
      </c>
      <c r="L486" s="108">
        <v>0.19354838709677419</v>
      </c>
      <c r="M486" s="110">
        <v>0</v>
      </c>
      <c r="N486" s="110">
        <v>62</v>
      </c>
      <c r="O486" s="108">
        <v>0</v>
      </c>
      <c r="P486" s="108">
        <v>3.3000000000000002E-2</v>
      </c>
      <c r="Q486" s="108">
        <v>0.46</v>
      </c>
      <c r="R486" s="108">
        <v>5.844155844155844E-2</v>
      </c>
      <c r="S486" s="110">
        <v>18</v>
      </c>
      <c r="T486" s="110">
        <v>36</v>
      </c>
      <c r="U486" s="110">
        <v>100</v>
      </c>
      <c r="V486" s="108">
        <v>0.54</v>
      </c>
      <c r="W486" s="110">
        <v>8</v>
      </c>
      <c r="X486" s="110">
        <v>0</v>
      </c>
      <c r="Y486" s="110">
        <v>70</v>
      </c>
      <c r="Z486" s="108">
        <v>0.11428571428571428</v>
      </c>
      <c r="AA486" s="110">
        <v>3</v>
      </c>
      <c r="AB486" s="110">
        <v>0</v>
      </c>
      <c r="AC486" s="110">
        <v>0</v>
      </c>
      <c r="AD486" s="110">
        <v>0</v>
      </c>
      <c r="AE486" s="110">
        <v>0</v>
      </c>
      <c r="AF486" s="110">
        <v>0</v>
      </c>
      <c r="AG486" s="110">
        <v>0</v>
      </c>
      <c r="AH486" s="110">
        <v>0</v>
      </c>
      <c r="AI486" s="110">
        <v>0</v>
      </c>
      <c r="AJ486" s="110">
        <v>0</v>
      </c>
      <c r="AK486" s="110">
        <v>62</v>
      </c>
      <c r="AL486" s="108">
        <v>4.8387096774193547E-2</v>
      </c>
      <c r="AM486" s="111">
        <f t="shared" si="149"/>
        <v>0.58299999999999996</v>
      </c>
      <c r="AN486" s="111">
        <f t="shared" si="148"/>
        <v>0.66200000000000003</v>
      </c>
      <c r="AO486" s="111">
        <f t="shared" si="150"/>
        <v>0.878</v>
      </c>
      <c r="AP486" s="111">
        <f t="shared" si="151"/>
        <v>0</v>
      </c>
      <c r="AQ486" s="111">
        <f t="shared" si="152"/>
        <v>0.59199999999999997</v>
      </c>
      <c r="AR486" s="111">
        <f t="shared" si="153"/>
        <v>0.86</v>
      </c>
      <c r="AS486" s="111">
        <f t="shared" si="154"/>
        <v>0.75700000000000001</v>
      </c>
      <c r="AT486" s="111">
        <f t="shared" si="155"/>
        <v>0.75700000000000001</v>
      </c>
      <c r="AU486" s="111">
        <f t="shared" si="156"/>
        <v>0.67700000000000005</v>
      </c>
      <c r="AV486" s="111">
        <f t="shared" si="157"/>
        <v>4.4999999999999998E-2</v>
      </c>
      <c r="AW486" s="101">
        <f t="shared" si="158"/>
        <v>1</v>
      </c>
      <c r="AX486" s="101">
        <f t="shared" si="159"/>
        <v>1</v>
      </c>
      <c r="AY486" s="101">
        <f t="shared" si="160"/>
        <v>2</v>
      </c>
      <c r="AZ486" s="101">
        <f t="shared" si="161"/>
        <v>0</v>
      </c>
      <c r="BA486" s="101">
        <f t="shared" si="162"/>
        <v>1</v>
      </c>
      <c r="BB486" s="101">
        <f t="shared" si="163"/>
        <v>2</v>
      </c>
      <c r="BC486" s="101">
        <f t="shared" si="164"/>
        <v>0</v>
      </c>
      <c r="BD486" s="101">
        <f t="shared" si="165"/>
        <v>2</v>
      </c>
      <c r="BE486" s="101">
        <f t="shared" si="166"/>
        <v>2</v>
      </c>
      <c r="BF486" s="101">
        <f t="shared" si="167"/>
        <v>0</v>
      </c>
      <c r="BG486" s="101">
        <f t="shared" si="168"/>
        <v>11</v>
      </c>
    </row>
    <row r="487" spans="1:59" x14ac:dyDescent="0.2">
      <c r="A487" s="98">
        <v>1945615</v>
      </c>
      <c r="B487" s="98" t="s">
        <v>2031</v>
      </c>
      <c r="C487" s="98" t="s">
        <v>2630</v>
      </c>
      <c r="D487" s="98" t="s">
        <v>485</v>
      </c>
      <c r="E487" s="106">
        <v>2223</v>
      </c>
      <c r="F487" s="107" t="s">
        <v>1230</v>
      </c>
      <c r="G487" s="108" t="s">
        <v>1231</v>
      </c>
      <c r="H487" s="109">
        <v>83125</v>
      </c>
      <c r="I487" s="108">
        <v>3.4000000000000002E-2</v>
      </c>
      <c r="J487" s="110">
        <v>82</v>
      </c>
      <c r="K487" s="110">
        <v>804</v>
      </c>
      <c r="L487" s="108">
        <v>0.10199004975124377</v>
      </c>
      <c r="M487" s="110">
        <v>18</v>
      </c>
      <c r="N487" s="110">
        <v>804</v>
      </c>
      <c r="O487" s="108">
        <v>2.2388059701492536E-2</v>
      </c>
      <c r="P487" s="108">
        <v>1.2E-2</v>
      </c>
      <c r="Q487" s="108">
        <v>0.30599999999999999</v>
      </c>
      <c r="R487" s="108">
        <v>3.2992565055762084E-2</v>
      </c>
      <c r="S487" s="110">
        <v>54</v>
      </c>
      <c r="T487" s="110">
        <v>492</v>
      </c>
      <c r="U487" s="110">
        <v>1272</v>
      </c>
      <c r="V487" s="108">
        <v>0.42924528301886794</v>
      </c>
      <c r="W487" s="110">
        <v>20</v>
      </c>
      <c r="X487" s="110">
        <v>0</v>
      </c>
      <c r="Y487" s="110">
        <v>824</v>
      </c>
      <c r="Z487" s="108">
        <v>2.4271844660194174E-2</v>
      </c>
      <c r="AA487" s="110">
        <v>0</v>
      </c>
      <c r="AB487" s="110">
        <v>12</v>
      </c>
      <c r="AC487" s="110">
        <v>22</v>
      </c>
      <c r="AD487" s="110">
        <v>25</v>
      </c>
      <c r="AE487" s="110">
        <v>0</v>
      </c>
      <c r="AF487" s="110">
        <v>52</v>
      </c>
      <c r="AG487" s="110">
        <v>23</v>
      </c>
      <c r="AH487" s="110">
        <v>0</v>
      </c>
      <c r="AI487" s="110">
        <v>0</v>
      </c>
      <c r="AJ487" s="110">
        <v>0</v>
      </c>
      <c r="AK487" s="110">
        <v>804</v>
      </c>
      <c r="AL487" s="108">
        <v>0.16666666666666666</v>
      </c>
      <c r="AM487" s="111">
        <f t="shared" si="149"/>
        <v>0.84499999999999997</v>
      </c>
      <c r="AN487" s="111">
        <f t="shared" si="148"/>
        <v>0.121</v>
      </c>
      <c r="AO487" s="111">
        <f t="shared" si="150"/>
        <v>0.53300000000000003</v>
      </c>
      <c r="AP487" s="111">
        <f t="shared" si="151"/>
        <v>0.32900000000000001</v>
      </c>
      <c r="AQ487" s="111">
        <f t="shared" si="152"/>
        <v>0.30499999999999999</v>
      </c>
      <c r="AR487" s="111">
        <f t="shared" si="153"/>
        <v>0.316</v>
      </c>
      <c r="AS487" s="111">
        <f t="shared" si="154"/>
        <v>0.38900000000000001</v>
      </c>
      <c r="AT487" s="111">
        <f t="shared" si="155"/>
        <v>0.38900000000000001</v>
      </c>
      <c r="AU487" s="111">
        <f t="shared" si="156"/>
        <v>0.17899999999999999</v>
      </c>
      <c r="AV487" s="111">
        <f t="shared" si="157"/>
        <v>0.42899999999999999</v>
      </c>
      <c r="AW487" s="101">
        <f t="shared" si="158"/>
        <v>0</v>
      </c>
      <c r="AX487" s="101">
        <f t="shared" si="159"/>
        <v>0</v>
      </c>
      <c r="AY487" s="101">
        <f t="shared" si="160"/>
        <v>1</v>
      </c>
      <c r="AZ487" s="101">
        <f t="shared" si="161"/>
        <v>0</v>
      </c>
      <c r="BA487" s="101">
        <f t="shared" si="162"/>
        <v>0</v>
      </c>
      <c r="BB487" s="101">
        <f t="shared" si="163"/>
        <v>0</v>
      </c>
      <c r="BC487" s="101">
        <f t="shared" si="164"/>
        <v>0</v>
      </c>
      <c r="BD487" s="101">
        <f t="shared" si="165"/>
        <v>1</v>
      </c>
      <c r="BE487" s="101">
        <f t="shared" si="166"/>
        <v>0</v>
      </c>
      <c r="BF487" s="101">
        <f t="shared" si="167"/>
        <v>1</v>
      </c>
      <c r="BG487" s="101">
        <f t="shared" si="168"/>
        <v>3</v>
      </c>
    </row>
    <row r="488" spans="1:59" x14ac:dyDescent="0.2">
      <c r="A488" s="98">
        <v>1945660</v>
      </c>
      <c r="B488" s="98" t="s">
        <v>1840</v>
      </c>
      <c r="C488" s="98" t="s">
        <v>2631</v>
      </c>
      <c r="D488" s="98" t="s">
        <v>486</v>
      </c>
      <c r="E488" s="106">
        <v>291</v>
      </c>
      <c r="F488" s="107" t="s">
        <v>1054</v>
      </c>
      <c r="G488" s="108" t="s">
        <v>1055</v>
      </c>
      <c r="H488" s="109">
        <v>81336</v>
      </c>
      <c r="I488" s="108">
        <v>5.2999999999999999E-2</v>
      </c>
      <c r="J488" s="110">
        <v>9</v>
      </c>
      <c r="K488" s="110">
        <v>139</v>
      </c>
      <c r="L488" s="108">
        <v>6.4748201438848921E-2</v>
      </c>
      <c r="M488" s="110">
        <v>4</v>
      </c>
      <c r="N488" s="110">
        <v>139</v>
      </c>
      <c r="O488" s="108">
        <v>2.8776978417266189E-2</v>
      </c>
      <c r="P488" s="108">
        <v>5.4000000000000006E-2</v>
      </c>
      <c r="Q488" s="108">
        <v>0.30299999999999999</v>
      </c>
      <c r="R488" s="108">
        <v>-3.3222591362126248E-2</v>
      </c>
      <c r="S488" s="110">
        <v>23</v>
      </c>
      <c r="T488" s="110">
        <v>108</v>
      </c>
      <c r="U488" s="110">
        <v>224</v>
      </c>
      <c r="V488" s="108">
        <v>0.5848214285714286</v>
      </c>
      <c r="W488" s="110">
        <v>9</v>
      </c>
      <c r="X488" s="110">
        <v>2</v>
      </c>
      <c r="Y488" s="110">
        <v>148</v>
      </c>
      <c r="Z488" s="108">
        <v>4.72972972972973E-2</v>
      </c>
      <c r="AA488" s="110">
        <v>3</v>
      </c>
      <c r="AB488" s="110">
        <v>16</v>
      </c>
      <c r="AC488" s="110">
        <v>1</v>
      </c>
      <c r="AD488" s="110">
        <v>1</v>
      </c>
      <c r="AE488" s="110">
        <v>0</v>
      </c>
      <c r="AF488" s="110">
        <v>4</v>
      </c>
      <c r="AG488" s="110">
        <v>0</v>
      </c>
      <c r="AH488" s="110">
        <v>0</v>
      </c>
      <c r="AI488" s="110">
        <v>0</v>
      </c>
      <c r="AJ488" s="110">
        <v>0</v>
      </c>
      <c r="AK488" s="110">
        <v>139</v>
      </c>
      <c r="AL488" s="108">
        <v>0.17985611510791366</v>
      </c>
      <c r="AM488" s="111">
        <f t="shared" si="149"/>
        <v>0.81299999999999994</v>
      </c>
      <c r="AN488" s="111">
        <f t="shared" si="148"/>
        <v>0.22800000000000001</v>
      </c>
      <c r="AO488" s="111">
        <f t="shared" si="150"/>
        <v>0.32</v>
      </c>
      <c r="AP488" s="111">
        <f t="shared" si="151"/>
        <v>0.41899999999999998</v>
      </c>
      <c r="AQ488" s="111">
        <f t="shared" si="152"/>
        <v>0.79200000000000004</v>
      </c>
      <c r="AR488" s="111">
        <f t="shared" si="153"/>
        <v>0.30299999999999999</v>
      </c>
      <c r="AS488" s="111">
        <f t="shared" si="154"/>
        <v>0.84899999999999998</v>
      </c>
      <c r="AT488" s="111">
        <f t="shared" si="155"/>
        <v>0.84899999999999998</v>
      </c>
      <c r="AU488" s="111">
        <f t="shared" si="156"/>
        <v>0.29399999999999998</v>
      </c>
      <c r="AV488" s="111">
        <f t="shared" si="157"/>
        <v>0.504</v>
      </c>
      <c r="AW488" s="101">
        <f t="shared" si="158"/>
        <v>0</v>
      </c>
      <c r="AX488" s="101">
        <f t="shared" si="159"/>
        <v>0</v>
      </c>
      <c r="AY488" s="101">
        <f t="shared" si="160"/>
        <v>0</v>
      </c>
      <c r="AZ488" s="101">
        <f t="shared" si="161"/>
        <v>1</v>
      </c>
      <c r="BA488" s="101">
        <f t="shared" si="162"/>
        <v>2</v>
      </c>
      <c r="BB488" s="101">
        <f t="shared" si="163"/>
        <v>0</v>
      </c>
      <c r="BC488" s="101">
        <f t="shared" si="164"/>
        <v>1</v>
      </c>
      <c r="BD488" s="101">
        <f t="shared" si="165"/>
        <v>2</v>
      </c>
      <c r="BE488" s="101">
        <f t="shared" si="166"/>
        <v>0</v>
      </c>
      <c r="BF488" s="101">
        <f t="shared" si="167"/>
        <v>1</v>
      </c>
      <c r="BG488" s="101">
        <f t="shared" si="168"/>
        <v>7</v>
      </c>
    </row>
    <row r="489" spans="1:59" x14ac:dyDescent="0.2">
      <c r="A489" s="98">
        <v>1945795</v>
      </c>
      <c r="B489" s="98" t="s">
        <v>1979</v>
      </c>
      <c r="C489" s="98" t="s">
        <v>2632</v>
      </c>
      <c r="D489" s="98" t="s">
        <v>487</v>
      </c>
      <c r="E489" s="106">
        <v>439</v>
      </c>
      <c r="F489" s="107" t="s">
        <v>1846</v>
      </c>
      <c r="G489" s="108" t="s">
        <v>1847</v>
      </c>
      <c r="H489" s="109">
        <v>64375</v>
      </c>
      <c r="I489" s="108">
        <v>3.6000000000000004E-2</v>
      </c>
      <c r="J489" s="110">
        <v>12</v>
      </c>
      <c r="K489" s="110">
        <v>162</v>
      </c>
      <c r="L489" s="108">
        <v>7.407407407407407E-2</v>
      </c>
      <c r="M489" s="110">
        <v>4</v>
      </c>
      <c r="N489" s="110">
        <v>162</v>
      </c>
      <c r="O489" s="108">
        <v>2.4691358024691357E-2</v>
      </c>
      <c r="P489" s="108">
        <v>0</v>
      </c>
      <c r="Q489" s="108">
        <v>0.33</v>
      </c>
      <c r="R489" s="108">
        <v>-4.357298474945534E-2</v>
      </c>
      <c r="S489" s="110">
        <v>13</v>
      </c>
      <c r="T489" s="110">
        <v>103</v>
      </c>
      <c r="U489" s="110">
        <v>256</v>
      </c>
      <c r="V489" s="108">
        <v>0.453125</v>
      </c>
      <c r="W489" s="110">
        <v>16</v>
      </c>
      <c r="X489" s="110">
        <v>2</v>
      </c>
      <c r="Y489" s="110">
        <v>178</v>
      </c>
      <c r="Z489" s="108">
        <v>7.8651685393258425E-2</v>
      </c>
      <c r="AA489" s="110">
        <v>3</v>
      </c>
      <c r="AB489" s="110">
        <v>14</v>
      </c>
      <c r="AC489" s="110">
        <v>2</v>
      </c>
      <c r="AD489" s="110">
        <v>0</v>
      </c>
      <c r="AE489" s="110">
        <v>0</v>
      </c>
      <c r="AF489" s="110">
        <v>4</v>
      </c>
      <c r="AG489" s="110">
        <v>1</v>
      </c>
      <c r="AH489" s="110">
        <v>0</v>
      </c>
      <c r="AI489" s="110">
        <v>0</v>
      </c>
      <c r="AJ489" s="110">
        <v>0</v>
      </c>
      <c r="AK489" s="110">
        <v>162</v>
      </c>
      <c r="AL489" s="108">
        <v>0.14814814814814814</v>
      </c>
      <c r="AM489" s="111">
        <f t="shared" si="149"/>
        <v>0.502</v>
      </c>
      <c r="AN489" s="111">
        <f t="shared" si="148"/>
        <v>0.13</v>
      </c>
      <c r="AO489" s="111">
        <f t="shared" si="150"/>
        <v>0.375</v>
      </c>
      <c r="AP489" s="111">
        <f t="shared" si="151"/>
        <v>0.35499999999999998</v>
      </c>
      <c r="AQ489" s="111">
        <f t="shared" si="152"/>
        <v>0</v>
      </c>
      <c r="AR489" s="111">
        <f t="shared" si="153"/>
        <v>0.40100000000000002</v>
      </c>
      <c r="AS489" s="111">
        <f t="shared" si="154"/>
        <v>0.49</v>
      </c>
      <c r="AT489" s="111">
        <f t="shared" si="155"/>
        <v>0.49</v>
      </c>
      <c r="AU489" s="111">
        <f t="shared" si="156"/>
        <v>0.496</v>
      </c>
      <c r="AV489" s="111">
        <f t="shared" si="157"/>
        <v>0.34599999999999997</v>
      </c>
      <c r="AW489" s="101">
        <f t="shared" si="158"/>
        <v>1</v>
      </c>
      <c r="AX489" s="101">
        <f t="shared" si="159"/>
        <v>0</v>
      </c>
      <c r="AY489" s="101">
        <f t="shared" si="160"/>
        <v>1</v>
      </c>
      <c r="AZ489" s="101">
        <f t="shared" si="161"/>
        <v>1</v>
      </c>
      <c r="BA489" s="101">
        <f t="shared" si="162"/>
        <v>0</v>
      </c>
      <c r="BB489" s="101">
        <f t="shared" si="163"/>
        <v>1</v>
      </c>
      <c r="BC489" s="101">
        <f t="shared" si="164"/>
        <v>1</v>
      </c>
      <c r="BD489" s="101">
        <f t="shared" si="165"/>
        <v>1</v>
      </c>
      <c r="BE489" s="101">
        <f t="shared" si="166"/>
        <v>1</v>
      </c>
      <c r="BF489" s="101">
        <f t="shared" si="167"/>
        <v>1</v>
      </c>
      <c r="BG489" s="101">
        <f t="shared" si="168"/>
        <v>8</v>
      </c>
    </row>
    <row r="490" spans="1:59" x14ac:dyDescent="0.2">
      <c r="A490" s="98">
        <v>1945840</v>
      </c>
      <c r="B490" s="98" t="s">
        <v>1121</v>
      </c>
      <c r="C490" s="98" t="s">
        <v>2633</v>
      </c>
      <c r="D490" s="98" t="s">
        <v>488</v>
      </c>
      <c r="E490" s="106">
        <v>166</v>
      </c>
      <c r="F490" s="107" t="s">
        <v>1122</v>
      </c>
      <c r="G490" s="108" t="s">
        <v>1123</v>
      </c>
      <c r="H490" s="109"/>
      <c r="I490" s="108">
        <v>0.27899999999999997</v>
      </c>
      <c r="J490" s="110">
        <v>13</v>
      </c>
      <c r="K490" s="110">
        <v>64</v>
      </c>
      <c r="L490" s="108">
        <v>0.203125</v>
      </c>
      <c r="M490" s="110">
        <v>6</v>
      </c>
      <c r="N490" s="110">
        <v>64</v>
      </c>
      <c r="O490" s="108">
        <v>9.375E-2</v>
      </c>
      <c r="P490" s="108">
        <v>0</v>
      </c>
      <c r="Q490" s="108">
        <v>0.60199999999999998</v>
      </c>
      <c r="R490" s="108">
        <v>-2.3529411764705882E-2</v>
      </c>
      <c r="S490" s="110">
        <v>13</v>
      </c>
      <c r="T490" s="110">
        <v>47</v>
      </c>
      <c r="U490" s="110">
        <v>94</v>
      </c>
      <c r="V490" s="108">
        <v>0.63829787234042556</v>
      </c>
      <c r="W490" s="110">
        <v>26</v>
      </c>
      <c r="X490" s="110">
        <v>4</v>
      </c>
      <c r="Y490" s="110">
        <v>90</v>
      </c>
      <c r="Z490" s="108">
        <v>0.24444444444444444</v>
      </c>
      <c r="AA490" s="110">
        <v>21</v>
      </c>
      <c r="AB490" s="110">
        <v>0</v>
      </c>
      <c r="AC490" s="110">
        <v>0</v>
      </c>
      <c r="AD490" s="110">
        <v>0</v>
      </c>
      <c r="AE490" s="110">
        <v>0</v>
      </c>
      <c r="AF490" s="110">
        <v>3</v>
      </c>
      <c r="AG490" s="110">
        <v>0</v>
      </c>
      <c r="AH490" s="110">
        <v>0</v>
      </c>
      <c r="AI490" s="110">
        <v>0</v>
      </c>
      <c r="AJ490" s="110">
        <v>0</v>
      </c>
      <c r="AK490" s="110">
        <v>64</v>
      </c>
      <c r="AL490" s="108">
        <v>0.375</v>
      </c>
      <c r="AM490" s="111">
        <f t="shared" si="149"/>
        <v>0</v>
      </c>
      <c r="AN490" s="111">
        <f t="shared" si="148"/>
        <v>0.96299999999999997</v>
      </c>
      <c r="AO490" s="111">
        <f t="shared" si="150"/>
        <v>0.89600000000000002</v>
      </c>
      <c r="AP490" s="111">
        <f t="shared" si="151"/>
        <v>0.89200000000000002</v>
      </c>
      <c r="AQ490" s="111">
        <f t="shared" si="152"/>
        <v>0</v>
      </c>
      <c r="AR490" s="111">
        <f t="shared" si="153"/>
        <v>0.97699999999999998</v>
      </c>
      <c r="AS490" s="111">
        <f t="shared" si="154"/>
        <v>0.92</v>
      </c>
      <c r="AT490" s="111">
        <f t="shared" si="155"/>
        <v>0.92</v>
      </c>
      <c r="AU490" s="111">
        <f t="shared" si="156"/>
        <v>0.93899999999999995</v>
      </c>
      <c r="AV490" s="111">
        <f t="shared" si="157"/>
        <v>0.97899999999999998</v>
      </c>
      <c r="AW490" s="101">
        <f t="shared" si="158"/>
        <v>2</v>
      </c>
      <c r="AX490" s="101">
        <f t="shared" si="159"/>
        <v>2</v>
      </c>
      <c r="AY490" s="101">
        <f t="shared" si="160"/>
        <v>2</v>
      </c>
      <c r="AZ490" s="101">
        <f t="shared" si="161"/>
        <v>2</v>
      </c>
      <c r="BA490" s="101">
        <f t="shared" si="162"/>
        <v>0</v>
      </c>
      <c r="BB490" s="101">
        <f t="shared" si="163"/>
        <v>2</v>
      </c>
      <c r="BC490" s="101">
        <f t="shared" si="164"/>
        <v>1</v>
      </c>
      <c r="BD490" s="101">
        <f t="shared" si="165"/>
        <v>2</v>
      </c>
      <c r="BE490" s="101">
        <f t="shared" si="166"/>
        <v>2</v>
      </c>
      <c r="BF490" s="101">
        <f t="shared" si="167"/>
        <v>2</v>
      </c>
      <c r="BG490" s="101">
        <f t="shared" si="168"/>
        <v>17</v>
      </c>
    </row>
    <row r="491" spans="1:59" x14ac:dyDescent="0.2">
      <c r="A491" s="98">
        <v>1945975</v>
      </c>
      <c r="B491" s="98" t="s">
        <v>1646</v>
      </c>
      <c r="C491" s="98" t="s">
        <v>2634</v>
      </c>
      <c r="D491" s="98" t="s">
        <v>489</v>
      </c>
      <c r="E491" s="106">
        <v>381</v>
      </c>
      <c r="F491" s="107" t="s">
        <v>401</v>
      </c>
      <c r="G491" s="108" t="s">
        <v>1161</v>
      </c>
      <c r="H491" s="109">
        <v>62273</v>
      </c>
      <c r="I491" s="108">
        <v>0.21</v>
      </c>
      <c r="J491" s="110">
        <v>48</v>
      </c>
      <c r="K491" s="110">
        <v>178</v>
      </c>
      <c r="L491" s="108">
        <v>0.2696629213483146</v>
      </c>
      <c r="M491" s="110">
        <v>7</v>
      </c>
      <c r="N491" s="110">
        <v>178</v>
      </c>
      <c r="O491" s="108">
        <v>3.9325842696629212E-2</v>
      </c>
      <c r="P491" s="108">
        <v>0.06</v>
      </c>
      <c r="Q491" s="108">
        <v>0.222</v>
      </c>
      <c r="R491" s="108">
        <v>-7.8125E-3</v>
      </c>
      <c r="S491" s="110">
        <v>23</v>
      </c>
      <c r="T491" s="110">
        <v>120</v>
      </c>
      <c r="U491" s="110">
        <v>290</v>
      </c>
      <c r="V491" s="108">
        <v>0.49310344827586206</v>
      </c>
      <c r="W491" s="110">
        <v>11</v>
      </c>
      <c r="X491" s="110">
        <v>0</v>
      </c>
      <c r="Y491" s="110">
        <v>189</v>
      </c>
      <c r="Z491" s="108">
        <v>5.8201058201058198E-2</v>
      </c>
      <c r="AA491" s="110">
        <v>7</v>
      </c>
      <c r="AB491" s="110">
        <v>30</v>
      </c>
      <c r="AC491" s="110">
        <v>0</v>
      </c>
      <c r="AD491" s="110">
        <v>0</v>
      </c>
      <c r="AE491" s="110">
        <v>0</v>
      </c>
      <c r="AF491" s="110">
        <v>9</v>
      </c>
      <c r="AG491" s="110">
        <v>3</v>
      </c>
      <c r="AH491" s="110">
        <v>5</v>
      </c>
      <c r="AI491" s="110">
        <v>0</v>
      </c>
      <c r="AJ491" s="110">
        <v>0</v>
      </c>
      <c r="AK491" s="110">
        <v>178</v>
      </c>
      <c r="AL491" s="108">
        <v>0.30337078651685395</v>
      </c>
      <c r="AM491" s="111">
        <f t="shared" si="149"/>
        <v>0.45</v>
      </c>
      <c r="AN491" s="111">
        <f t="shared" si="148"/>
        <v>0.89500000000000002</v>
      </c>
      <c r="AO491" s="111">
        <f t="shared" si="150"/>
        <v>0.96499999999999997</v>
      </c>
      <c r="AP491" s="111">
        <f t="shared" si="151"/>
        <v>0.54200000000000004</v>
      </c>
      <c r="AQ491" s="111">
        <f t="shared" si="152"/>
        <v>0.82599999999999996</v>
      </c>
      <c r="AR491" s="111">
        <f t="shared" si="153"/>
        <v>5.8999999999999997E-2</v>
      </c>
      <c r="AS491" s="111">
        <f t="shared" si="154"/>
        <v>0.61799999999999999</v>
      </c>
      <c r="AT491" s="111">
        <f t="shared" si="155"/>
        <v>0.61799999999999999</v>
      </c>
      <c r="AU491" s="111">
        <f t="shared" si="156"/>
        <v>0.36099999999999999</v>
      </c>
      <c r="AV491" s="111">
        <f t="shared" si="157"/>
        <v>0.92700000000000005</v>
      </c>
      <c r="AW491" s="101">
        <f t="shared" si="158"/>
        <v>1</v>
      </c>
      <c r="AX491" s="101">
        <f t="shared" si="159"/>
        <v>2</v>
      </c>
      <c r="AY491" s="101">
        <f t="shared" si="160"/>
        <v>2</v>
      </c>
      <c r="AZ491" s="101">
        <f t="shared" si="161"/>
        <v>1</v>
      </c>
      <c r="BA491" s="101">
        <f t="shared" si="162"/>
        <v>2</v>
      </c>
      <c r="BB491" s="101">
        <f t="shared" si="163"/>
        <v>0</v>
      </c>
      <c r="BC491" s="101">
        <f t="shared" si="164"/>
        <v>1</v>
      </c>
      <c r="BD491" s="101">
        <f t="shared" si="165"/>
        <v>1</v>
      </c>
      <c r="BE491" s="101">
        <f t="shared" si="166"/>
        <v>1</v>
      </c>
      <c r="BF491" s="101">
        <f t="shared" si="167"/>
        <v>2</v>
      </c>
      <c r="BG491" s="101">
        <f t="shared" si="168"/>
        <v>13</v>
      </c>
    </row>
    <row r="492" spans="1:59" x14ac:dyDescent="0.2">
      <c r="A492" s="98">
        <v>1946065</v>
      </c>
      <c r="B492" s="98" t="s">
        <v>1590</v>
      </c>
      <c r="C492" s="98" t="s">
        <v>2635</v>
      </c>
      <c r="D492" s="98" t="s">
        <v>490</v>
      </c>
      <c r="E492" s="106">
        <v>244</v>
      </c>
      <c r="F492" s="107" t="s">
        <v>417</v>
      </c>
      <c r="G492" s="108" t="s">
        <v>1246</v>
      </c>
      <c r="H492" s="109">
        <v>93929</v>
      </c>
      <c r="I492" s="108">
        <v>2.1000000000000001E-2</v>
      </c>
      <c r="J492" s="110">
        <v>20</v>
      </c>
      <c r="K492" s="110">
        <v>166</v>
      </c>
      <c r="L492" s="108">
        <v>0.12048192771084337</v>
      </c>
      <c r="M492" s="110">
        <v>19</v>
      </c>
      <c r="N492" s="110">
        <v>166</v>
      </c>
      <c r="O492" s="108">
        <v>0.1144578313253012</v>
      </c>
      <c r="P492" s="108">
        <v>1.1000000000000001E-2</v>
      </c>
      <c r="Q492" s="108">
        <v>0.19800000000000001</v>
      </c>
      <c r="R492" s="108">
        <v>-8.9552238805970144E-2</v>
      </c>
      <c r="S492" s="110">
        <v>68</v>
      </c>
      <c r="T492" s="110">
        <v>98</v>
      </c>
      <c r="U492" s="110">
        <v>268</v>
      </c>
      <c r="V492" s="108">
        <v>0.61940298507462688</v>
      </c>
      <c r="W492" s="110">
        <v>17</v>
      </c>
      <c r="X492" s="110">
        <v>0</v>
      </c>
      <c r="Y492" s="110">
        <v>183</v>
      </c>
      <c r="Z492" s="108">
        <v>9.2896174863387984E-2</v>
      </c>
      <c r="AA492" s="110">
        <v>1</v>
      </c>
      <c r="AB492" s="110">
        <v>0</v>
      </c>
      <c r="AC492" s="110">
        <v>0</v>
      </c>
      <c r="AD492" s="110">
        <v>0</v>
      </c>
      <c r="AE492" s="110">
        <v>0</v>
      </c>
      <c r="AF492" s="110">
        <v>0</v>
      </c>
      <c r="AG492" s="110">
        <v>0</v>
      </c>
      <c r="AH492" s="110">
        <v>3</v>
      </c>
      <c r="AI492" s="110">
        <v>3</v>
      </c>
      <c r="AJ492" s="110">
        <v>0</v>
      </c>
      <c r="AK492" s="110">
        <v>166</v>
      </c>
      <c r="AL492" s="108">
        <v>4.2168674698795178E-2</v>
      </c>
      <c r="AM492" s="111">
        <f t="shared" si="149"/>
        <v>0.91900000000000004</v>
      </c>
      <c r="AN492" s="111">
        <f t="shared" si="148"/>
        <v>6.6000000000000003E-2</v>
      </c>
      <c r="AO492" s="111">
        <f t="shared" si="150"/>
        <v>0.63700000000000001</v>
      </c>
      <c r="AP492" s="111">
        <f t="shared" si="151"/>
        <v>0.93899999999999995</v>
      </c>
      <c r="AQ492" s="111">
        <f t="shared" si="152"/>
        <v>0.28899999999999998</v>
      </c>
      <c r="AR492" s="111">
        <f t="shared" si="153"/>
        <v>2.5999999999999999E-2</v>
      </c>
      <c r="AS492" s="111">
        <f t="shared" si="154"/>
        <v>0.90300000000000002</v>
      </c>
      <c r="AT492" s="111">
        <f t="shared" si="155"/>
        <v>0.90300000000000002</v>
      </c>
      <c r="AU492" s="111">
        <f t="shared" si="156"/>
        <v>0.56200000000000006</v>
      </c>
      <c r="AV492" s="111">
        <f t="shared" si="157"/>
        <v>0.04</v>
      </c>
      <c r="AW492" s="101">
        <f t="shared" si="158"/>
        <v>0</v>
      </c>
      <c r="AX492" s="101">
        <f t="shared" si="159"/>
        <v>0</v>
      </c>
      <c r="AY492" s="101">
        <f t="shared" si="160"/>
        <v>1</v>
      </c>
      <c r="AZ492" s="101">
        <f t="shared" si="161"/>
        <v>2</v>
      </c>
      <c r="BA492" s="101">
        <f t="shared" si="162"/>
        <v>0</v>
      </c>
      <c r="BB492" s="101">
        <f t="shared" si="163"/>
        <v>0</v>
      </c>
      <c r="BC492" s="101">
        <f t="shared" si="164"/>
        <v>2</v>
      </c>
      <c r="BD492" s="101">
        <f t="shared" si="165"/>
        <v>2</v>
      </c>
      <c r="BE492" s="101">
        <f t="shared" si="166"/>
        <v>1</v>
      </c>
      <c r="BF492" s="101">
        <f t="shared" si="167"/>
        <v>0</v>
      </c>
      <c r="BG492" s="101">
        <f t="shared" si="168"/>
        <v>8</v>
      </c>
    </row>
    <row r="493" spans="1:59" x14ac:dyDescent="0.2">
      <c r="A493" s="98">
        <v>1946155</v>
      </c>
      <c r="B493" s="98" t="s">
        <v>1682</v>
      </c>
      <c r="C493" s="98" t="s">
        <v>2636</v>
      </c>
      <c r="D493" s="98" t="s">
        <v>491</v>
      </c>
      <c r="E493" s="106">
        <v>1397</v>
      </c>
      <c r="F493" s="107" t="s">
        <v>1122</v>
      </c>
      <c r="G493" s="108" t="s">
        <v>1123</v>
      </c>
      <c r="H493" s="109">
        <v>79167</v>
      </c>
      <c r="I493" s="108">
        <v>6.6000000000000003E-2</v>
      </c>
      <c r="J493" s="110">
        <v>47</v>
      </c>
      <c r="K493" s="110">
        <v>520</v>
      </c>
      <c r="L493" s="108">
        <v>9.0384615384615383E-2</v>
      </c>
      <c r="M493" s="110">
        <v>22</v>
      </c>
      <c r="N493" s="110">
        <v>520</v>
      </c>
      <c r="O493" s="108">
        <v>4.230769230769231E-2</v>
      </c>
      <c r="P493" s="108">
        <v>1.3000000000000001E-2</v>
      </c>
      <c r="Q493" s="108">
        <v>0.30299999999999999</v>
      </c>
      <c r="R493" s="108">
        <v>-8.9308996088657111E-2</v>
      </c>
      <c r="S493" s="110">
        <v>41</v>
      </c>
      <c r="T493" s="110">
        <v>353</v>
      </c>
      <c r="U493" s="110">
        <v>988</v>
      </c>
      <c r="V493" s="108">
        <v>0.39878542510121456</v>
      </c>
      <c r="W493" s="110">
        <v>87</v>
      </c>
      <c r="X493" s="110">
        <v>0</v>
      </c>
      <c r="Y493" s="110">
        <v>607</v>
      </c>
      <c r="Z493" s="108">
        <v>0.14332784184514002</v>
      </c>
      <c r="AA493" s="110">
        <v>9</v>
      </c>
      <c r="AB493" s="110">
        <v>9</v>
      </c>
      <c r="AC493" s="110">
        <v>6</v>
      </c>
      <c r="AD493" s="110">
        <v>0</v>
      </c>
      <c r="AE493" s="110">
        <v>3</v>
      </c>
      <c r="AF493" s="110">
        <v>29</v>
      </c>
      <c r="AG493" s="110">
        <v>16</v>
      </c>
      <c r="AH493" s="110">
        <v>4</v>
      </c>
      <c r="AI493" s="110">
        <v>0</v>
      </c>
      <c r="AJ493" s="110">
        <v>0</v>
      </c>
      <c r="AK493" s="110">
        <v>520</v>
      </c>
      <c r="AL493" s="108">
        <v>0.14615384615384616</v>
      </c>
      <c r="AM493" s="111">
        <f t="shared" si="149"/>
        <v>0.79</v>
      </c>
      <c r="AN493" s="111">
        <f t="shared" si="148"/>
        <v>0.313</v>
      </c>
      <c r="AO493" s="111">
        <f t="shared" si="150"/>
        <v>0.46600000000000003</v>
      </c>
      <c r="AP493" s="111">
        <f t="shared" si="151"/>
        <v>0.57099999999999995</v>
      </c>
      <c r="AQ493" s="111">
        <f t="shared" si="152"/>
        <v>0.316</v>
      </c>
      <c r="AR493" s="111">
        <f t="shared" si="153"/>
        <v>0.30299999999999999</v>
      </c>
      <c r="AS493" s="111">
        <f t="shared" si="154"/>
        <v>0.27700000000000002</v>
      </c>
      <c r="AT493" s="111">
        <f t="shared" si="155"/>
        <v>0.27700000000000002</v>
      </c>
      <c r="AU493" s="111">
        <f t="shared" si="156"/>
        <v>0.79300000000000004</v>
      </c>
      <c r="AV493" s="111">
        <f t="shared" si="157"/>
        <v>0.33600000000000002</v>
      </c>
      <c r="AW493" s="101">
        <f t="shared" si="158"/>
        <v>0</v>
      </c>
      <c r="AX493" s="101">
        <f t="shared" si="159"/>
        <v>0</v>
      </c>
      <c r="AY493" s="101">
        <f t="shared" si="160"/>
        <v>1</v>
      </c>
      <c r="AZ493" s="101">
        <f t="shared" si="161"/>
        <v>1</v>
      </c>
      <c r="BA493" s="101">
        <f t="shared" si="162"/>
        <v>0</v>
      </c>
      <c r="BB493" s="101">
        <f t="shared" si="163"/>
        <v>0</v>
      </c>
      <c r="BC493" s="101">
        <f t="shared" si="164"/>
        <v>2</v>
      </c>
      <c r="BD493" s="101">
        <f t="shared" si="165"/>
        <v>0</v>
      </c>
      <c r="BE493" s="101">
        <f t="shared" si="166"/>
        <v>2</v>
      </c>
      <c r="BF493" s="101">
        <f t="shared" si="167"/>
        <v>1</v>
      </c>
      <c r="BG493" s="101">
        <f t="shared" si="168"/>
        <v>7</v>
      </c>
    </row>
    <row r="494" spans="1:59" x14ac:dyDescent="0.2">
      <c r="A494" s="98">
        <v>1946245</v>
      </c>
      <c r="B494" s="98" t="s">
        <v>1510</v>
      </c>
      <c r="C494" s="98" t="s">
        <v>2637</v>
      </c>
      <c r="D494" s="98" t="s">
        <v>492</v>
      </c>
      <c r="E494" s="106">
        <v>381</v>
      </c>
      <c r="F494" s="107" t="s">
        <v>1226</v>
      </c>
      <c r="G494" s="108" t="s">
        <v>1227</v>
      </c>
      <c r="H494" s="109">
        <v>47500</v>
      </c>
      <c r="I494" s="108">
        <v>0.11599999999999999</v>
      </c>
      <c r="J494" s="110">
        <v>16</v>
      </c>
      <c r="K494" s="110">
        <v>144</v>
      </c>
      <c r="L494" s="108">
        <v>0.1111111111111111</v>
      </c>
      <c r="M494" s="110">
        <v>16</v>
      </c>
      <c r="N494" s="110">
        <v>144</v>
      </c>
      <c r="O494" s="108">
        <v>0.1111111111111111</v>
      </c>
      <c r="P494" s="108">
        <v>1.1000000000000001E-2</v>
      </c>
      <c r="Q494" s="108">
        <v>0.35600000000000004</v>
      </c>
      <c r="R494" s="108">
        <v>3.5326086956521736E-2</v>
      </c>
      <c r="S494" s="110">
        <v>13</v>
      </c>
      <c r="T494" s="110">
        <v>113</v>
      </c>
      <c r="U494" s="110">
        <v>236</v>
      </c>
      <c r="V494" s="108">
        <v>0.53389830508474578</v>
      </c>
      <c r="W494" s="110">
        <v>37</v>
      </c>
      <c r="X494" s="110">
        <v>0</v>
      </c>
      <c r="Y494" s="110">
        <v>181</v>
      </c>
      <c r="Z494" s="108">
        <v>0.20441988950276244</v>
      </c>
      <c r="AA494" s="110">
        <v>8</v>
      </c>
      <c r="AB494" s="110">
        <v>0</v>
      </c>
      <c r="AC494" s="110">
        <v>5</v>
      </c>
      <c r="AD494" s="110">
        <v>0</v>
      </c>
      <c r="AE494" s="110">
        <v>0</v>
      </c>
      <c r="AF494" s="110">
        <v>3</v>
      </c>
      <c r="AG494" s="110">
        <v>3</v>
      </c>
      <c r="AH494" s="110">
        <v>0</v>
      </c>
      <c r="AI494" s="110">
        <v>0</v>
      </c>
      <c r="AJ494" s="110">
        <v>0</v>
      </c>
      <c r="AK494" s="110">
        <v>144</v>
      </c>
      <c r="AL494" s="108">
        <v>0.13194444444444445</v>
      </c>
      <c r="AM494" s="111">
        <f t="shared" si="149"/>
        <v>0.106</v>
      </c>
      <c r="AN494" s="111">
        <f t="shared" si="148"/>
        <v>0.61799999999999999</v>
      </c>
      <c r="AO494" s="111">
        <f t="shared" si="150"/>
        <v>0.58199999999999996</v>
      </c>
      <c r="AP494" s="111">
        <f t="shared" si="151"/>
        <v>0.93300000000000005</v>
      </c>
      <c r="AQ494" s="111">
        <f t="shared" si="152"/>
        <v>0.28899999999999998</v>
      </c>
      <c r="AR494" s="111">
        <f t="shared" si="153"/>
        <v>0.51</v>
      </c>
      <c r="AS494" s="111">
        <f t="shared" si="154"/>
        <v>0.73299999999999998</v>
      </c>
      <c r="AT494" s="111">
        <f t="shared" si="155"/>
        <v>0.73299999999999998</v>
      </c>
      <c r="AU494" s="111">
        <f t="shared" si="156"/>
        <v>0.90500000000000003</v>
      </c>
      <c r="AV494" s="111">
        <f t="shared" si="157"/>
        <v>0.26800000000000002</v>
      </c>
      <c r="AW494" s="101">
        <f t="shared" si="158"/>
        <v>2</v>
      </c>
      <c r="AX494" s="101">
        <f t="shared" si="159"/>
        <v>1</v>
      </c>
      <c r="AY494" s="101">
        <f t="shared" si="160"/>
        <v>1</v>
      </c>
      <c r="AZ494" s="101">
        <f t="shared" si="161"/>
        <v>2</v>
      </c>
      <c r="BA494" s="101">
        <f t="shared" si="162"/>
        <v>0</v>
      </c>
      <c r="BB494" s="101">
        <f t="shared" si="163"/>
        <v>1</v>
      </c>
      <c r="BC494" s="101">
        <f t="shared" si="164"/>
        <v>0</v>
      </c>
      <c r="BD494" s="101">
        <f t="shared" si="165"/>
        <v>2</v>
      </c>
      <c r="BE494" s="101">
        <f t="shared" si="166"/>
        <v>2</v>
      </c>
      <c r="BF494" s="101">
        <f t="shared" si="167"/>
        <v>0</v>
      </c>
      <c r="BG494" s="101">
        <f t="shared" si="168"/>
        <v>11</v>
      </c>
    </row>
    <row r="495" spans="1:59" x14ac:dyDescent="0.2">
      <c r="A495" s="98">
        <v>1946290</v>
      </c>
      <c r="B495" s="98" t="s">
        <v>1873</v>
      </c>
      <c r="C495" s="98" t="s">
        <v>2638</v>
      </c>
      <c r="D495" s="98" t="s">
        <v>493</v>
      </c>
      <c r="E495" s="106">
        <v>146</v>
      </c>
      <c r="F495" s="107" t="s">
        <v>1382</v>
      </c>
      <c r="G495" s="108" t="s">
        <v>1383</v>
      </c>
      <c r="H495" s="109">
        <v>56250</v>
      </c>
      <c r="I495" s="108">
        <v>2.4E-2</v>
      </c>
      <c r="J495" s="110">
        <v>4</v>
      </c>
      <c r="K495" s="110">
        <v>71</v>
      </c>
      <c r="L495" s="108">
        <v>5.6338028169014086E-2</v>
      </c>
      <c r="M495" s="110">
        <v>1</v>
      </c>
      <c r="N495" s="110">
        <v>71</v>
      </c>
      <c r="O495" s="108">
        <v>1.4084507042253521E-2</v>
      </c>
      <c r="P495" s="108">
        <v>0</v>
      </c>
      <c r="Q495" s="108">
        <v>0.56999999999999995</v>
      </c>
      <c r="R495" s="108">
        <v>0</v>
      </c>
      <c r="S495" s="110">
        <v>17</v>
      </c>
      <c r="T495" s="110">
        <v>41</v>
      </c>
      <c r="U495" s="110">
        <v>117</v>
      </c>
      <c r="V495" s="108">
        <v>0.49572649572649574</v>
      </c>
      <c r="W495" s="110">
        <v>2</v>
      </c>
      <c r="X495" s="110">
        <v>0</v>
      </c>
      <c r="Y495" s="110">
        <v>73</v>
      </c>
      <c r="Z495" s="108">
        <v>2.7397260273972601E-2</v>
      </c>
      <c r="AA495" s="110">
        <v>3</v>
      </c>
      <c r="AB495" s="110">
        <v>0</v>
      </c>
      <c r="AC495" s="110">
        <v>0</v>
      </c>
      <c r="AD495" s="110">
        <v>0</v>
      </c>
      <c r="AE495" s="110">
        <v>0</v>
      </c>
      <c r="AF495" s="110">
        <v>1</v>
      </c>
      <c r="AG495" s="110">
        <v>0</v>
      </c>
      <c r="AH495" s="110">
        <v>0</v>
      </c>
      <c r="AI495" s="110">
        <v>0</v>
      </c>
      <c r="AJ495" s="110">
        <v>0</v>
      </c>
      <c r="AK495" s="110">
        <v>71</v>
      </c>
      <c r="AL495" s="108">
        <v>5.6338028169014086E-2</v>
      </c>
      <c r="AM495" s="111">
        <f t="shared" si="149"/>
        <v>0.27900000000000003</v>
      </c>
      <c r="AN495" s="111">
        <f t="shared" si="148"/>
        <v>7.2999999999999995E-2</v>
      </c>
      <c r="AO495" s="111">
        <f t="shared" si="150"/>
        <v>0.27200000000000002</v>
      </c>
      <c r="AP495" s="111">
        <f t="shared" si="151"/>
        <v>0.224</v>
      </c>
      <c r="AQ495" s="111">
        <f t="shared" si="152"/>
        <v>0</v>
      </c>
      <c r="AR495" s="111">
        <f t="shared" si="153"/>
        <v>0.96499999999999997</v>
      </c>
      <c r="AS495" s="111">
        <f t="shared" si="154"/>
        <v>0.627</v>
      </c>
      <c r="AT495" s="111">
        <f t="shared" si="155"/>
        <v>0.627</v>
      </c>
      <c r="AU495" s="111">
        <f t="shared" si="156"/>
        <v>0.191</v>
      </c>
      <c r="AV495" s="111">
        <f t="shared" si="157"/>
        <v>5.6000000000000001E-2</v>
      </c>
      <c r="AW495" s="101">
        <f t="shared" si="158"/>
        <v>2</v>
      </c>
      <c r="AX495" s="101">
        <f t="shared" si="159"/>
        <v>0</v>
      </c>
      <c r="AY495" s="101">
        <f t="shared" si="160"/>
        <v>0</v>
      </c>
      <c r="AZ495" s="101">
        <f t="shared" si="161"/>
        <v>0</v>
      </c>
      <c r="BA495" s="101">
        <f t="shared" si="162"/>
        <v>0</v>
      </c>
      <c r="BB495" s="101">
        <f t="shared" si="163"/>
        <v>2</v>
      </c>
      <c r="BC495" s="101">
        <f t="shared" si="164"/>
        <v>1</v>
      </c>
      <c r="BD495" s="101">
        <f t="shared" si="165"/>
        <v>1</v>
      </c>
      <c r="BE495" s="101">
        <f t="shared" si="166"/>
        <v>0</v>
      </c>
      <c r="BF495" s="101">
        <f t="shared" si="167"/>
        <v>0</v>
      </c>
      <c r="BG495" s="101">
        <f t="shared" si="168"/>
        <v>6</v>
      </c>
    </row>
    <row r="496" spans="1:59" x14ac:dyDescent="0.2">
      <c r="A496" s="98">
        <v>1946335</v>
      </c>
      <c r="B496" s="98" t="s">
        <v>2090</v>
      </c>
      <c r="C496" s="98" t="s">
        <v>2639</v>
      </c>
      <c r="D496" s="98" t="s">
        <v>494</v>
      </c>
      <c r="E496" s="106">
        <v>1357</v>
      </c>
      <c r="F496" s="107" t="s">
        <v>1747</v>
      </c>
      <c r="G496" s="108" t="s">
        <v>1748</v>
      </c>
      <c r="H496" s="109">
        <v>80294</v>
      </c>
      <c r="I496" s="108">
        <v>6.6000000000000003E-2</v>
      </c>
      <c r="J496" s="110">
        <v>21</v>
      </c>
      <c r="K496" s="110">
        <v>494</v>
      </c>
      <c r="L496" s="108">
        <v>4.2510121457489877E-2</v>
      </c>
      <c r="M496" s="110">
        <v>8</v>
      </c>
      <c r="N496" s="110">
        <v>494</v>
      </c>
      <c r="O496" s="108">
        <v>1.6194331983805668E-2</v>
      </c>
      <c r="P496" s="108">
        <v>2.1000000000000001E-2</v>
      </c>
      <c r="Q496" s="108">
        <v>0.28899999999999998</v>
      </c>
      <c r="R496" s="108">
        <v>4.3846153846153847E-2</v>
      </c>
      <c r="S496" s="110">
        <v>42</v>
      </c>
      <c r="T496" s="110">
        <v>353</v>
      </c>
      <c r="U496" s="110">
        <v>893</v>
      </c>
      <c r="V496" s="108">
        <v>0.44232922732362823</v>
      </c>
      <c r="W496" s="110">
        <v>51</v>
      </c>
      <c r="X496" s="110">
        <v>10</v>
      </c>
      <c r="Y496" s="110">
        <v>545</v>
      </c>
      <c r="Z496" s="108">
        <v>7.5229357798165142E-2</v>
      </c>
      <c r="AA496" s="110">
        <v>23</v>
      </c>
      <c r="AB496" s="110">
        <v>26</v>
      </c>
      <c r="AC496" s="110">
        <v>17</v>
      </c>
      <c r="AD496" s="110">
        <v>12</v>
      </c>
      <c r="AE496" s="110">
        <v>8</v>
      </c>
      <c r="AF496" s="110">
        <v>11</v>
      </c>
      <c r="AG496" s="110">
        <v>27</v>
      </c>
      <c r="AH496" s="110">
        <v>2</v>
      </c>
      <c r="AI496" s="110">
        <v>0</v>
      </c>
      <c r="AJ496" s="110">
        <v>0</v>
      </c>
      <c r="AK496" s="110">
        <v>494</v>
      </c>
      <c r="AL496" s="108">
        <v>0.25506072874493929</v>
      </c>
      <c r="AM496" s="111">
        <f t="shared" si="149"/>
        <v>0.79800000000000004</v>
      </c>
      <c r="AN496" s="111">
        <f t="shared" si="148"/>
        <v>0.313</v>
      </c>
      <c r="AO496" s="111">
        <f t="shared" si="150"/>
        <v>0.192</v>
      </c>
      <c r="AP496" s="111">
        <f t="shared" si="151"/>
        <v>0.249</v>
      </c>
      <c r="AQ496" s="111">
        <f t="shared" si="152"/>
        <v>0.435</v>
      </c>
      <c r="AR496" s="111">
        <f t="shared" si="153"/>
        <v>0.24099999999999999</v>
      </c>
      <c r="AS496" s="111">
        <f t="shared" si="154"/>
        <v>0.44500000000000001</v>
      </c>
      <c r="AT496" s="111">
        <f t="shared" si="155"/>
        <v>0.44500000000000001</v>
      </c>
      <c r="AU496" s="111">
        <f t="shared" si="156"/>
        <v>0.46600000000000003</v>
      </c>
      <c r="AV496" s="111">
        <f t="shared" si="157"/>
        <v>0.81299999999999994</v>
      </c>
      <c r="AW496" s="101">
        <f t="shared" si="158"/>
        <v>0</v>
      </c>
      <c r="AX496" s="101">
        <f t="shared" si="159"/>
        <v>0</v>
      </c>
      <c r="AY496" s="101">
        <f t="shared" si="160"/>
        <v>0</v>
      </c>
      <c r="AZ496" s="101">
        <f t="shared" si="161"/>
        <v>0</v>
      </c>
      <c r="BA496" s="101">
        <f t="shared" si="162"/>
        <v>1</v>
      </c>
      <c r="BB496" s="101">
        <f t="shared" si="163"/>
        <v>0</v>
      </c>
      <c r="BC496" s="101">
        <f t="shared" si="164"/>
        <v>0</v>
      </c>
      <c r="BD496" s="101">
        <f t="shared" si="165"/>
        <v>1</v>
      </c>
      <c r="BE496" s="101">
        <f t="shared" si="166"/>
        <v>1</v>
      </c>
      <c r="BF496" s="101">
        <f t="shared" si="167"/>
        <v>2</v>
      </c>
      <c r="BG496" s="101">
        <f t="shared" si="168"/>
        <v>5</v>
      </c>
    </row>
    <row r="497" spans="1:59" x14ac:dyDescent="0.2">
      <c r="A497" s="98">
        <v>1946425</v>
      </c>
      <c r="B497" s="98" t="s">
        <v>1966</v>
      </c>
      <c r="C497" s="98" t="s">
        <v>2640</v>
      </c>
      <c r="D497" s="98" t="s">
        <v>495</v>
      </c>
      <c r="E497" s="106">
        <v>838</v>
      </c>
      <c r="F497" s="107" t="s">
        <v>1376</v>
      </c>
      <c r="G497" s="108" t="s">
        <v>1377</v>
      </c>
      <c r="H497" s="109">
        <v>124297</v>
      </c>
      <c r="I497" s="108">
        <v>2.4E-2</v>
      </c>
      <c r="J497" s="110">
        <v>15</v>
      </c>
      <c r="K497" s="110">
        <v>279</v>
      </c>
      <c r="L497" s="108">
        <v>5.3763440860215055E-2</v>
      </c>
      <c r="M497" s="110">
        <v>12</v>
      </c>
      <c r="N497" s="110">
        <v>279</v>
      </c>
      <c r="O497" s="108">
        <v>4.3010752688172046E-2</v>
      </c>
      <c r="P497" s="108">
        <v>6.0000000000000001E-3</v>
      </c>
      <c r="Q497" s="108">
        <v>0.435</v>
      </c>
      <c r="R497" s="108">
        <v>3.7128712871287127E-2</v>
      </c>
      <c r="S497" s="110">
        <v>17</v>
      </c>
      <c r="T497" s="110">
        <v>118</v>
      </c>
      <c r="U497" s="110">
        <v>530</v>
      </c>
      <c r="V497" s="108">
        <v>0.25471698113207547</v>
      </c>
      <c r="W497" s="110">
        <v>22</v>
      </c>
      <c r="X497" s="110">
        <v>8</v>
      </c>
      <c r="Y497" s="110">
        <v>301</v>
      </c>
      <c r="Z497" s="108">
        <v>4.6511627906976744E-2</v>
      </c>
      <c r="AA497" s="110">
        <v>2</v>
      </c>
      <c r="AB497" s="110">
        <v>2</v>
      </c>
      <c r="AC497" s="110">
        <v>0</v>
      </c>
      <c r="AD497" s="110">
        <v>4</v>
      </c>
      <c r="AE497" s="110">
        <v>1</v>
      </c>
      <c r="AF497" s="110">
        <v>0</v>
      </c>
      <c r="AG497" s="110">
        <v>0</v>
      </c>
      <c r="AH497" s="110">
        <v>5</v>
      </c>
      <c r="AI497" s="110">
        <v>0</v>
      </c>
      <c r="AJ497" s="110">
        <v>0</v>
      </c>
      <c r="AK497" s="110">
        <v>279</v>
      </c>
      <c r="AL497" s="108">
        <v>5.0179211469534052E-2</v>
      </c>
      <c r="AM497" s="111">
        <f t="shared" si="149"/>
        <v>0.99</v>
      </c>
      <c r="AN497" s="111">
        <f t="shared" si="148"/>
        <v>7.2999999999999995E-2</v>
      </c>
      <c r="AO497" s="111">
        <f t="shared" si="150"/>
        <v>0.25700000000000001</v>
      </c>
      <c r="AP497" s="111">
        <f t="shared" si="151"/>
        <v>0.57599999999999996</v>
      </c>
      <c r="AQ497" s="111">
        <f t="shared" si="152"/>
        <v>0.223</v>
      </c>
      <c r="AR497" s="111">
        <f t="shared" si="153"/>
        <v>0.82099999999999995</v>
      </c>
      <c r="AS497" s="111">
        <f t="shared" si="154"/>
        <v>5.3999999999999999E-2</v>
      </c>
      <c r="AT497" s="111">
        <f t="shared" si="155"/>
        <v>5.3999999999999999E-2</v>
      </c>
      <c r="AU497" s="111">
        <f t="shared" si="156"/>
        <v>0.28899999999999998</v>
      </c>
      <c r="AV497" s="111">
        <f t="shared" si="157"/>
        <v>0.05</v>
      </c>
      <c r="AW497" s="101">
        <f t="shared" si="158"/>
        <v>0</v>
      </c>
      <c r="AX497" s="101">
        <f t="shared" si="159"/>
        <v>0</v>
      </c>
      <c r="AY497" s="101">
        <f t="shared" si="160"/>
        <v>0</v>
      </c>
      <c r="AZ497" s="101">
        <f t="shared" si="161"/>
        <v>1</v>
      </c>
      <c r="BA497" s="101">
        <f t="shared" si="162"/>
        <v>0</v>
      </c>
      <c r="BB497" s="101">
        <f t="shared" si="163"/>
        <v>2</v>
      </c>
      <c r="BC497" s="101">
        <f t="shared" si="164"/>
        <v>0</v>
      </c>
      <c r="BD497" s="101">
        <f t="shared" si="165"/>
        <v>0</v>
      </c>
      <c r="BE497" s="101">
        <f t="shared" si="166"/>
        <v>0</v>
      </c>
      <c r="BF497" s="101">
        <f t="shared" si="167"/>
        <v>0</v>
      </c>
      <c r="BG497" s="101">
        <f t="shared" si="168"/>
        <v>3</v>
      </c>
    </row>
    <row r="498" spans="1:59" x14ac:dyDescent="0.2">
      <c r="A498" s="98">
        <v>1946515</v>
      </c>
      <c r="B498" s="98" t="s">
        <v>1234</v>
      </c>
      <c r="C498" s="98" t="s">
        <v>2641</v>
      </c>
      <c r="D498" s="98" t="s">
        <v>496</v>
      </c>
      <c r="E498" s="106">
        <v>386</v>
      </c>
      <c r="F498" s="107" t="s">
        <v>857</v>
      </c>
      <c r="G498" s="108" t="s">
        <v>1163</v>
      </c>
      <c r="H498" s="109">
        <v>43281</v>
      </c>
      <c r="I498" s="108">
        <v>0.253</v>
      </c>
      <c r="J498" s="110">
        <v>37</v>
      </c>
      <c r="K498" s="110">
        <v>149</v>
      </c>
      <c r="L498" s="108">
        <v>0.24832214765100671</v>
      </c>
      <c r="M498" s="110">
        <v>3</v>
      </c>
      <c r="N498" s="110">
        <v>149</v>
      </c>
      <c r="O498" s="108">
        <v>2.0134228187919462E-2</v>
      </c>
      <c r="P498" s="108">
        <v>6.9000000000000006E-2</v>
      </c>
      <c r="Q498" s="108">
        <v>0.48</v>
      </c>
      <c r="R498" s="108">
        <v>7.2222222222222215E-2</v>
      </c>
      <c r="S498" s="110">
        <v>30</v>
      </c>
      <c r="T498" s="110">
        <v>89</v>
      </c>
      <c r="U498" s="110">
        <v>224</v>
      </c>
      <c r="V498" s="108">
        <v>0.53125</v>
      </c>
      <c r="W498" s="110">
        <v>58</v>
      </c>
      <c r="X498" s="110">
        <v>0</v>
      </c>
      <c r="Y498" s="110">
        <v>207</v>
      </c>
      <c r="Z498" s="108">
        <v>0.28019323671497587</v>
      </c>
      <c r="AA498" s="110">
        <v>7</v>
      </c>
      <c r="AB498" s="110">
        <v>2</v>
      </c>
      <c r="AC498" s="110">
        <v>0</v>
      </c>
      <c r="AD498" s="110">
        <v>4</v>
      </c>
      <c r="AE498" s="110">
        <v>0</v>
      </c>
      <c r="AF498" s="110">
        <v>11</v>
      </c>
      <c r="AG498" s="110">
        <v>6</v>
      </c>
      <c r="AH498" s="110">
        <v>0</v>
      </c>
      <c r="AI498" s="110">
        <v>0</v>
      </c>
      <c r="AJ498" s="110">
        <v>0</v>
      </c>
      <c r="AK498" s="110">
        <v>149</v>
      </c>
      <c r="AL498" s="108">
        <v>0.20134228187919462</v>
      </c>
      <c r="AM498" s="111">
        <f t="shared" si="149"/>
        <v>0.06</v>
      </c>
      <c r="AN498" s="111">
        <f t="shared" si="148"/>
        <v>0.94199999999999995</v>
      </c>
      <c r="AO498" s="111">
        <f t="shared" si="150"/>
        <v>0.95199999999999996</v>
      </c>
      <c r="AP498" s="111">
        <f t="shared" si="151"/>
        <v>0.3</v>
      </c>
      <c r="AQ498" s="111">
        <f t="shared" si="152"/>
        <v>0.873</v>
      </c>
      <c r="AR498" s="111">
        <f t="shared" si="153"/>
        <v>0.90800000000000003</v>
      </c>
      <c r="AS498" s="111">
        <f t="shared" si="154"/>
        <v>0.72499999999999998</v>
      </c>
      <c r="AT498" s="111">
        <f t="shared" si="155"/>
        <v>0.72499999999999998</v>
      </c>
      <c r="AU498" s="111">
        <f t="shared" si="156"/>
        <v>0.96</v>
      </c>
      <c r="AV498" s="111">
        <f t="shared" si="157"/>
        <v>0.61099999999999999</v>
      </c>
      <c r="AW498" s="101">
        <f t="shared" si="158"/>
        <v>2</v>
      </c>
      <c r="AX498" s="101">
        <f t="shared" si="159"/>
        <v>2</v>
      </c>
      <c r="AY498" s="101">
        <f t="shared" si="160"/>
        <v>2</v>
      </c>
      <c r="AZ498" s="101">
        <f t="shared" si="161"/>
        <v>0</v>
      </c>
      <c r="BA498" s="101">
        <f t="shared" si="162"/>
        <v>2</v>
      </c>
      <c r="BB498" s="101">
        <f t="shared" si="163"/>
        <v>2</v>
      </c>
      <c r="BC498" s="101">
        <f t="shared" si="164"/>
        <v>0</v>
      </c>
      <c r="BD498" s="101">
        <f t="shared" si="165"/>
        <v>2</v>
      </c>
      <c r="BE498" s="101">
        <f t="shared" si="166"/>
        <v>2</v>
      </c>
      <c r="BF498" s="101">
        <f t="shared" si="167"/>
        <v>1</v>
      </c>
      <c r="BG498" s="101">
        <f t="shared" si="168"/>
        <v>15</v>
      </c>
    </row>
    <row r="499" spans="1:59" x14ac:dyDescent="0.2">
      <c r="A499" s="98">
        <v>1946605</v>
      </c>
      <c r="B499" s="98" t="s">
        <v>1254</v>
      </c>
      <c r="C499" s="98" t="s">
        <v>2642</v>
      </c>
      <c r="D499" s="98" t="s">
        <v>497</v>
      </c>
      <c r="E499" s="106">
        <v>434</v>
      </c>
      <c r="F499" s="107" t="s">
        <v>165</v>
      </c>
      <c r="G499" s="108" t="s">
        <v>1075</v>
      </c>
      <c r="H499" s="109">
        <v>51000</v>
      </c>
      <c r="I499" s="108">
        <v>0.106</v>
      </c>
      <c r="J499" s="110">
        <v>16</v>
      </c>
      <c r="K499" s="110">
        <v>182</v>
      </c>
      <c r="L499" s="108">
        <v>8.7912087912087919E-2</v>
      </c>
      <c r="M499" s="110">
        <v>13</v>
      </c>
      <c r="N499" s="110">
        <v>182</v>
      </c>
      <c r="O499" s="108">
        <v>7.1428571428571425E-2</v>
      </c>
      <c r="P499" s="108">
        <v>2.3E-2</v>
      </c>
      <c r="Q499" s="108">
        <v>0.42499999999999999</v>
      </c>
      <c r="R499" s="108">
        <v>-2.6905829596412557E-2</v>
      </c>
      <c r="S499" s="110">
        <v>18</v>
      </c>
      <c r="T499" s="110">
        <v>102</v>
      </c>
      <c r="U499" s="110">
        <v>282</v>
      </c>
      <c r="V499" s="108">
        <v>0.42553191489361702</v>
      </c>
      <c r="W499" s="110">
        <v>26</v>
      </c>
      <c r="X499" s="110">
        <v>0</v>
      </c>
      <c r="Y499" s="110">
        <v>208</v>
      </c>
      <c r="Z499" s="108">
        <v>0.125</v>
      </c>
      <c r="AA499" s="110">
        <v>2</v>
      </c>
      <c r="AB499" s="110">
        <v>6</v>
      </c>
      <c r="AC499" s="110">
        <v>1</v>
      </c>
      <c r="AD499" s="110">
        <v>5</v>
      </c>
      <c r="AE499" s="110">
        <v>0</v>
      </c>
      <c r="AF499" s="110">
        <v>10</v>
      </c>
      <c r="AG499" s="110">
        <v>0</v>
      </c>
      <c r="AH499" s="110">
        <v>0</v>
      </c>
      <c r="AI499" s="110">
        <v>0</v>
      </c>
      <c r="AJ499" s="110">
        <v>0</v>
      </c>
      <c r="AK499" s="110">
        <v>182</v>
      </c>
      <c r="AL499" s="108">
        <v>0.13186813186813187</v>
      </c>
      <c r="AM499" s="111">
        <f t="shared" si="149"/>
        <v>0.17399999999999999</v>
      </c>
      <c r="AN499" s="111">
        <f t="shared" si="148"/>
        <v>0.55900000000000005</v>
      </c>
      <c r="AO499" s="111">
        <f t="shared" si="150"/>
        <v>0.45700000000000002</v>
      </c>
      <c r="AP499" s="111">
        <f t="shared" si="151"/>
        <v>0.81100000000000005</v>
      </c>
      <c r="AQ499" s="111">
        <f t="shared" si="152"/>
        <v>0.45700000000000002</v>
      </c>
      <c r="AR499" s="111">
        <f t="shared" si="153"/>
        <v>0.79100000000000004</v>
      </c>
      <c r="AS499" s="111">
        <f t="shared" si="154"/>
        <v>0.378</v>
      </c>
      <c r="AT499" s="111">
        <f t="shared" si="155"/>
        <v>0.378</v>
      </c>
      <c r="AU499" s="111">
        <f t="shared" si="156"/>
        <v>0.72699999999999998</v>
      </c>
      <c r="AV499" s="111">
        <f t="shared" si="157"/>
        <v>0.26700000000000002</v>
      </c>
      <c r="AW499" s="101">
        <f t="shared" si="158"/>
        <v>2</v>
      </c>
      <c r="AX499" s="101">
        <f t="shared" si="159"/>
        <v>1</v>
      </c>
      <c r="AY499" s="101">
        <f t="shared" si="160"/>
        <v>1</v>
      </c>
      <c r="AZ499" s="101">
        <f t="shared" si="161"/>
        <v>2</v>
      </c>
      <c r="BA499" s="101">
        <f t="shared" si="162"/>
        <v>1</v>
      </c>
      <c r="BB499" s="101">
        <f t="shared" si="163"/>
        <v>2</v>
      </c>
      <c r="BC499" s="101">
        <f t="shared" si="164"/>
        <v>1</v>
      </c>
      <c r="BD499" s="101">
        <f t="shared" si="165"/>
        <v>1</v>
      </c>
      <c r="BE499" s="101">
        <f t="shared" si="166"/>
        <v>2</v>
      </c>
      <c r="BF499" s="101">
        <f t="shared" si="167"/>
        <v>0</v>
      </c>
      <c r="BG499" s="101">
        <f t="shared" si="168"/>
        <v>13</v>
      </c>
    </row>
    <row r="500" spans="1:59" x14ac:dyDescent="0.2">
      <c r="A500" s="98">
        <v>1946830</v>
      </c>
      <c r="B500" s="98" t="s">
        <v>1511</v>
      </c>
      <c r="C500" s="98" t="s">
        <v>2643</v>
      </c>
      <c r="D500" s="98" t="s">
        <v>498</v>
      </c>
      <c r="E500" s="106">
        <v>472</v>
      </c>
      <c r="F500" s="107" t="s">
        <v>577</v>
      </c>
      <c r="G500" s="108" t="s">
        <v>1240</v>
      </c>
      <c r="H500" s="109">
        <v>55000</v>
      </c>
      <c r="I500" s="108">
        <v>0.128</v>
      </c>
      <c r="J500" s="110">
        <v>25</v>
      </c>
      <c r="K500" s="110">
        <v>178</v>
      </c>
      <c r="L500" s="108">
        <v>0.1404494382022472</v>
      </c>
      <c r="M500" s="110">
        <v>12</v>
      </c>
      <c r="N500" s="110">
        <v>178</v>
      </c>
      <c r="O500" s="108">
        <v>6.741573033707865E-2</v>
      </c>
      <c r="P500" s="108">
        <v>4.2999999999999997E-2</v>
      </c>
      <c r="Q500" s="108">
        <v>0.34399999999999997</v>
      </c>
      <c r="R500" s="108">
        <v>-0.12267657992565056</v>
      </c>
      <c r="S500" s="110">
        <v>15</v>
      </c>
      <c r="T500" s="110">
        <v>185</v>
      </c>
      <c r="U500" s="110">
        <v>307</v>
      </c>
      <c r="V500" s="108">
        <v>0.65146579804560256</v>
      </c>
      <c r="W500" s="110">
        <v>0</v>
      </c>
      <c r="X500" s="110">
        <v>0</v>
      </c>
      <c r="Y500" s="110">
        <v>178</v>
      </c>
      <c r="Z500" s="108">
        <v>0</v>
      </c>
      <c r="AA500" s="110">
        <v>25</v>
      </c>
      <c r="AB500" s="110">
        <v>1</v>
      </c>
      <c r="AC500" s="110">
        <v>2</v>
      </c>
      <c r="AD500" s="110">
        <v>0</v>
      </c>
      <c r="AE500" s="110">
        <v>0</v>
      </c>
      <c r="AF500" s="110">
        <v>5</v>
      </c>
      <c r="AG500" s="110">
        <v>11</v>
      </c>
      <c r="AH500" s="110">
        <v>0</v>
      </c>
      <c r="AI500" s="110">
        <v>0</v>
      </c>
      <c r="AJ500" s="110">
        <v>0</v>
      </c>
      <c r="AK500" s="110">
        <v>178</v>
      </c>
      <c r="AL500" s="108">
        <v>0.24719101123595505</v>
      </c>
      <c r="AM500" s="111">
        <f t="shared" si="149"/>
        <v>0.25800000000000001</v>
      </c>
      <c r="AN500" s="111">
        <f t="shared" si="148"/>
        <v>0.66800000000000004</v>
      </c>
      <c r="AO500" s="111">
        <f t="shared" si="150"/>
        <v>0.72199999999999998</v>
      </c>
      <c r="AP500" s="111">
        <f t="shared" si="151"/>
        <v>0.78500000000000003</v>
      </c>
      <c r="AQ500" s="111">
        <f t="shared" si="152"/>
        <v>0.70899999999999996</v>
      </c>
      <c r="AR500" s="111">
        <f t="shared" si="153"/>
        <v>0.46</v>
      </c>
      <c r="AS500" s="111">
        <f t="shared" si="154"/>
        <v>0.92900000000000005</v>
      </c>
      <c r="AT500" s="111">
        <f t="shared" si="155"/>
        <v>0.92900000000000005</v>
      </c>
      <c r="AU500" s="111">
        <f t="shared" si="156"/>
        <v>0</v>
      </c>
      <c r="AV500" s="111">
        <f t="shared" si="157"/>
        <v>0.78200000000000003</v>
      </c>
      <c r="AW500" s="101">
        <f t="shared" si="158"/>
        <v>2</v>
      </c>
      <c r="AX500" s="101">
        <f t="shared" si="159"/>
        <v>2</v>
      </c>
      <c r="AY500" s="101">
        <f t="shared" si="160"/>
        <v>2</v>
      </c>
      <c r="AZ500" s="101">
        <f t="shared" si="161"/>
        <v>2</v>
      </c>
      <c r="BA500" s="101">
        <f t="shared" si="162"/>
        <v>2</v>
      </c>
      <c r="BB500" s="101">
        <f t="shared" si="163"/>
        <v>1</v>
      </c>
      <c r="BC500" s="101">
        <f t="shared" si="164"/>
        <v>2</v>
      </c>
      <c r="BD500" s="101">
        <f t="shared" si="165"/>
        <v>2</v>
      </c>
      <c r="BE500" s="101">
        <f t="shared" si="166"/>
        <v>0</v>
      </c>
      <c r="BF500" s="101">
        <f t="shared" si="167"/>
        <v>2</v>
      </c>
      <c r="BG500" s="101">
        <f t="shared" si="168"/>
        <v>17</v>
      </c>
    </row>
    <row r="501" spans="1:59" x14ac:dyDescent="0.2">
      <c r="A501" s="98">
        <v>1947010</v>
      </c>
      <c r="B501" s="98" t="s">
        <v>1437</v>
      </c>
      <c r="C501" s="98" t="s">
        <v>2644</v>
      </c>
      <c r="D501" s="98" t="s">
        <v>499</v>
      </c>
      <c r="E501" s="106">
        <v>250</v>
      </c>
      <c r="F501" s="107" t="s">
        <v>165</v>
      </c>
      <c r="G501" s="108" t="s">
        <v>1075</v>
      </c>
      <c r="H501" s="109">
        <v>49821</v>
      </c>
      <c r="I501" s="108">
        <v>0.16899999999999998</v>
      </c>
      <c r="J501" s="110">
        <v>18</v>
      </c>
      <c r="K501" s="110">
        <v>112</v>
      </c>
      <c r="L501" s="108">
        <v>0.16071428571428573</v>
      </c>
      <c r="M501" s="110">
        <v>5</v>
      </c>
      <c r="N501" s="110">
        <v>112</v>
      </c>
      <c r="O501" s="108">
        <v>4.4642857142857144E-2</v>
      </c>
      <c r="P501" s="108">
        <v>8.5999999999999993E-2</v>
      </c>
      <c r="Q501" s="108">
        <v>0.27800000000000002</v>
      </c>
      <c r="R501" s="108">
        <v>-0.13194444444444445</v>
      </c>
      <c r="S501" s="110">
        <v>5</v>
      </c>
      <c r="T501" s="110">
        <v>98</v>
      </c>
      <c r="U501" s="110">
        <v>186</v>
      </c>
      <c r="V501" s="108">
        <v>0.55376344086021501</v>
      </c>
      <c r="W501" s="110">
        <v>5</v>
      </c>
      <c r="X501" s="110">
        <v>0</v>
      </c>
      <c r="Y501" s="110">
        <v>117</v>
      </c>
      <c r="Z501" s="108">
        <v>4.2735042735042736E-2</v>
      </c>
      <c r="AA501" s="110">
        <v>3</v>
      </c>
      <c r="AB501" s="110">
        <v>2</v>
      </c>
      <c r="AC501" s="110">
        <v>1</v>
      </c>
      <c r="AD501" s="110">
        <v>1</v>
      </c>
      <c r="AE501" s="110">
        <v>0</v>
      </c>
      <c r="AF501" s="110">
        <v>1</v>
      </c>
      <c r="AG501" s="110">
        <v>1</v>
      </c>
      <c r="AH501" s="110">
        <v>4</v>
      </c>
      <c r="AI501" s="110">
        <v>0</v>
      </c>
      <c r="AJ501" s="110">
        <v>0</v>
      </c>
      <c r="AK501" s="110">
        <v>112</v>
      </c>
      <c r="AL501" s="108">
        <v>0.11607142857142858</v>
      </c>
      <c r="AM501" s="111">
        <f t="shared" si="149"/>
        <v>0.151</v>
      </c>
      <c r="AN501" s="111">
        <f t="shared" si="148"/>
        <v>0.81799999999999995</v>
      </c>
      <c r="AO501" s="111">
        <f t="shared" si="150"/>
        <v>0.8</v>
      </c>
      <c r="AP501" s="111">
        <f t="shared" si="151"/>
        <v>0.59599999999999997</v>
      </c>
      <c r="AQ501" s="111">
        <f t="shared" si="152"/>
        <v>0.91400000000000003</v>
      </c>
      <c r="AR501" s="111">
        <f t="shared" si="153"/>
        <v>0.20699999999999999</v>
      </c>
      <c r="AS501" s="111">
        <f t="shared" si="154"/>
        <v>0.79400000000000004</v>
      </c>
      <c r="AT501" s="111">
        <f t="shared" si="155"/>
        <v>0.79400000000000004</v>
      </c>
      <c r="AU501" s="111">
        <f t="shared" si="156"/>
        <v>0.27100000000000002</v>
      </c>
      <c r="AV501" s="111">
        <f t="shared" si="157"/>
        <v>0.182</v>
      </c>
      <c r="AW501" s="101">
        <f t="shared" si="158"/>
        <v>2</v>
      </c>
      <c r="AX501" s="101">
        <f t="shared" si="159"/>
        <v>2</v>
      </c>
      <c r="AY501" s="101">
        <f t="shared" si="160"/>
        <v>2</v>
      </c>
      <c r="AZ501" s="101">
        <f t="shared" si="161"/>
        <v>1</v>
      </c>
      <c r="BA501" s="101">
        <f t="shared" si="162"/>
        <v>2</v>
      </c>
      <c r="BB501" s="101">
        <f t="shared" si="163"/>
        <v>0</v>
      </c>
      <c r="BC501" s="101">
        <f t="shared" si="164"/>
        <v>2</v>
      </c>
      <c r="BD501" s="101">
        <f t="shared" si="165"/>
        <v>2</v>
      </c>
      <c r="BE501" s="101">
        <f t="shared" si="166"/>
        <v>0</v>
      </c>
      <c r="BF501" s="101">
        <f t="shared" si="167"/>
        <v>0</v>
      </c>
      <c r="BG501" s="101">
        <f t="shared" si="168"/>
        <v>13</v>
      </c>
    </row>
    <row r="502" spans="1:59" x14ac:dyDescent="0.2">
      <c r="A502" s="98">
        <v>1946920</v>
      </c>
      <c r="B502" s="98" t="s">
        <v>1591</v>
      </c>
      <c r="C502" s="98" t="s">
        <v>2645</v>
      </c>
      <c r="D502" s="98" t="s">
        <v>500</v>
      </c>
      <c r="E502" s="106">
        <v>807</v>
      </c>
      <c r="F502" s="107" t="s">
        <v>1504</v>
      </c>
      <c r="G502" s="108" t="s">
        <v>1505</v>
      </c>
      <c r="H502" s="109">
        <v>54773</v>
      </c>
      <c r="I502" s="108">
        <v>6.2E-2</v>
      </c>
      <c r="J502" s="110">
        <v>24</v>
      </c>
      <c r="K502" s="110">
        <v>372</v>
      </c>
      <c r="L502" s="108">
        <v>6.4516129032258063E-2</v>
      </c>
      <c r="M502" s="110">
        <v>32</v>
      </c>
      <c r="N502" s="110">
        <v>372</v>
      </c>
      <c r="O502" s="108">
        <v>8.6021505376344093E-2</v>
      </c>
      <c r="P502" s="108">
        <v>5.7999999999999996E-2</v>
      </c>
      <c r="Q502" s="108">
        <v>0.38799999999999996</v>
      </c>
      <c r="R502" s="108">
        <v>2.2813688212927757E-2</v>
      </c>
      <c r="S502" s="110">
        <v>39</v>
      </c>
      <c r="T502" s="110">
        <v>222</v>
      </c>
      <c r="U502" s="110">
        <v>562</v>
      </c>
      <c r="V502" s="108">
        <v>0.46441281138790036</v>
      </c>
      <c r="W502" s="110">
        <v>22</v>
      </c>
      <c r="X502" s="110">
        <v>0</v>
      </c>
      <c r="Y502" s="110">
        <v>394</v>
      </c>
      <c r="Z502" s="108">
        <v>5.5837563451776651E-2</v>
      </c>
      <c r="AA502" s="110">
        <v>10</v>
      </c>
      <c r="AB502" s="110">
        <v>30</v>
      </c>
      <c r="AC502" s="110">
        <v>7</v>
      </c>
      <c r="AD502" s="110">
        <v>6</v>
      </c>
      <c r="AE502" s="110">
        <v>0</v>
      </c>
      <c r="AF502" s="110">
        <v>12</v>
      </c>
      <c r="AG502" s="110">
        <v>15</v>
      </c>
      <c r="AH502" s="110">
        <v>2</v>
      </c>
      <c r="AI502" s="110">
        <v>0</v>
      </c>
      <c r="AJ502" s="110">
        <v>0</v>
      </c>
      <c r="AK502" s="110">
        <v>372</v>
      </c>
      <c r="AL502" s="108">
        <v>0.22043010752688172</v>
      </c>
      <c r="AM502" s="111">
        <f t="shared" si="149"/>
        <v>0.253</v>
      </c>
      <c r="AN502" s="111">
        <f t="shared" si="148"/>
        <v>0.28100000000000003</v>
      </c>
      <c r="AO502" s="111">
        <f t="shared" si="150"/>
        <v>0.317</v>
      </c>
      <c r="AP502" s="111">
        <f t="shared" si="151"/>
        <v>0.874</v>
      </c>
      <c r="AQ502" s="111">
        <f t="shared" si="152"/>
        <v>0.81200000000000006</v>
      </c>
      <c r="AR502" s="111">
        <f t="shared" si="153"/>
        <v>0.64900000000000002</v>
      </c>
      <c r="AS502" s="111">
        <f t="shared" si="154"/>
        <v>0.53100000000000003</v>
      </c>
      <c r="AT502" s="111">
        <f t="shared" si="155"/>
        <v>0.53100000000000003</v>
      </c>
      <c r="AU502" s="111">
        <f t="shared" si="156"/>
        <v>0.34599999999999997</v>
      </c>
      <c r="AV502" s="111">
        <f t="shared" si="157"/>
        <v>0.69399999999999995</v>
      </c>
      <c r="AW502" s="101">
        <f t="shared" si="158"/>
        <v>2</v>
      </c>
      <c r="AX502" s="101">
        <f t="shared" si="159"/>
        <v>0</v>
      </c>
      <c r="AY502" s="101">
        <f t="shared" si="160"/>
        <v>0</v>
      </c>
      <c r="AZ502" s="101">
        <f t="shared" si="161"/>
        <v>2</v>
      </c>
      <c r="BA502" s="101">
        <f t="shared" si="162"/>
        <v>2</v>
      </c>
      <c r="BB502" s="101">
        <f t="shared" si="163"/>
        <v>1</v>
      </c>
      <c r="BC502" s="101">
        <f t="shared" si="164"/>
        <v>0</v>
      </c>
      <c r="BD502" s="101">
        <f t="shared" si="165"/>
        <v>1</v>
      </c>
      <c r="BE502" s="101">
        <f t="shared" si="166"/>
        <v>1</v>
      </c>
      <c r="BF502" s="101">
        <f t="shared" si="167"/>
        <v>2</v>
      </c>
      <c r="BG502" s="101">
        <f t="shared" si="168"/>
        <v>11</v>
      </c>
    </row>
    <row r="503" spans="1:59" x14ac:dyDescent="0.2">
      <c r="A503" s="98">
        <v>1947370</v>
      </c>
      <c r="B503" s="98" t="s">
        <v>1399</v>
      </c>
      <c r="C503" s="98" t="s">
        <v>2646</v>
      </c>
      <c r="D503" s="98" t="s">
        <v>501</v>
      </c>
      <c r="E503" s="106">
        <v>258</v>
      </c>
      <c r="F503" s="107" t="s">
        <v>1382</v>
      </c>
      <c r="G503" s="108" t="s">
        <v>1383</v>
      </c>
      <c r="H503" s="109">
        <v>56667</v>
      </c>
      <c r="I503" s="108">
        <v>0.24100000000000002</v>
      </c>
      <c r="J503" s="110">
        <v>27</v>
      </c>
      <c r="K503" s="110">
        <v>124</v>
      </c>
      <c r="L503" s="108">
        <v>0.21774193548387097</v>
      </c>
      <c r="M503" s="110">
        <v>4</v>
      </c>
      <c r="N503" s="110">
        <v>124</v>
      </c>
      <c r="O503" s="108">
        <v>3.2258064516129031E-2</v>
      </c>
      <c r="P503" s="108">
        <v>3.6000000000000004E-2</v>
      </c>
      <c r="Q503" s="108">
        <v>0.34399999999999997</v>
      </c>
      <c r="R503" s="108">
        <v>-1.1494252873563218E-2</v>
      </c>
      <c r="S503" s="110">
        <v>14</v>
      </c>
      <c r="T503" s="110">
        <v>54</v>
      </c>
      <c r="U503" s="110">
        <v>152</v>
      </c>
      <c r="V503" s="108">
        <v>0.44736842105263158</v>
      </c>
      <c r="W503" s="110">
        <v>27</v>
      </c>
      <c r="X503" s="110">
        <v>3</v>
      </c>
      <c r="Y503" s="110">
        <v>151</v>
      </c>
      <c r="Z503" s="108">
        <v>0.15894039735099338</v>
      </c>
      <c r="AA503" s="110">
        <v>8</v>
      </c>
      <c r="AB503" s="110">
        <v>0</v>
      </c>
      <c r="AC503" s="110">
        <v>3</v>
      </c>
      <c r="AD503" s="110">
        <v>1</v>
      </c>
      <c r="AE503" s="110">
        <v>0</v>
      </c>
      <c r="AF503" s="110">
        <v>0</v>
      </c>
      <c r="AG503" s="110">
        <v>4</v>
      </c>
      <c r="AH503" s="110">
        <v>0</v>
      </c>
      <c r="AI503" s="110">
        <v>7</v>
      </c>
      <c r="AJ503" s="110">
        <v>0</v>
      </c>
      <c r="AK503" s="110">
        <v>124</v>
      </c>
      <c r="AL503" s="108">
        <v>0.18548387096774194</v>
      </c>
      <c r="AM503" s="111">
        <f t="shared" si="149"/>
        <v>0.29899999999999999</v>
      </c>
      <c r="AN503" s="111">
        <f t="shared" si="148"/>
        <v>0.93</v>
      </c>
      <c r="AO503" s="111">
        <f t="shared" si="150"/>
        <v>0.91700000000000004</v>
      </c>
      <c r="AP503" s="111">
        <f t="shared" si="151"/>
        <v>0.45500000000000002</v>
      </c>
      <c r="AQ503" s="111">
        <f t="shared" si="152"/>
        <v>0.63200000000000001</v>
      </c>
      <c r="AR503" s="111">
        <f t="shared" si="153"/>
        <v>0.46</v>
      </c>
      <c r="AS503" s="111">
        <f t="shared" si="154"/>
        <v>0.46600000000000003</v>
      </c>
      <c r="AT503" s="111">
        <f t="shared" si="155"/>
        <v>0.46600000000000003</v>
      </c>
      <c r="AU503" s="111">
        <f t="shared" si="156"/>
        <v>0.82599999999999996</v>
      </c>
      <c r="AV503" s="111">
        <f t="shared" si="157"/>
        <v>0.53100000000000003</v>
      </c>
      <c r="AW503" s="101">
        <f t="shared" si="158"/>
        <v>2</v>
      </c>
      <c r="AX503" s="101">
        <f t="shared" si="159"/>
        <v>2</v>
      </c>
      <c r="AY503" s="101">
        <f t="shared" si="160"/>
        <v>2</v>
      </c>
      <c r="AZ503" s="101">
        <f t="shared" si="161"/>
        <v>1</v>
      </c>
      <c r="BA503" s="101">
        <f t="shared" si="162"/>
        <v>1</v>
      </c>
      <c r="BB503" s="101">
        <f t="shared" si="163"/>
        <v>1</v>
      </c>
      <c r="BC503" s="101">
        <f t="shared" si="164"/>
        <v>1</v>
      </c>
      <c r="BD503" s="101">
        <f t="shared" si="165"/>
        <v>1</v>
      </c>
      <c r="BE503" s="101">
        <f t="shared" si="166"/>
        <v>2</v>
      </c>
      <c r="BF503" s="101">
        <f t="shared" si="167"/>
        <v>1</v>
      </c>
      <c r="BG503" s="101">
        <f t="shared" si="168"/>
        <v>14</v>
      </c>
    </row>
    <row r="504" spans="1:59" x14ac:dyDescent="0.2">
      <c r="A504" s="98">
        <v>1947055</v>
      </c>
      <c r="B504" s="98" t="s">
        <v>1630</v>
      </c>
      <c r="C504" s="98" t="s">
        <v>2647</v>
      </c>
      <c r="D504" s="98" t="s">
        <v>502</v>
      </c>
      <c r="E504" s="106">
        <v>301</v>
      </c>
      <c r="F504" s="107" t="s">
        <v>159</v>
      </c>
      <c r="G504" s="108" t="s">
        <v>1107</v>
      </c>
      <c r="H504" s="109">
        <v>73438</v>
      </c>
      <c r="I504" s="108">
        <v>5.5E-2</v>
      </c>
      <c r="J504" s="110">
        <v>8</v>
      </c>
      <c r="K504" s="110">
        <v>113</v>
      </c>
      <c r="L504" s="108">
        <v>7.0796460176991149E-2</v>
      </c>
      <c r="M504" s="110">
        <v>0</v>
      </c>
      <c r="N504" s="110">
        <v>113</v>
      </c>
      <c r="O504" s="108">
        <v>0</v>
      </c>
      <c r="P504" s="108">
        <v>1.2E-2</v>
      </c>
      <c r="Q504" s="108">
        <v>0.23499999999999999</v>
      </c>
      <c r="R504" s="108">
        <v>0.11895910780669144</v>
      </c>
      <c r="S504" s="110">
        <v>19</v>
      </c>
      <c r="T504" s="110">
        <v>73</v>
      </c>
      <c r="U504" s="110">
        <v>167</v>
      </c>
      <c r="V504" s="108">
        <v>0.55089820359281438</v>
      </c>
      <c r="W504" s="110">
        <v>28</v>
      </c>
      <c r="X504" s="110">
        <v>0</v>
      </c>
      <c r="Y504" s="110">
        <v>141</v>
      </c>
      <c r="Z504" s="108">
        <v>0.19858156028368795</v>
      </c>
      <c r="AA504" s="110">
        <v>6</v>
      </c>
      <c r="AB504" s="110">
        <v>0</v>
      </c>
      <c r="AC504" s="110">
        <v>9</v>
      </c>
      <c r="AD504" s="110">
        <v>4</v>
      </c>
      <c r="AE504" s="110">
        <v>1</v>
      </c>
      <c r="AF504" s="110">
        <v>4</v>
      </c>
      <c r="AG504" s="110">
        <v>1</v>
      </c>
      <c r="AH504" s="110">
        <v>0</v>
      </c>
      <c r="AI504" s="110">
        <v>0</v>
      </c>
      <c r="AJ504" s="110">
        <v>0</v>
      </c>
      <c r="AK504" s="110">
        <v>113</v>
      </c>
      <c r="AL504" s="108">
        <v>0.22123893805309736</v>
      </c>
      <c r="AM504" s="111">
        <f t="shared" si="149"/>
        <v>0.70899999999999996</v>
      </c>
      <c r="AN504" s="111">
        <f t="shared" si="148"/>
        <v>0.23899999999999999</v>
      </c>
      <c r="AO504" s="111">
        <f t="shared" si="150"/>
        <v>0.34899999999999998</v>
      </c>
      <c r="AP504" s="111">
        <f t="shared" si="151"/>
        <v>0</v>
      </c>
      <c r="AQ504" s="111">
        <f t="shared" si="152"/>
        <v>0.30499999999999999</v>
      </c>
      <c r="AR504" s="111">
        <f t="shared" si="153"/>
        <v>7.6999999999999999E-2</v>
      </c>
      <c r="AS504" s="111">
        <f t="shared" si="154"/>
        <v>0.78700000000000003</v>
      </c>
      <c r="AT504" s="111">
        <f t="shared" si="155"/>
        <v>0.78700000000000003</v>
      </c>
      <c r="AU504" s="111">
        <f t="shared" si="156"/>
        <v>0.89800000000000002</v>
      </c>
      <c r="AV504" s="111">
        <f t="shared" si="157"/>
        <v>0.69599999999999995</v>
      </c>
      <c r="AW504" s="101">
        <f t="shared" si="158"/>
        <v>0</v>
      </c>
      <c r="AX504" s="101">
        <f t="shared" si="159"/>
        <v>0</v>
      </c>
      <c r="AY504" s="101">
        <f t="shared" si="160"/>
        <v>1</v>
      </c>
      <c r="AZ504" s="101">
        <f t="shared" si="161"/>
        <v>0</v>
      </c>
      <c r="BA504" s="101">
        <f t="shared" si="162"/>
        <v>0</v>
      </c>
      <c r="BB504" s="101">
        <f t="shared" si="163"/>
        <v>0</v>
      </c>
      <c r="BC504" s="101">
        <f t="shared" si="164"/>
        <v>0</v>
      </c>
      <c r="BD504" s="101">
        <f t="shared" si="165"/>
        <v>2</v>
      </c>
      <c r="BE504" s="101">
        <f t="shared" si="166"/>
        <v>2</v>
      </c>
      <c r="BF504" s="101">
        <f t="shared" si="167"/>
        <v>2</v>
      </c>
      <c r="BG504" s="101">
        <f t="shared" si="168"/>
        <v>7</v>
      </c>
    </row>
    <row r="505" spans="1:59" x14ac:dyDescent="0.2">
      <c r="A505" s="98">
        <v>1947100</v>
      </c>
      <c r="B505" s="98" t="s">
        <v>1188</v>
      </c>
      <c r="C505" s="98" t="s">
        <v>2648</v>
      </c>
      <c r="D505" s="98" t="s">
        <v>503</v>
      </c>
      <c r="E505" s="106">
        <v>172</v>
      </c>
      <c r="F505" s="107" t="s">
        <v>503</v>
      </c>
      <c r="G505" s="108" t="s">
        <v>1189</v>
      </c>
      <c r="H505" s="109"/>
      <c r="I505" s="108">
        <v>0.23399999999999999</v>
      </c>
      <c r="J505" s="110">
        <v>17</v>
      </c>
      <c r="K505" s="110">
        <v>67</v>
      </c>
      <c r="L505" s="108">
        <v>0.2537313432835821</v>
      </c>
      <c r="M505" s="110">
        <v>8</v>
      </c>
      <c r="N505" s="110">
        <v>67</v>
      </c>
      <c r="O505" s="108">
        <v>0.11940298507462686</v>
      </c>
      <c r="P505" s="108">
        <v>0</v>
      </c>
      <c r="Q505" s="108">
        <v>0.56700000000000006</v>
      </c>
      <c r="R505" s="108">
        <v>-0.20370370370370369</v>
      </c>
      <c r="S505" s="110">
        <v>20</v>
      </c>
      <c r="T505" s="110">
        <v>38</v>
      </c>
      <c r="U505" s="110">
        <v>100</v>
      </c>
      <c r="V505" s="108">
        <v>0.57999999999999996</v>
      </c>
      <c r="W505" s="110">
        <v>12</v>
      </c>
      <c r="X505" s="110">
        <v>0</v>
      </c>
      <c r="Y505" s="110">
        <v>79</v>
      </c>
      <c r="Z505" s="108">
        <v>0.15189873417721519</v>
      </c>
      <c r="AA505" s="110">
        <v>9</v>
      </c>
      <c r="AB505" s="110">
        <v>0</v>
      </c>
      <c r="AC505" s="110">
        <v>0</v>
      </c>
      <c r="AD505" s="110">
        <v>0</v>
      </c>
      <c r="AE505" s="110">
        <v>0</v>
      </c>
      <c r="AF505" s="110">
        <v>3</v>
      </c>
      <c r="AG505" s="110">
        <v>0</v>
      </c>
      <c r="AH505" s="110">
        <v>0</v>
      </c>
      <c r="AI505" s="110">
        <v>0</v>
      </c>
      <c r="AJ505" s="110">
        <v>0</v>
      </c>
      <c r="AK505" s="110">
        <v>67</v>
      </c>
      <c r="AL505" s="108">
        <v>0.17910447761194029</v>
      </c>
      <c r="AM505" s="111">
        <f t="shared" si="149"/>
        <v>0</v>
      </c>
      <c r="AN505" s="111">
        <f t="shared" si="148"/>
        <v>0.92</v>
      </c>
      <c r="AO505" s="111">
        <f t="shared" si="150"/>
        <v>0.95599999999999996</v>
      </c>
      <c r="AP505" s="111">
        <f t="shared" si="151"/>
        <v>0.94699999999999995</v>
      </c>
      <c r="AQ505" s="111">
        <f t="shared" si="152"/>
        <v>0</v>
      </c>
      <c r="AR505" s="111">
        <f t="shared" si="153"/>
        <v>0.96399999999999997</v>
      </c>
      <c r="AS505" s="111">
        <f t="shared" si="154"/>
        <v>0.84199999999999997</v>
      </c>
      <c r="AT505" s="111">
        <f t="shared" si="155"/>
        <v>0.84199999999999997</v>
      </c>
      <c r="AU505" s="111">
        <f t="shared" si="156"/>
        <v>0.80800000000000005</v>
      </c>
      <c r="AV505" s="111">
        <f t="shared" si="157"/>
        <v>0.498</v>
      </c>
      <c r="AW505" s="101">
        <f t="shared" si="158"/>
        <v>2</v>
      </c>
      <c r="AX505" s="101">
        <f t="shared" si="159"/>
        <v>2</v>
      </c>
      <c r="AY505" s="101">
        <f t="shared" si="160"/>
        <v>2</v>
      </c>
      <c r="AZ505" s="101">
        <f t="shared" si="161"/>
        <v>2</v>
      </c>
      <c r="BA505" s="101">
        <f t="shared" si="162"/>
        <v>0</v>
      </c>
      <c r="BB505" s="101">
        <f t="shared" si="163"/>
        <v>2</v>
      </c>
      <c r="BC505" s="101">
        <f t="shared" si="164"/>
        <v>2</v>
      </c>
      <c r="BD505" s="101">
        <f t="shared" si="165"/>
        <v>2</v>
      </c>
      <c r="BE505" s="101">
        <f t="shared" si="166"/>
        <v>2</v>
      </c>
      <c r="BF505" s="101">
        <f t="shared" si="167"/>
        <v>1</v>
      </c>
      <c r="BG505" s="101">
        <f t="shared" si="168"/>
        <v>17</v>
      </c>
    </row>
    <row r="506" spans="1:59" x14ac:dyDescent="0.2">
      <c r="A506" s="98">
        <v>1947280</v>
      </c>
      <c r="B506" s="98" t="s">
        <v>2091</v>
      </c>
      <c r="C506" s="98" t="s">
        <v>2649</v>
      </c>
      <c r="D506" s="98" t="s">
        <v>504</v>
      </c>
      <c r="E506" s="106">
        <v>152</v>
      </c>
      <c r="F506" s="107" t="s">
        <v>97</v>
      </c>
      <c r="G506" s="108" t="s">
        <v>1280</v>
      </c>
      <c r="H506" s="109">
        <v>86667</v>
      </c>
      <c r="I506" s="108">
        <v>0</v>
      </c>
      <c r="J506" s="110">
        <v>1</v>
      </c>
      <c r="K506" s="110">
        <v>52</v>
      </c>
      <c r="L506" s="108">
        <v>1.9230769230769232E-2</v>
      </c>
      <c r="M506" s="110">
        <v>3</v>
      </c>
      <c r="N506" s="110">
        <v>52</v>
      </c>
      <c r="O506" s="108">
        <v>5.7692307692307696E-2</v>
      </c>
      <c r="P506" s="108">
        <v>2.7999999999999997E-2</v>
      </c>
      <c r="Q506" s="108">
        <v>0.377</v>
      </c>
      <c r="R506" s="108">
        <v>0.24590163934426229</v>
      </c>
      <c r="S506" s="110">
        <v>2</v>
      </c>
      <c r="T506" s="110">
        <v>43</v>
      </c>
      <c r="U506" s="110">
        <v>107</v>
      </c>
      <c r="V506" s="108">
        <v>0.42056074766355139</v>
      </c>
      <c r="W506" s="110">
        <v>10</v>
      </c>
      <c r="X506" s="110">
        <v>0</v>
      </c>
      <c r="Y506" s="110">
        <v>62</v>
      </c>
      <c r="Z506" s="108">
        <v>0.16129032258064516</v>
      </c>
      <c r="AA506" s="110">
        <v>0</v>
      </c>
      <c r="AB506" s="110">
        <v>6</v>
      </c>
      <c r="AC506" s="110">
        <v>2</v>
      </c>
      <c r="AD506" s="110">
        <v>0</v>
      </c>
      <c r="AE506" s="110">
        <v>0</v>
      </c>
      <c r="AF506" s="110">
        <v>0</v>
      </c>
      <c r="AG506" s="110">
        <v>0</v>
      </c>
      <c r="AH506" s="110">
        <v>0</v>
      </c>
      <c r="AI506" s="110">
        <v>0</v>
      </c>
      <c r="AJ506" s="110">
        <v>0</v>
      </c>
      <c r="AK506" s="110">
        <v>52</v>
      </c>
      <c r="AL506" s="108">
        <v>0.15384615384615385</v>
      </c>
      <c r="AM506" s="111">
        <f t="shared" si="149"/>
        <v>0.878</v>
      </c>
      <c r="AN506" s="111">
        <f t="shared" si="148"/>
        <v>0</v>
      </c>
      <c r="AO506" s="111">
        <f t="shared" si="150"/>
        <v>8.2000000000000003E-2</v>
      </c>
      <c r="AP506" s="111">
        <f t="shared" si="151"/>
        <v>0.71599999999999997</v>
      </c>
      <c r="AQ506" s="111">
        <f t="shared" si="152"/>
        <v>0.52800000000000002</v>
      </c>
      <c r="AR506" s="111">
        <f t="shared" si="153"/>
        <v>0.60499999999999998</v>
      </c>
      <c r="AS506" s="111">
        <f t="shared" si="154"/>
        <v>0.36199999999999999</v>
      </c>
      <c r="AT506" s="111">
        <f t="shared" si="155"/>
        <v>0.36199999999999999</v>
      </c>
      <c r="AU506" s="111">
        <f t="shared" si="156"/>
        <v>0.82799999999999996</v>
      </c>
      <c r="AV506" s="111">
        <f t="shared" si="157"/>
        <v>0.36899999999999999</v>
      </c>
      <c r="AW506" s="101">
        <f t="shared" si="158"/>
        <v>0</v>
      </c>
      <c r="AX506" s="101">
        <f t="shared" si="159"/>
        <v>0</v>
      </c>
      <c r="AY506" s="101">
        <f t="shared" si="160"/>
        <v>0</v>
      </c>
      <c r="AZ506" s="101">
        <f t="shared" si="161"/>
        <v>2</v>
      </c>
      <c r="BA506" s="101">
        <f t="shared" si="162"/>
        <v>1</v>
      </c>
      <c r="BB506" s="101">
        <f t="shared" si="163"/>
        <v>1</v>
      </c>
      <c r="BC506" s="101">
        <f t="shared" si="164"/>
        <v>0</v>
      </c>
      <c r="BD506" s="101">
        <f t="shared" si="165"/>
        <v>1</v>
      </c>
      <c r="BE506" s="101">
        <f t="shared" si="166"/>
        <v>2</v>
      </c>
      <c r="BF506" s="101">
        <f t="shared" si="167"/>
        <v>1</v>
      </c>
      <c r="BG506" s="101">
        <f t="shared" si="168"/>
        <v>8</v>
      </c>
    </row>
    <row r="507" spans="1:59" x14ac:dyDescent="0.2">
      <c r="A507" s="98">
        <v>1947460</v>
      </c>
      <c r="B507" s="98" t="s">
        <v>1959</v>
      </c>
      <c r="C507" s="98" t="s">
        <v>2650</v>
      </c>
      <c r="D507" s="98" t="s">
        <v>505</v>
      </c>
      <c r="E507" s="106">
        <v>245</v>
      </c>
      <c r="F507" s="107" t="s">
        <v>243</v>
      </c>
      <c r="G507" s="108" t="s">
        <v>1454</v>
      </c>
      <c r="H507" s="109">
        <v>77292</v>
      </c>
      <c r="I507" s="108">
        <v>7.8E-2</v>
      </c>
      <c r="J507" s="110">
        <v>2</v>
      </c>
      <c r="K507" s="110">
        <v>91</v>
      </c>
      <c r="L507" s="108">
        <v>2.197802197802198E-2</v>
      </c>
      <c r="M507" s="110">
        <v>0</v>
      </c>
      <c r="N507" s="110">
        <v>91</v>
      </c>
      <c r="O507" s="108">
        <v>0</v>
      </c>
      <c r="P507" s="108">
        <v>0.01</v>
      </c>
      <c r="Q507" s="108">
        <v>0.38700000000000001</v>
      </c>
      <c r="R507" s="108">
        <v>2.0833333333333332E-2</v>
      </c>
      <c r="S507" s="110">
        <v>10</v>
      </c>
      <c r="T507" s="110">
        <v>65</v>
      </c>
      <c r="U507" s="110">
        <v>147</v>
      </c>
      <c r="V507" s="108">
        <v>0.51020408163265307</v>
      </c>
      <c r="W507" s="110">
        <v>0</v>
      </c>
      <c r="X507" s="110">
        <v>0</v>
      </c>
      <c r="Y507" s="110">
        <v>91</v>
      </c>
      <c r="Z507" s="108">
        <v>0</v>
      </c>
      <c r="AA507" s="110">
        <v>6</v>
      </c>
      <c r="AB507" s="110">
        <v>5</v>
      </c>
      <c r="AC507" s="110">
        <v>4</v>
      </c>
      <c r="AD507" s="110">
        <v>2</v>
      </c>
      <c r="AE507" s="110">
        <v>0</v>
      </c>
      <c r="AF507" s="110">
        <v>0</v>
      </c>
      <c r="AG507" s="110">
        <v>0</v>
      </c>
      <c r="AH507" s="110">
        <v>2</v>
      </c>
      <c r="AI507" s="110">
        <v>0</v>
      </c>
      <c r="AJ507" s="110">
        <v>0</v>
      </c>
      <c r="AK507" s="110">
        <v>91</v>
      </c>
      <c r="AL507" s="108">
        <v>0.2087912087912088</v>
      </c>
      <c r="AM507" s="111">
        <f t="shared" si="149"/>
        <v>0.77</v>
      </c>
      <c r="AN507" s="111">
        <f t="shared" si="148"/>
        <v>0.41199999999999998</v>
      </c>
      <c r="AO507" s="111">
        <f t="shared" si="150"/>
        <v>0.09</v>
      </c>
      <c r="AP507" s="111">
        <f t="shared" si="151"/>
        <v>0</v>
      </c>
      <c r="AQ507" s="111">
        <f t="shared" si="152"/>
        <v>0.26900000000000002</v>
      </c>
      <c r="AR507" s="111">
        <f t="shared" si="153"/>
        <v>0.64500000000000002</v>
      </c>
      <c r="AS507" s="111">
        <f t="shared" si="154"/>
        <v>0.66900000000000004</v>
      </c>
      <c r="AT507" s="111">
        <f t="shared" si="155"/>
        <v>0.66900000000000004</v>
      </c>
      <c r="AU507" s="111">
        <f t="shared" si="156"/>
        <v>0</v>
      </c>
      <c r="AV507" s="111">
        <f t="shared" si="157"/>
        <v>0.64200000000000002</v>
      </c>
      <c r="AW507" s="101">
        <f t="shared" si="158"/>
        <v>0</v>
      </c>
      <c r="AX507" s="101">
        <f t="shared" si="159"/>
        <v>1</v>
      </c>
      <c r="AY507" s="101">
        <f t="shared" si="160"/>
        <v>0</v>
      </c>
      <c r="AZ507" s="101">
        <f t="shared" si="161"/>
        <v>0</v>
      </c>
      <c r="BA507" s="101">
        <f t="shared" si="162"/>
        <v>0</v>
      </c>
      <c r="BB507" s="101">
        <f t="shared" si="163"/>
        <v>1</v>
      </c>
      <c r="BC507" s="101">
        <f t="shared" si="164"/>
        <v>0</v>
      </c>
      <c r="BD507" s="101">
        <f t="shared" si="165"/>
        <v>2</v>
      </c>
      <c r="BE507" s="101">
        <f t="shared" si="166"/>
        <v>0</v>
      </c>
      <c r="BF507" s="101">
        <f t="shared" si="167"/>
        <v>1</v>
      </c>
      <c r="BG507" s="101">
        <f t="shared" si="168"/>
        <v>5</v>
      </c>
    </row>
    <row r="508" spans="1:59" x14ac:dyDescent="0.2">
      <c r="A508" s="98">
        <v>1947505</v>
      </c>
      <c r="B508" s="98" t="s">
        <v>1658</v>
      </c>
      <c r="C508" s="98" t="s">
        <v>2651</v>
      </c>
      <c r="D508" s="98" t="s">
        <v>506</v>
      </c>
      <c r="E508" s="106">
        <v>112</v>
      </c>
      <c r="F508" s="107" t="s">
        <v>79</v>
      </c>
      <c r="G508" s="108" t="s">
        <v>1210</v>
      </c>
      <c r="H508" s="109">
        <v>95000</v>
      </c>
      <c r="I508" s="108">
        <v>0.107</v>
      </c>
      <c r="J508" s="110">
        <v>6</v>
      </c>
      <c r="K508" s="110">
        <v>38</v>
      </c>
      <c r="L508" s="108">
        <v>0.15789473684210525</v>
      </c>
      <c r="M508" s="110">
        <v>5</v>
      </c>
      <c r="N508" s="110">
        <v>38</v>
      </c>
      <c r="O508" s="108">
        <v>0.13157894736842105</v>
      </c>
      <c r="P508" s="108">
        <v>1.2E-2</v>
      </c>
      <c r="Q508" s="108">
        <v>0.34100000000000003</v>
      </c>
      <c r="R508" s="108">
        <v>0.16666666666666666</v>
      </c>
      <c r="S508" s="110">
        <v>7</v>
      </c>
      <c r="T508" s="110">
        <v>32</v>
      </c>
      <c r="U508" s="110">
        <v>91</v>
      </c>
      <c r="V508" s="108">
        <v>0.42857142857142855</v>
      </c>
      <c r="W508" s="110">
        <v>5</v>
      </c>
      <c r="X508" s="110">
        <v>0</v>
      </c>
      <c r="Y508" s="110">
        <v>43</v>
      </c>
      <c r="Z508" s="108">
        <v>0.11627906976744186</v>
      </c>
      <c r="AA508" s="110">
        <v>0</v>
      </c>
      <c r="AB508" s="110">
        <v>0</v>
      </c>
      <c r="AC508" s="110">
        <v>0</v>
      </c>
      <c r="AD508" s="110">
        <v>0</v>
      </c>
      <c r="AE508" s="110">
        <v>0</v>
      </c>
      <c r="AF508" s="110">
        <v>0</v>
      </c>
      <c r="AG508" s="110">
        <v>0</v>
      </c>
      <c r="AH508" s="110">
        <v>0</v>
      </c>
      <c r="AI508" s="110">
        <v>0</v>
      </c>
      <c r="AJ508" s="110">
        <v>0</v>
      </c>
      <c r="AK508" s="110">
        <v>38</v>
      </c>
      <c r="AL508" s="108">
        <v>0</v>
      </c>
      <c r="AM508" s="111">
        <f t="shared" si="149"/>
        <v>0.92400000000000004</v>
      </c>
      <c r="AN508" s="111">
        <f t="shared" si="148"/>
        <v>0.56499999999999995</v>
      </c>
      <c r="AO508" s="111">
        <f t="shared" si="150"/>
        <v>0.78800000000000003</v>
      </c>
      <c r="AP508" s="111">
        <f t="shared" si="151"/>
        <v>0.96199999999999997</v>
      </c>
      <c r="AQ508" s="111">
        <f t="shared" si="152"/>
        <v>0.30499999999999999</v>
      </c>
      <c r="AR508" s="111">
        <f t="shared" si="153"/>
        <v>0.443</v>
      </c>
      <c r="AS508" s="111">
        <f t="shared" si="154"/>
        <v>0.38700000000000001</v>
      </c>
      <c r="AT508" s="111">
        <f t="shared" si="155"/>
        <v>0.38700000000000001</v>
      </c>
      <c r="AU508" s="111">
        <f t="shared" si="156"/>
        <v>0.68600000000000005</v>
      </c>
      <c r="AV508" s="111">
        <f t="shared" si="157"/>
        <v>0</v>
      </c>
      <c r="AW508" s="101">
        <f t="shared" si="158"/>
        <v>0</v>
      </c>
      <c r="AX508" s="101">
        <f t="shared" si="159"/>
        <v>1</v>
      </c>
      <c r="AY508" s="101">
        <f t="shared" si="160"/>
        <v>2</v>
      </c>
      <c r="AZ508" s="101">
        <f t="shared" si="161"/>
        <v>2</v>
      </c>
      <c r="BA508" s="101">
        <f t="shared" si="162"/>
        <v>0</v>
      </c>
      <c r="BB508" s="101">
        <f t="shared" si="163"/>
        <v>1</v>
      </c>
      <c r="BC508" s="101">
        <f t="shared" si="164"/>
        <v>0</v>
      </c>
      <c r="BD508" s="101">
        <f t="shared" si="165"/>
        <v>1</v>
      </c>
      <c r="BE508" s="101">
        <f t="shared" si="166"/>
        <v>2</v>
      </c>
      <c r="BF508" s="101">
        <f t="shared" si="167"/>
        <v>0</v>
      </c>
      <c r="BG508" s="101">
        <f t="shared" si="168"/>
        <v>9</v>
      </c>
    </row>
    <row r="509" spans="1:59" x14ac:dyDescent="0.2">
      <c r="A509" s="98">
        <v>1947595</v>
      </c>
      <c r="B509" s="98" t="s">
        <v>1899</v>
      </c>
      <c r="C509" s="98" t="s">
        <v>2652</v>
      </c>
      <c r="D509" s="98" t="s">
        <v>507</v>
      </c>
      <c r="E509" s="106">
        <v>380</v>
      </c>
      <c r="F509" s="107" t="s">
        <v>1427</v>
      </c>
      <c r="G509" s="108" t="s">
        <v>1428</v>
      </c>
      <c r="H509" s="109">
        <v>61875</v>
      </c>
      <c r="I509" s="108">
        <v>5.7000000000000002E-2</v>
      </c>
      <c r="J509" s="110">
        <v>10</v>
      </c>
      <c r="K509" s="110">
        <v>253</v>
      </c>
      <c r="L509" s="108">
        <v>3.9525691699604744E-2</v>
      </c>
      <c r="M509" s="110">
        <v>5</v>
      </c>
      <c r="N509" s="110">
        <v>253</v>
      </c>
      <c r="O509" s="108">
        <v>1.9762845849802372E-2</v>
      </c>
      <c r="P509" s="108">
        <v>2.7000000000000003E-2</v>
      </c>
      <c r="Q509" s="108">
        <v>0.3</v>
      </c>
      <c r="R509" s="108">
        <v>2.6385224274406332E-3</v>
      </c>
      <c r="S509" s="110">
        <v>11</v>
      </c>
      <c r="T509" s="110">
        <v>217</v>
      </c>
      <c r="U509" s="110">
        <v>400</v>
      </c>
      <c r="V509" s="108">
        <v>0.56999999999999995</v>
      </c>
      <c r="W509" s="110">
        <v>5</v>
      </c>
      <c r="X509" s="110">
        <v>0</v>
      </c>
      <c r="Y509" s="110">
        <v>258</v>
      </c>
      <c r="Z509" s="108">
        <v>1.937984496124031E-2</v>
      </c>
      <c r="AA509" s="110">
        <v>14</v>
      </c>
      <c r="AB509" s="110">
        <v>38</v>
      </c>
      <c r="AC509" s="110">
        <v>2</v>
      </c>
      <c r="AD509" s="110">
        <v>3</v>
      </c>
      <c r="AE509" s="110">
        <v>0</v>
      </c>
      <c r="AF509" s="110">
        <v>4</v>
      </c>
      <c r="AG509" s="110">
        <v>8</v>
      </c>
      <c r="AH509" s="110">
        <v>0</v>
      </c>
      <c r="AI509" s="110">
        <v>0</v>
      </c>
      <c r="AJ509" s="110">
        <v>0</v>
      </c>
      <c r="AK509" s="110">
        <v>253</v>
      </c>
      <c r="AL509" s="108">
        <v>0.27272727272727271</v>
      </c>
      <c r="AM509" s="111">
        <f t="shared" si="149"/>
        <v>0.44</v>
      </c>
      <c r="AN509" s="111">
        <f t="shared" si="148"/>
        <v>0.248</v>
      </c>
      <c r="AO509" s="111">
        <f t="shared" si="150"/>
        <v>0.16900000000000001</v>
      </c>
      <c r="AP509" s="111">
        <f t="shared" si="151"/>
        <v>0.29199999999999998</v>
      </c>
      <c r="AQ509" s="111">
        <f t="shared" si="152"/>
        <v>0.51400000000000001</v>
      </c>
      <c r="AR509" s="111">
        <f t="shared" si="153"/>
        <v>0.28199999999999997</v>
      </c>
      <c r="AS509" s="111">
        <f t="shared" si="154"/>
        <v>0.82199999999999995</v>
      </c>
      <c r="AT509" s="111">
        <f t="shared" si="155"/>
        <v>0.82199999999999995</v>
      </c>
      <c r="AU509" s="111">
        <f t="shared" si="156"/>
        <v>0.152</v>
      </c>
      <c r="AV509" s="111">
        <f t="shared" si="157"/>
        <v>0.86199999999999999</v>
      </c>
      <c r="AW509" s="101">
        <f t="shared" si="158"/>
        <v>1</v>
      </c>
      <c r="AX509" s="101">
        <f t="shared" si="159"/>
        <v>0</v>
      </c>
      <c r="AY509" s="101">
        <f t="shared" si="160"/>
        <v>0</v>
      </c>
      <c r="AZ509" s="101">
        <f t="shared" si="161"/>
        <v>0</v>
      </c>
      <c r="BA509" s="101">
        <f t="shared" si="162"/>
        <v>1</v>
      </c>
      <c r="BB509" s="101">
        <f t="shared" si="163"/>
        <v>0</v>
      </c>
      <c r="BC509" s="101">
        <f t="shared" si="164"/>
        <v>0</v>
      </c>
      <c r="BD509" s="101">
        <f t="shared" si="165"/>
        <v>2</v>
      </c>
      <c r="BE509" s="101">
        <f t="shared" si="166"/>
        <v>0</v>
      </c>
      <c r="BF509" s="101">
        <f t="shared" si="167"/>
        <v>2</v>
      </c>
      <c r="BG509" s="101">
        <f t="shared" si="168"/>
        <v>6</v>
      </c>
    </row>
    <row r="510" spans="1:59" x14ac:dyDescent="0.2">
      <c r="A510" s="98">
        <v>1947730</v>
      </c>
      <c r="B510" s="98" t="s">
        <v>1580</v>
      </c>
      <c r="C510" s="98" t="s">
        <v>2653</v>
      </c>
      <c r="D510" s="98" t="s">
        <v>508</v>
      </c>
      <c r="E510" s="106">
        <v>282</v>
      </c>
      <c r="F510" s="107" t="s">
        <v>1403</v>
      </c>
      <c r="G510" s="108" t="s">
        <v>1404</v>
      </c>
      <c r="H510" s="109">
        <v>45250</v>
      </c>
      <c r="I510" s="108">
        <v>9.1999999999999998E-2</v>
      </c>
      <c r="J510" s="110">
        <v>25</v>
      </c>
      <c r="K510" s="110">
        <v>143</v>
      </c>
      <c r="L510" s="108">
        <v>0.17482517482517482</v>
      </c>
      <c r="M510" s="110">
        <v>13</v>
      </c>
      <c r="N510" s="110">
        <v>143</v>
      </c>
      <c r="O510" s="108">
        <v>9.0909090909090912E-2</v>
      </c>
      <c r="P510" s="108">
        <v>7.6999999999999999E-2</v>
      </c>
      <c r="Q510" s="108">
        <v>0.36</v>
      </c>
      <c r="R510" s="108">
        <v>-0.10476190476190476</v>
      </c>
      <c r="S510" s="110">
        <v>8</v>
      </c>
      <c r="T510" s="110">
        <v>70</v>
      </c>
      <c r="U510" s="110">
        <v>248</v>
      </c>
      <c r="V510" s="108">
        <v>0.31451612903225806</v>
      </c>
      <c r="W510" s="110">
        <v>12</v>
      </c>
      <c r="X510" s="110">
        <v>0</v>
      </c>
      <c r="Y510" s="110">
        <v>155</v>
      </c>
      <c r="Z510" s="108">
        <v>7.7419354838709681E-2</v>
      </c>
      <c r="AA510" s="110">
        <v>7</v>
      </c>
      <c r="AB510" s="110">
        <v>0</v>
      </c>
      <c r="AC510" s="110">
        <v>1</v>
      </c>
      <c r="AD510" s="110">
        <v>2</v>
      </c>
      <c r="AE510" s="110">
        <v>0</v>
      </c>
      <c r="AF510" s="110">
        <v>4</v>
      </c>
      <c r="AG510" s="110">
        <v>0</v>
      </c>
      <c r="AH510" s="110">
        <v>0</v>
      </c>
      <c r="AI510" s="110">
        <v>0</v>
      </c>
      <c r="AJ510" s="110">
        <v>0</v>
      </c>
      <c r="AK510" s="110">
        <v>143</v>
      </c>
      <c r="AL510" s="108">
        <v>9.7902097902097904E-2</v>
      </c>
      <c r="AM510" s="111">
        <f t="shared" si="149"/>
        <v>0.08</v>
      </c>
      <c r="AN510" s="111">
        <f t="shared" si="148"/>
        <v>0.48499999999999999</v>
      </c>
      <c r="AO510" s="111">
        <f t="shared" si="150"/>
        <v>0.83499999999999996</v>
      </c>
      <c r="AP510" s="111">
        <f t="shared" si="151"/>
        <v>0.88300000000000001</v>
      </c>
      <c r="AQ510" s="111">
        <f t="shared" si="152"/>
        <v>0.89900000000000002</v>
      </c>
      <c r="AR510" s="111">
        <f t="shared" si="153"/>
        <v>0.53</v>
      </c>
      <c r="AS510" s="111">
        <f t="shared" si="154"/>
        <v>0.109</v>
      </c>
      <c r="AT510" s="111">
        <f t="shared" si="155"/>
        <v>0.109</v>
      </c>
      <c r="AU510" s="111">
        <f t="shared" si="156"/>
        <v>0.48799999999999999</v>
      </c>
      <c r="AV510" s="111">
        <f t="shared" si="157"/>
        <v>0.14000000000000001</v>
      </c>
      <c r="AW510" s="101">
        <f t="shared" si="158"/>
        <v>2</v>
      </c>
      <c r="AX510" s="101">
        <f t="shared" si="159"/>
        <v>1</v>
      </c>
      <c r="AY510" s="101">
        <f t="shared" si="160"/>
        <v>2</v>
      </c>
      <c r="AZ510" s="101">
        <f t="shared" si="161"/>
        <v>2</v>
      </c>
      <c r="BA510" s="101">
        <f t="shared" si="162"/>
        <v>2</v>
      </c>
      <c r="BB510" s="101">
        <f t="shared" si="163"/>
        <v>1</v>
      </c>
      <c r="BC510" s="101">
        <f t="shared" si="164"/>
        <v>2</v>
      </c>
      <c r="BD510" s="101">
        <f t="shared" si="165"/>
        <v>0</v>
      </c>
      <c r="BE510" s="101">
        <f t="shared" si="166"/>
        <v>1</v>
      </c>
      <c r="BF510" s="101">
        <f t="shared" si="167"/>
        <v>0</v>
      </c>
      <c r="BG510" s="101">
        <f t="shared" si="168"/>
        <v>13</v>
      </c>
    </row>
    <row r="511" spans="1:59" x14ac:dyDescent="0.2">
      <c r="A511" s="98">
        <v>1947955</v>
      </c>
      <c r="B511" s="98" t="s">
        <v>2023</v>
      </c>
      <c r="C511" s="98" t="s">
        <v>2654</v>
      </c>
      <c r="D511" s="98" t="s">
        <v>509</v>
      </c>
      <c r="E511" s="106">
        <v>267</v>
      </c>
      <c r="F511" s="107" t="s">
        <v>1284</v>
      </c>
      <c r="G511" s="108" t="s">
        <v>1285</v>
      </c>
      <c r="H511" s="109">
        <v>59643</v>
      </c>
      <c r="I511" s="108">
        <v>0.115</v>
      </c>
      <c r="J511" s="110">
        <v>4</v>
      </c>
      <c r="K511" s="110">
        <v>90</v>
      </c>
      <c r="L511" s="108">
        <v>4.4444444444444446E-2</v>
      </c>
      <c r="M511" s="110">
        <v>1</v>
      </c>
      <c r="N511" s="110">
        <v>90</v>
      </c>
      <c r="O511" s="108">
        <v>1.1111111111111112E-2</v>
      </c>
      <c r="P511" s="108">
        <v>0.09</v>
      </c>
      <c r="Q511" s="108">
        <v>0.34200000000000003</v>
      </c>
      <c r="R511" s="108">
        <v>8.5365853658536592E-2</v>
      </c>
      <c r="S511" s="110">
        <v>12</v>
      </c>
      <c r="T511" s="110">
        <v>39</v>
      </c>
      <c r="U511" s="110">
        <v>132</v>
      </c>
      <c r="V511" s="108">
        <v>0.38636363636363635</v>
      </c>
      <c r="W511" s="110">
        <v>26</v>
      </c>
      <c r="X511" s="110">
        <v>0</v>
      </c>
      <c r="Y511" s="110">
        <v>116</v>
      </c>
      <c r="Z511" s="108">
        <v>0.22413793103448276</v>
      </c>
      <c r="AA511" s="110">
        <v>11</v>
      </c>
      <c r="AB511" s="110">
        <v>1</v>
      </c>
      <c r="AC511" s="110">
        <v>0</v>
      </c>
      <c r="AD511" s="110">
        <v>0</v>
      </c>
      <c r="AE511" s="110">
        <v>0</v>
      </c>
      <c r="AF511" s="110">
        <v>4</v>
      </c>
      <c r="AG511" s="110">
        <v>2</v>
      </c>
      <c r="AH511" s="110">
        <v>0</v>
      </c>
      <c r="AI511" s="110">
        <v>0</v>
      </c>
      <c r="AJ511" s="110">
        <v>0</v>
      </c>
      <c r="AK511" s="110">
        <v>90</v>
      </c>
      <c r="AL511" s="108">
        <v>0.2</v>
      </c>
      <c r="AM511" s="111">
        <f t="shared" si="149"/>
        <v>0.38900000000000001</v>
      </c>
      <c r="AN511" s="111">
        <f t="shared" si="148"/>
        <v>0.61</v>
      </c>
      <c r="AO511" s="111">
        <f t="shared" si="150"/>
        <v>0.20200000000000001</v>
      </c>
      <c r="AP511" s="111">
        <f t="shared" si="151"/>
        <v>0.19</v>
      </c>
      <c r="AQ511" s="111">
        <f t="shared" si="152"/>
        <v>0.92200000000000004</v>
      </c>
      <c r="AR511" s="111">
        <f t="shared" si="153"/>
        <v>0.44700000000000001</v>
      </c>
      <c r="AS511" s="111">
        <f t="shared" si="154"/>
        <v>0.23899999999999999</v>
      </c>
      <c r="AT511" s="111">
        <f t="shared" si="155"/>
        <v>0.23899999999999999</v>
      </c>
      <c r="AU511" s="111">
        <f t="shared" si="156"/>
        <v>0.91700000000000004</v>
      </c>
      <c r="AV511" s="111">
        <f t="shared" si="157"/>
        <v>0.59899999999999998</v>
      </c>
      <c r="AW511" s="101">
        <f t="shared" si="158"/>
        <v>1</v>
      </c>
      <c r="AX511" s="101">
        <f t="shared" si="159"/>
        <v>1</v>
      </c>
      <c r="AY511" s="101">
        <f t="shared" si="160"/>
        <v>0</v>
      </c>
      <c r="AZ511" s="101">
        <f t="shared" si="161"/>
        <v>0</v>
      </c>
      <c r="BA511" s="101">
        <f t="shared" si="162"/>
        <v>2</v>
      </c>
      <c r="BB511" s="101">
        <f t="shared" si="163"/>
        <v>1</v>
      </c>
      <c r="BC511" s="101">
        <f t="shared" si="164"/>
        <v>0</v>
      </c>
      <c r="BD511" s="101">
        <f t="shared" si="165"/>
        <v>0</v>
      </c>
      <c r="BE511" s="101">
        <f t="shared" si="166"/>
        <v>2</v>
      </c>
      <c r="BF511" s="101">
        <f t="shared" si="167"/>
        <v>1</v>
      </c>
      <c r="BG511" s="101">
        <f t="shared" si="168"/>
        <v>8</v>
      </c>
    </row>
    <row r="512" spans="1:59" x14ac:dyDescent="0.2">
      <c r="A512" s="98">
        <v>1948180</v>
      </c>
      <c r="B512" s="98" t="s">
        <v>1623</v>
      </c>
      <c r="C512" s="98" t="s">
        <v>2655</v>
      </c>
      <c r="D512" s="98" t="s">
        <v>510</v>
      </c>
      <c r="E512" s="106">
        <v>97</v>
      </c>
      <c r="F512" s="107" t="s">
        <v>1373</v>
      </c>
      <c r="G512" s="108" t="s">
        <v>1374</v>
      </c>
      <c r="H512" s="109">
        <v>31538</v>
      </c>
      <c r="I512" s="108">
        <v>7.400000000000001E-2</v>
      </c>
      <c r="J512" s="110">
        <v>2</v>
      </c>
      <c r="K512" s="110">
        <v>28</v>
      </c>
      <c r="L512" s="108">
        <v>7.1428571428571425E-2</v>
      </c>
      <c r="M512" s="110">
        <v>0</v>
      </c>
      <c r="N512" s="110">
        <v>28</v>
      </c>
      <c r="O512" s="108">
        <v>0</v>
      </c>
      <c r="P512" s="108">
        <v>0.14699999999999999</v>
      </c>
      <c r="Q512" s="108">
        <v>0.22699999999999998</v>
      </c>
      <c r="R512" s="108">
        <v>-0.1415929203539823</v>
      </c>
      <c r="S512" s="110">
        <v>2</v>
      </c>
      <c r="T512" s="110">
        <v>25</v>
      </c>
      <c r="U512" s="110">
        <v>38</v>
      </c>
      <c r="V512" s="108">
        <v>0.71052631578947367</v>
      </c>
      <c r="W512" s="110">
        <v>4</v>
      </c>
      <c r="X512" s="110">
        <v>0</v>
      </c>
      <c r="Y512" s="110">
        <v>32</v>
      </c>
      <c r="Z512" s="108">
        <v>0.125</v>
      </c>
      <c r="AA512" s="110">
        <v>0</v>
      </c>
      <c r="AB512" s="110">
        <v>9</v>
      </c>
      <c r="AC512" s="110">
        <v>0</v>
      </c>
      <c r="AD512" s="110">
        <v>0</v>
      </c>
      <c r="AE512" s="110">
        <v>1</v>
      </c>
      <c r="AF512" s="110">
        <v>2</v>
      </c>
      <c r="AG512" s="110">
        <v>0</v>
      </c>
      <c r="AH512" s="110">
        <v>0</v>
      </c>
      <c r="AI512" s="110">
        <v>0</v>
      </c>
      <c r="AJ512" s="110">
        <v>0</v>
      </c>
      <c r="AK512" s="110">
        <v>28</v>
      </c>
      <c r="AL512" s="108">
        <v>0.42857142857142855</v>
      </c>
      <c r="AM512" s="111">
        <f t="shared" si="149"/>
        <v>5.0000000000000001E-3</v>
      </c>
      <c r="AN512" s="111">
        <f t="shared" si="148"/>
        <v>0.375</v>
      </c>
      <c r="AO512" s="111">
        <f t="shared" si="150"/>
        <v>0.35299999999999998</v>
      </c>
      <c r="AP512" s="111">
        <f t="shared" si="151"/>
        <v>0</v>
      </c>
      <c r="AQ512" s="111">
        <f t="shared" si="152"/>
        <v>0.97</v>
      </c>
      <c r="AR512" s="111">
        <f t="shared" si="153"/>
        <v>6.7000000000000004E-2</v>
      </c>
      <c r="AS512" s="111">
        <f t="shared" si="154"/>
        <v>0.96399999999999997</v>
      </c>
      <c r="AT512" s="111">
        <f t="shared" si="155"/>
        <v>0.96399999999999997</v>
      </c>
      <c r="AU512" s="111">
        <f t="shared" si="156"/>
        <v>0.72699999999999998</v>
      </c>
      <c r="AV512" s="111">
        <f t="shared" si="157"/>
        <v>0.99399999999999999</v>
      </c>
      <c r="AW512" s="101">
        <f t="shared" si="158"/>
        <v>2</v>
      </c>
      <c r="AX512" s="101">
        <f t="shared" si="159"/>
        <v>1</v>
      </c>
      <c r="AY512" s="101">
        <f t="shared" si="160"/>
        <v>1</v>
      </c>
      <c r="AZ512" s="101">
        <f t="shared" si="161"/>
        <v>0</v>
      </c>
      <c r="BA512" s="101">
        <f t="shared" si="162"/>
        <v>2</v>
      </c>
      <c r="BB512" s="101">
        <f t="shared" si="163"/>
        <v>0</v>
      </c>
      <c r="BC512" s="101">
        <f t="shared" si="164"/>
        <v>2</v>
      </c>
      <c r="BD512" s="101">
        <f t="shared" si="165"/>
        <v>2</v>
      </c>
      <c r="BE512" s="101">
        <f t="shared" si="166"/>
        <v>2</v>
      </c>
      <c r="BF512" s="101">
        <f t="shared" si="167"/>
        <v>2</v>
      </c>
      <c r="BG512" s="101">
        <f t="shared" si="168"/>
        <v>14</v>
      </c>
    </row>
    <row r="513" spans="1:59" x14ac:dyDescent="0.2">
      <c r="A513" s="98">
        <v>1948450</v>
      </c>
      <c r="B513" s="98" t="s">
        <v>2007</v>
      </c>
      <c r="C513" s="98" t="s">
        <v>2656</v>
      </c>
      <c r="D513" s="98" t="s">
        <v>511</v>
      </c>
      <c r="E513" s="106">
        <v>2802</v>
      </c>
      <c r="F513" s="107" t="s">
        <v>97</v>
      </c>
      <c r="G513" s="108" t="s">
        <v>1280</v>
      </c>
      <c r="H513" s="109">
        <v>86915</v>
      </c>
      <c r="I513" s="108">
        <v>7.400000000000001E-2</v>
      </c>
      <c r="J513" s="110">
        <v>62</v>
      </c>
      <c r="K513" s="110">
        <v>1136</v>
      </c>
      <c r="L513" s="108">
        <v>5.4577464788732391E-2</v>
      </c>
      <c r="M513" s="110">
        <v>46</v>
      </c>
      <c r="N513" s="110">
        <v>1136</v>
      </c>
      <c r="O513" s="108">
        <v>4.0492957746478875E-2</v>
      </c>
      <c r="P513" s="108">
        <v>8.0000000000000002E-3</v>
      </c>
      <c r="Q513" s="108">
        <v>0.37</v>
      </c>
      <c r="R513" s="108">
        <v>0.10184821077467558</v>
      </c>
      <c r="S513" s="110">
        <v>215</v>
      </c>
      <c r="T513" s="110">
        <v>623</v>
      </c>
      <c r="U513" s="110">
        <v>2065</v>
      </c>
      <c r="V513" s="108">
        <v>0.40581113801452784</v>
      </c>
      <c r="W513" s="110">
        <v>81</v>
      </c>
      <c r="X513" s="110">
        <v>10</v>
      </c>
      <c r="Y513" s="110">
        <v>1217</v>
      </c>
      <c r="Z513" s="108">
        <v>5.8340180772391129E-2</v>
      </c>
      <c r="AA513" s="110">
        <v>16</v>
      </c>
      <c r="AB513" s="110">
        <v>54</v>
      </c>
      <c r="AC513" s="110">
        <v>14</v>
      </c>
      <c r="AD513" s="110">
        <v>22</v>
      </c>
      <c r="AE513" s="110">
        <v>0</v>
      </c>
      <c r="AF513" s="110">
        <v>24</v>
      </c>
      <c r="AG513" s="110">
        <v>13</v>
      </c>
      <c r="AH513" s="110">
        <v>16</v>
      </c>
      <c r="AI513" s="110">
        <v>0</v>
      </c>
      <c r="AJ513" s="110">
        <v>8</v>
      </c>
      <c r="AK513" s="110">
        <v>1136</v>
      </c>
      <c r="AL513" s="108">
        <v>0.14700704225352113</v>
      </c>
      <c r="AM513" s="111">
        <f t="shared" si="149"/>
        <v>0.88200000000000001</v>
      </c>
      <c r="AN513" s="111">
        <f t="shared" si="148"/>
        <v>0.375</v>
      </c>
      <c r="AO513" s="111">
        <f t="shared" si="150"/>
        <v>0.26300000000000001</v>
      </c>
      <c r="AP513" s="111">
        <f t="shared" si="151"/>
        <v>0.56000000000000005</v>
      </c>
      <c r="AQ513" s="111">
        <f t="shared" si="152"/>
        <v>0.246</v>
      </c>
      <c r="AR513" s="111">
        <f t="shared" si="153"/>
        <v>0.57099999999999995</v>
      </c>
      <c r="AS513" s="111">
        <f t="shared" si="154"/>
        <v>0.30299999999999999</v>
      </c>
      <c r="AT513" s="111">
        <f t="shared" si="155"/>
        <v>0.30299999999999999</v>
      </c>
      <c r="AU513" s="111">
        <f t="shared" si="156"/>
        <v>0.36199999999999999</v>
      </c>
      <c r="AV513" s="111">
        <f t="shared" si="157"/>
        <v>0.34200000000000003</v>
      </c>
      <c r="AW513" s="101">
        <f t="shared" si="158"/>
        <v>0</v>
      </c>
      <c r="AX513" s="101">
        <f t="shared" si="159"/>
        <v>1</v>
      </c>
      <c r="AY513" s="101">
        <f t="shared" si="160"/>
        <v>0</v>
      </c>
      <c r="AZ513" s="101">
        <f t="shared" si="161"/>
        <v>1</v>
      </c>
      <c r="BA513" s="101">
        <f t="shared" si="162"/>
        <v>0</v>
      </c>
      <c r="BB513" s="101">
        <f t="shared" si="163"/>
        <v>1</v>
      </c>
      <c r="BC513" s="101">
        <f t="shared" si="164"/>
        <v>0</v>
      </c>
      <c r="BD513" s="101">
        <f t="shared" si="165"/>
        <v>0</v>
      </c>
      <c r="BE513" s="101">
        <f t="shared" si="166"/>
        <v>1</v>
      </c>
      <c r="BF513" s="101">
        <f t="shared" si="167"/>
        <v>1</v>
      </c>
      <c r="BG513" s="101">
        <f t="shared" si="168"/>
        <v>5</v>
      </c>
    </row>
    <row r="514" spans="1:59" x14ac:dyDescent="0.2">
      <c r="A514" s="98">
        <v>1948495</v>
      </c>
      <c r="B514" s="98" t="s">
        <v>2043</v>
      </c>
      <c r="C514" s="98" t="s">
        <v>2657</v>
      </c>
      <c r="D514" s="98" t="s">
        <v>512</v>
      </c>
      <c r="E514" s="106">
        <v>190</v>
      </c>
      <c r="F514" s="107" t="s">
        <v>1122</v>
      </c>
      <c r="G514" s="108" t="s">
        <v>1123</v>
      </c>
      <c r="H514" s="109">
        <v>72500</v>
      </c>
      <c r="I514" s="108">
        <v>1.3999999999999999E-2</v>
      </c>
      <c r="J514" s="110">
        <v>4</v>
      </c>
      <c r="K514" s="110">
        <v>68</v>
      </c>
      <c r="L514" s="108">
        <v>5.8823529411764705E-2</v>
      </c>
      <c r="M514" s="110">
        <v>5</v>
      </c>
      <c r="N514" s="110">
        <v>68</v>
      </c>
      <c r="O514" s="108">
        <v>7.3529411764705885E-2</v>
      </c>
      <c r="P514" s="108">
        <v>1.3000000000000001E-2</v>
      </c>
      <c r="Q514" s="108">
        <v>0.4</v>
      </c>
      <c r="R514" s="108">
        <v>3.825136612021858E-2</v>
      </c>
      <c r="S514" s="110">
        <v>11</v>
      </c>
      <c r="T514" s="110">
        <v>37</v>
      </c>
      <c r="U514" s="110">
        <v>110</v>
      </c>
      <c r="V514" s="108">
        <v>0.43636363636363634</v>
      </c>
      <c r="W514" s="110">
        <v>4</v>
      </c>
      <c r="X514" s="110">
        <v>0</v>
      </c>
      <c r="Y514" s="110">
        <v>72</v>
      </c>
      <c r="Z514" s="108">
        <v>5.5555555555555552E-2</v>
      </c>
      <c r="AA514" s="110">
        <v>0</v>
      </c>
      <c r="AB514" s="110">
        <v>9</v>
      </c>
      <c r="AC514" s="110">
        <v>3</v>
      </c>
      <c r="AD514" s="110">
        <v>0</v>
      </c>
      <c r="AE514" s="110">
        <v>0</v>
      </c>
      <c r="AF514" s="110">
        <v>0</v>
      </c>
      <c r="AG514" s="110">
        <v>0</v>
      </c>
      <c r="AH514" s="110">
        <v>0</v>
      </c>
      <c r="AI514" s="110">
        <v>0</v>
      </c>
      <c r="AJ514" s="110">
        <v>0</v>
      </c>
      <c r="AK514" s="110">
        <v>68</v>
      </c>
      <c r="AL514" s="108">
        <v>0.17647058823529413</v>
      </c>
      <c r="AM514" s="111">
        <f t="shared" si="149"/>
        <v>0.68500000000000005</v>
      </c>
      <c r="AN514" s="111">
        <f t="shared" si="148"/>
        <v>4.4999999999999998E-2</v>
      </c>
      <c r="AO514" s="111">
        <f t="shared" si="150"/>
        <v>0.28499999999999998</v>
      </c>
      <c r="AP514" s="111">
        <f t="shared" si="151"/>
        <v>0.82</v>
      </c>
      <c r="AQ514" s="111">
        <f t="shared" si="152"/>
        <v>0.316</v>
      </c>
      <c r="AR514" s="111">
        <f t="shared" si="153"/>
        <v>0.69799999999999995</v>
      </c>
      <c r="AS514" s="111">
        <f t="shared" si="154"/>
        <v>0.41799999999999998</v>
      </c>
      <c r="AT514" s="111">
        <f t="shared" si="155"/>
        <v>0.41799999999999998</v>
      </c>
      <c r="AU514" s="111">
        <f t="shared" si="156"/>
        <v>0.34499999999999997</v>
      </c>
      <c r="AV514" s="111">
        <f t="shared" si="157"/>
        <v>0.48399999999999999</v>
      </c>
      <c r="AW514" s="101">
        <f t="shared" si="158"/>
        <v>0</v>
      </c>
      <c r="AX514" s="101">
        <f t="shared" si="159"/>
        <v>0</v>
      </c>
      <c r="AY514" s="101">
        <f t="shared" si="160"/>
        <v>0</v>
      </c>
      <c r="AZ514" s="101">
        <f t="shared" si="161"/>
        <v>2</v>
      </c>
      <c r="BA514" s="101">
        <f t="shared" si="162"/>
        <v>0</v>
      </c>
      <c r="BB514" s="101">
        <f t="shared" si="163"/>
        <v>2</v>
      </c>
      <c r="BC514" s="101">
        <f t="shared" si="164"/>
        <v>0</v>
      </c>
      <c r="BD514" s="101">
        <f t="shared" si="165"/>
        <v>1</v>
      </c>
      <c r="BE514" s="101">
        <f t="shared" si="166"/>
        <v>1</v>
      </c>
      <c r="BF514" s="101">
        <f t="shared" si="167"/>
        <v>1</v>
      </c>
      <c r="BG514" s="101">
        <f t="shared" si="168"/>
        <v>7</v>
      </c>
    </row>
    <row r="515" spans="1:59" x14ac:dyDescent="0.2">
      <c r="A515" s="98">
        <v>1948500</v>
      </c>
      <c r="B515" s="98" t="s">
        <v>1795</v>
      </c>
      <c r="C515" s="98" t="s">
        <v>2658</v>
      </c>
      <c r="D515" s="98" t="s">
        <v>513</v>
      </c>
      <c r="E515" s="106">
        <v>277</v>
      </c>
      <c r="F515" s="107" t="s">
        <v>417</v>
      </c>
      <c r="G515" s="108" t="s">
        <v>1246</v>
      </c>
      <c r="H515" s="109">
        <v>62813</v>
      </c>
      <c r="I515" s="108">
        <v>0.13</v>
      </c>
      <c r="J515" s="110">
        <v>17</v>
      </c>
      <c r="K515" s="110">
        <v>137</v>
      </c>
      <c r="L515" s="108">
        <v>0.12408759124087591</v>
      </c>
      <c r="M515" s="110">
        <v>1</v>
      </c>
      <c r="N515" s="110">
        <v>137</v>
      </c>
      <c r="O515" s="108">
        <v>7.2992700729927005E-3</v>
      </c>
      <c r="P515" s="108">
        <v>2.1000000000000001E-2</v>
      </c>
      <c r="Q515" s="108">
        <v>0.57299999999999995</v>
      </c>
      <c r="R515" s="108">
        <v>6.9498069498069498E-2</v>
      </c>
      <c r="S515" s="110">
        <v>3</v>
      </c>
      <c r="T515" s="110">
        <v>6</v>
      </c>
      <c r="U515" s="110">
        <v>217</v>
      </c>
      <c r="V515" s="108">
        <v>4.1474654377880185E-2</v>
      </c>
      <c r="W515" s="110">
        <v>29</v>
      </c>
      <c r="X515" s="110">
        <v>11</v>
      </c>
      <c r="Y515" s="110">
        <v>166</v>
      </c>
      <c r="Z515" s="108">
        <v>0.10843373493975904</v>
      </c>
      <c r="AA515" s="110">
        <v>0</v>
      </c>
      <c r="AB515" s="110">
        <v>4</v>
      </c>
      <c r="AC515" s="110">
        <v>1</v>
      </c>
      <c r="AD515" s="110">
        <v>0</v>
      </c>
      <c r="AE515" s="110">
        <v>0</v>
      </c>
      <c r="AF515" s="110">
        <v>5</v>
      </c>
      <c r="AG515" s="110">
        <v>14</v>
      </c>
      <c r="AH515" s="110">
        <v>10</v>
      </c>
      <c r="AI515" s="110">
        <v>0</v>
      </c>
      <c r="AJ515" s="110">
        <v>0</v>
      </c>
      <c r="AK515" s="110">
        <v>137</v>
      </c>
      <c r="AL515" s="108">
        <v>0.24817518248175183</v>
      </c>
      <c r="AM515" s="111">
        <f t="shared" si="149"/>
        <v>0.46300000000000002</v>
      </c>
      <c r="AN515" s="111">
        <f t="shared" si="148"/>
        <v>0.68</v>
      </c>
      <c r="AO515" s="111">
        <f t="shared" si="150"/>
        <v>0.65700000000000003</v>
      </c>
      <c r="AP515" s="111">
        <f t="shared" si="151"/>
        <v>0.157</v>
      </c>
      <c r="AQ515" s="111">
        <f t="shared" si="152"/>
        <v>0.435</v>
      </c>
      <c r="AR515" s="111">
        <f t="shared" si="153"/>
        <v>0.96899999999999997</v>
      </c>
      <c r="AS515" s="111">
        <f t="shared" si="154"/>
        <v>1E-3</v>
      </c>
      <c r="AT515" s="111">
        <f t="shared" si="155"/>
        <v>1E-3</v>
      </c>
      <c r="AU515" s="111">
        <f t="shared" si="156"/>
        <v>0.64200000000000002</v>
      </c>
      <c r="AV515" s="111">
        <f t="shared" si="157"/>
        <v>0.78400000000000003</v>
      </c>
      <c r="AW515" s="101">
        <f t="shared" si="158"/>
        <v>1</v>
      </c>
      <c r="AX515" s="101">
        <f t="shared" si="159"/>
        <v>2</v>
      </c>
      <c r="AY515" s="101">
        <f t="shared" si="160"/>
        <v>1</v>
      </c>
      <c r="AZ515" s="101">
        <f t="shared" si="161"/>
        <v>0</v>
      </c>
      <c r="BA515" s="101">
        <f t="shared" si="162"/>
        <v>1</v>
      </c>
      <c r="BB515" s="101">
        <f t="shared" si="163"/>
        <v>2</v>
      </c>
      <c r="BC515" s="101">
        <f t="shared" si="164"/>
        <v>0</v>
      </c>
      <c r="BD515" s="101">
        <f t="shared" si="165"/>
        <v>0</v>
      </c>
      <c r="BE515" s="101">
        <f t="shared" si="166"/>
        <v>1</v>
      </c>
      <c r="BF515" s="101">
        <f t="shared" si="167"/>
        <v>2</v>
      </c>
      <c r="BG515" s="101">
        <f t="shared" si="168"/>
        <v>10</v>
      </c>
    </row>
    <row r="516" spans="1:59" x14ac:dyDescent="0.2">
      <c r="A516" s="98">
        <v>1948540</v>
      </c>
      <c r="B516" s="98" t="s">
        <v>1512</v>
      </c>
      <c r="C516" s="98" t="s">
        <v>2659</v>
      </c>
      <c r="D516" s="98" t="s">
        <v>514</v>
      </c>
      <c r="E516" s="106">
        <v>270</v>
      </c>
      <c r="F516" s="107" t="s">
        <v>1148</v>
      </c>
      <c r="G516" s="108" t="s">
        <v>1149</v>
      </c>
      <c r="H516" s="109">
        <v>73056</v>
      </c>
      <c r="I516" s="108">
        <v>0.17300000000000001</v>
      </c>
      <c r="J516" s="110">
        <v>20</v>
      </c>
      <c r="K516" s="110">
        <v>112</v>
      </c>
      <c r="L516" s="108">
        <v>0.17857142857142858</v>
      </c>
      <c r="M516" s="110">
        <v>6</v>
      </c>
      <c r="N516" s="110">
        <v>112</v>
      </c>
      <c r="O516" s="108">
        <v>5.3571428571428568E-2</v>
      </c>
      <c r="P516" s="108">
        <v>1.3000000000000001E-2</v>
      </c>
      <c r="Q516" s="108">
        <v>0.309</v>
      </c>
      <c r="R516" s="108">
        <v>-5.9233449477351915E-2</v>
      </c>
      <c r="S516" s="110">
        <v>5</v>
      </c>
      <c r="T516" s="110">
        <v>83</v>
      </c>
      <c r="U516" s="110">
        <v>194</v>
      </c>
      <c r="V516" s="108">
        <v>0.45360824742268041</v>
      </c>
      <c r="W516" s="110">
        <v>12</v>
      </c>
      <c r="X516" s="110">
        <v>0</v>
      </c>
      <c r="Y516" s="110">
        <v>124</v>
      </c>
      <c r="Z516" s="108">
        <v>9.6774193548387094E-2</v>
      </c>
      <c r="AA516" s="110">
        <v>5</v>
      </c>
      <c r="AB516" s="110">
        <v>7</v>
      </c>
      <c r="AC516" s="110">
        <v>0</v>
      </c>
      <c r="AD516" s="110">
        <v>0</v>
      </c>
      <c r="AE516" s="110">
        <v>0</v>
      </c>
      <c r="AF516" s="110">
        <v>2</v>
      </c>
      <c r="AG516" s="110">
        <v>5</v>
      </c>
      <c r="AH516" s="110">
        <v>0</v>
      </c>
      <c r="AI516" s="110">
        <v>0</v>
      </c>
      <c r="AJ516" s="110">
        <v>0</v>
      </c>
      <c r="AK516" s="110">
        <v>112</v>
      </c>
      <c r="AL516" s="108">
        <v>0.16964285714285715</v>
      </c>
      <c r="AM516" s="111">
        <f t="shared" si="149"/>
        <v>0.69799999999999995</v>
      </c>
      <c r="AN516" s="111">
        <f t="shared" si="148"/>
        <v>0.83499999999999996</v>
      </c>
      <c r="AO516" s="111">
        <f t="shared" si="150"/>
        <v>0.84599999999999997</v>
      </c>
      <c r="AP516" s="111">
        <f t="shared" si="151"/>
        <v>0.67400000000000004</v>
      </c>
      <c r="AQ516" s="111">
        <f t="shared" si="152"/>
        <v>0.316</v>
      </c>
      <c r="AR516" s="111">
        <f t="shared" si="153"/>
        <v>0.32800000000000001</v>
      </c>
      <c r="AS516" s="111">
        <f t="shared" si="154"/>
        <v>0.49199999999999999</v>
      </c>
      <c r="AT516" s="111">
        <f t="shared" si="155"/>
        <v>0.49199999999999999</v>
      </c>
      <c r="AU516" s="111">
        <f t="shared" si="156"/>
        <v>0.57999999999999996</v>
      </c>
      <c r="AV516" s="111">
        <f t="shared" si="157"/>
        <v>0.44900000000000001</v>
      </c>
      <c r="AW516" s="101">
        <f t="shared" si="158"/>
        <v>0</v>
      </c>
      <c r="AX516" s="101">
        <f t="shared" si="159"/>
        <v>2</v>
      </c>
      <c r="AY516" s="101">
        <f t="shared" si="160"/>
        <v>2</v>
      </c>
      <c r="AZ516" s="101">
        <f t="shared" si="161"/>
        <v>2</v>
      </c>
      <c r="BA516" s="101">
        <f t="shared" si="162"/>
        <v>0</v>
      </c>
      <c r="BB516" s="101">
        <f t="shared" si="163"/>
        <v>0</v>
      </c>
      <c r="BC516" s="101">
        <f t="shared" si="164"/>
        <v>1</v>
      </c>
      <c r="BD516" s="101">
        <f t="shared" si="165"/>
        <v>1</v>
      </c>
      <c r="BE516" s="101">
        <f t="shared" si="166"/>
        <v>1</v>
      </c>
      <c r="BF516" s="101">
        <f t="shared" si="167"/>
        <v>1</v>
      </c>
      <c r="BG516" s="101">
        <f t="shared" si="168"/>
        <v>10</v>
      </c>
    </row>
    <row r="517" spans="1:59" x14ac:dyDescent="0.2">
      <c r="A517" s="98">
        <v>1948585</v>
      </c>
      <c r="B517" s="98" t="s">
        <v>1299</v>
      </c>
      <c r="C517" s="98" t="s">
        <v>2660</v>
      </c>
      <c r="D517" s="98" t="s">
        <v>515</v>
      </c>
      <c r="E517" s="106">
        <v>257</v>
      </c>
      <c r="F517" s="107" t="s">
        <v>1300</v>
      </c>
      <c r="G517" s="108" t="s">
        <v>1301</v>
      </c>
      <c r="H517" s="109">
        <v>44625</v>
      </c>
      <c r="I517" s="108">
        <v>0.157</v>
      </c>
      <c r="J517" s="110">
        <v>9</v>
      </c>
      <c r="K517" s="110">
        <v>131</v>
      </c>
      <c r="L517" s="108">
        <v>6.8702290076335881E-2</v>
      </c>
      <c r="M517" s="110">
        <v>0</v>
      </c>
      <c r="N517" s="110">
        <v>131</v>
      </c>
      <c r="O517" s="108">
        <v>0</v>
      </c>
      <c r="P517" s="108">
        <v>0.113</v>
      </c>
      <c r="Q517" s="108">
        <v>0.436</v>
      </c>
      <c r="R517" s="108">
        <v>-6.2043795620437957E-2</v>
      </c>
      <c r="S517" s="110">
        <v>4</v>
      </c>
      <c r="T517" s="110">
        <v>124</v>
      </c>
      <c r="U517" s="110">
        <v>208</v>
      </c>
      <c r="V517" s="108">
        <v>0.61538461538461542</v>
      </c>
      <c r="W517" s="110">
        <v>32</v>
      </c>
      <c r="X517" s="110">
        <v>2</v>
      </c>
      <c r="Y517" s="110">
        <v>163</v>
      </c>
      <c r="Z517" s="108">
        <v>0.18404907975460122</v>
      </c>
      <c r="AA517" s="110">
        <v>12</v>
      </c>
      <c r="AB517" s="110">
        <v>2</v>
      </c>
      <c r="AC517" s="110">
        <v>2</v>
      </c>
      <c r="AD517" s="110">
        <v>0</v>
      </c>
      <c r="AE517" s="110">
        <v>0</v>
      </c>
      <c r="AF517" s="110">
        <v>7</v>
      </c>
      <c r="AG517" s="110">
        <v>0</v>
      </c>
      <c r="AH517" s="110">
        <v>9</v>
      </c>
      <c r="AI517" s="110">
        <v>0</v>
      </c>
      <c r="AJ517" s="110">
        <v>0</v>
      </c>
      <c r="AK517" s="110">
        <v>131</v>
      </c>
      <c r="AL517" s="108">
        <v>0.24427480916030533</v>
      </c>
      <c r="AM517" s="111">
        <f t="shared" si="149"/>
        <v>7.3999999999999996E-2</v>
      </c>
      <c r="AN517" s="111">
        <f t="shared" si="148"/>
        <v>0.77800000000000002</v>
      </c>
      <c r="AO517" s="111">
        <f t="shared" si="150"/>
        <v>0.33600000000000002</v>
      </c>
      <c r="AP517" s="111">
        <f t="shared" si="151"/>
        <v>0</v>
      </c>
      <c r="AQ517" s="111">
        <f t="shared" si="152"/>
        <v>0.95199999999999996</v>
      </c>
      <c r="AR517" s="111">
        <f t="shared" si="153"/>
        <v>0.82299999999999995</v>
      </c>
      <c r="AS517" s="111">
        <f t="shared" si="154"/>
        <v>0.89600000000000002</v>
      </c>
      <c r="AT517" s="111">
        <f t="shared" si="155"/>
        <v>0.89600000000000002</v>
      </c>
      <c r="AU517" s="111">
        <f t="shared" si="156"/>
        <v>0.87</v>
      </c>
      <c r="AV517" s="111">
        <f t="shared" si="157"/>
        <v>0.76800000000000002</v>
      </c>
      <c r="AW517" s="101">
        <f t="shared" si="158"/>
        <v>2</v>
      </c>
      <c r="AX517" s="101">
        <f t="shared" si="159"/>
        <v>2</v>
      </c>
      <c r="AY517" s="101">
        <f t="shared" si="160"/>
        <v>1</v>
      </c>
      <c r="AZ517" s="101">
        <f t="shared" si="161"/>
        <v>0</v>
      </c>
      <c r="BA517" s="101">
        <f t="shared" si="162"/>
        <v>2</v>
      </c>
      <c r="BB517" s="101">
        <f t="shared" si="163"/>
        <v>2</v>
      </c>
      <c r="BC517" s="101">
        <f t="shared" si="164"/>
        <v>1</v>
      </c>
      <c r="BD517" s="101">
        <f t="shared" si="165"/>
        <v>2</v>
      </c>
      <c r="BE517" s="101">
        <f t="shared" si="166"/>
        <v>2</v>
      </c>
      <c r="BF517" s="101">
        <f t="shared" si="167"/>
        <v>2</v>
      </c>
      <c r="BG517" s="101">
        <f t="shared" si="168"/>
        <v>16</v>
      </c>
    </row>
    <row r="518" spans="1:59" x14ac:dyDescent="0.2">
      <c r="A518" s="98">
        <v>1948675</v>
      </c>
      <c r="B518" s="98" t="s">
        <v>2057</v>
      </c>
      <c r="C518" s="98" t="s">
        <v>2661</v>
      </c>
      <c r="D518" s="98" t="s">
        <v>516</v>
      </c>
      <c r="E518" s="106">
        <v>22</v>
      </c>
      <c r="F518" s="107" t="s">
        <v>1265</v>
      </c>
      <c r="G518" s="108" t="s">
        <v>1266</v>
      </c>
      <c r="H518" s="109">
        <v>93125</v>
      </c>
      <c r="I518" s="108">
        <v>0</v>
      </c>
      <c r="J518" s="110">
        <v>0</v>
      </c>
      <c r="K518" s="110">
        <v>18</v>
      </c>
      <c r="L518" s="108">
        <v>0</v>
      </c>
      <c r="M518" s="110">
        <v>0</v>
      </c>
      <c r="N518" s="110">
        <v>18</v>
      </c>
      <c r="O518" s="108">
        <v>0</v>
      </c>
      <c r="P518" s="108">
        <v>0</v>
      </c>
      <c r="Q518" s="108">
        <v>0.21199999999999999</v>
      </c>
      <c r="R518" s="108">
        <v>-0.2413793103448276</v>
      </c>
      <c r="S518" s="110">
        <v>0</v>
      </c>
      <c r="T518" s="110">
        <v>14</v>
      </c>
      <c r="U518" s="110">
        <v>33</v>
      </c>
      <c r="V518" s="108">
        <v>0.42424242424242425</v>
      </c>
      <c r="W518" s="110">
        <v>0</v>
      </c>
      <c r="X518" s="110">
        <v>0</v>
      </c>
      <c r="Y518" s="110">
        <v>18</v>
      </c>
      <c r="Z518" s="108">
        <v>0</v>
      </c>
      <c r="AA518" s="110">
        <v>0</v>
      </c>
      <c r="AB518" s="110">
        <v>0</v>
      </c>
      <c r="AC518" s="110">
        <v>0</v>
      </c>
      <c r="AD518" s="110">
        <v>0</v>
      </c>
      <c r="AE518" s="110">
        <v>0</v>
      </c>
      <c r="AF518" s="110">
        <v>0</v>
      </c>
      <c r="AG518" s="110">
        <v>0</v>
      </c>
      <c r="AH518" s="110">
        <v>0</v>
      </c>
      <c r="AI518" s="110">
        <v>0</v>
      </c>
      <c r="AJ518" s="110">
        <v>0</v>
      </c>
      <c r="AK518" s="110">
        <v>18</v>
      </c>
      <c r="AL518" s="108">
        <v>0</v>
      </c>
      <c r="AM518" s="111">
        <f t="shared" si="149"/>
        <v>0.91800000000000004</v>
      </c>
      <c r="AN518" s="111">
        <f t="shared" ref="AN518:AN581" si="169">_xlfn.PERCENTRANK.INC(I$6:I$945,I518)</f>
        <v>0</v>
      </c>
      <c r="AO518" s="111">
        <f t="shared" si="150"/>
        <v>0</v>
      </c>
      <c r="AP518" s="111">
        <f t="shared" si="151"/>
        <v>0</v>
      </c>
      <c r="AQ518" s="111">
        <f t="shared" si="152"/>
        <v>0</v>
      </c>
      <c r="AR518" s="111">
        <f t="shared" si="153"/>
        <v>4.4999999999999998E-2</v>
      </c>
      <c r="AS518" s="111">
        <f t="shared" si="154"/>
        <v>0.36899999999999999</v>
      </c>
      <c r="AT518" s="111">
        <f t="shared" si="155"/>
        <v>0.36899999999999999</v>
      </c>
      <c r="AU518" s="111">
        <f t="shared" si="156"/>
        <v>0</v>
      </c>
      <c r="AV518" s="111">
        <f t="shared" si="157"/>
        <v>0</v>
      </c>
      <c r="AW518" s="101">
        <f t="shared" si="158"/>
        <v>0</v>
      </c>
      <c r="AX518" s="101">
        <f t="shared" si="159"/>
        <v>0</v>
      </c>
      <c r="AY518" s="101">
        <f t="shared" si="160"/>
        <v>0</v>
      </c>
      <c r="AZ518" s="101">
        <f t="shared" si="161"/>
        <v>0</v>
      </c>
      <c r="BA518" s="101">
        <f t="shared" si="162"/>
        <v>0</v>
      </c>
      <c r="BB518" s="101">
        <f t="shared" si="163"/>
        <v>0</v>
      </c>
      <c r="BC518" s="101">
        <f t="shared" si="164"/>
        <v>2</v>
      </c>
      <c r="BD518" s="101">
        <f t="shared" si="165"/>
        <v>1</v>
      </c>
      <c r="BE518" s="101">
        <f t="shared" si="166"/>
        <v>0</v>
      </c>
      <c r="BF518" s="101">
        <f t="shared" si="167"/>
        <v>0</v>
      </c>
      <c r="BG518" s="101">
        <f t="shared" si="168"/>
        <v>3</v>
      </c>
    </row>
    <row r="519" spans="1:59" x14ac:dyDescent="0.2">
      <c r="A519" s="98">
        <v>1948720</v>
      </c>
      <c r="B519" s="98" t="s">
        <v>1830</v>
      </c>
      <c r="C519" s="98" t="s">
        <v>2662</v>
      </c>
      <c r="D519" s="98" t="s">
        <v>517</v>
      </c>
      <c r="E519" s="106">
        <v>1046</v>
      </c>
      <c r="F519" s="107" t="s">
        <v>1064</v>
      </c>
      <c r="G519" s="108" t="s">
        <v>1065</v>
      </c>
      <c r="H519" s="109">
        <v>82027</v>
      </c>
      <c r="I519" s="108">
        <v>5.2999999999999999E-2</v>
      </c>
      <c r="J519" s="110">
        <v>45</v>
      </c>
      <c r="K519" s="110">
        <v>484</v>
      </c>
      <c r="L519" s="108">
        <v>9.2975206611570244E-2</v>
      </c>
      <c r="M519" s="110">
        <v>23</v>
      </c>
      <c r="N519" s="110">
        <v>484</v>
      </c>
      <c r="O519" s="108">
        <v>4.7520661157024795E-2</v>
      </c>
      <c r="P519" s="108">
        <v>5.9000000000000004E-2</v>
      </c>
      <c r="Q519" s="108">
        <v>0.37200000000000005</v>
      </c>
      <c r="R519" s="108">
        <v>-8.4063047285464099E-2</v>
      </c>
      <c r="S519" s="110">
        <v>71</v>
      </c>
      <c r="T519" s="110">
        <v>274</v>
      </c>
      <c r="U519" s="110">
        <v>972</v>
      </c>
      <c r="V519" s="108">
        <v>0.35493827160493829</v>
      </c>
      <c r="W519" s="110">
        <v>78</v>
      </c>
      <c r="X519" s="110">
        <v>0</v>
      </c>
      <c r="Y519" s="110">
        <v>562</v>
      </c>
      <c r="Z519" s="108">
        <v>0.13879003558718861</v>
      </c>
      <c r="AA519" s="110">
        <v>10</v>
      </c>
      <c r="AB519" s="110">
        <v>16</v>
      </c>
      <c r="AC519" s="110">
        <v>8</v>
      </c>
      <c r="AD519" s="110">
        <v>19</v>
      </c>
      <c r="AE519" s="110">
        <v>0</v>
      </c>
      <c r="AF519" s="110">
        <v>10</v>
      </c>
      <c r="AG519" s="110">
        <v>0</v>
      </c>
      <c r="AH519" s="110">
        <v>0</v>
      </c>
      <c r="AI519" s="110">
        <v>4</v>
      </c>
      <c r="AJ519" s="110">
        <v>0</v>
      </c>
      <c r="AK519" s="110">
        <v>484</v>
      </c>
      <c r="AL519" s="108">
        <v>0.13842975206611571</v>
      </c>
      <c r="AM519" s="111">
        <f t="shared" ref="AM519:AM582" si="170">IFERROR(_xlfn.PERCENTRANK.INC(H$6:H$945,H519),0)</f>
        <v>0.82899999999999996</v>
      </c>
      <c r="AN519" s="111">
        <f t="shared" si="169"/>
        <v>0.22800000000000001</v>
      </c>
      <c r="AO519" s="111">
        <f t="shared" ref="AO519:AO582" si="171">_xlfn.PERCENTRANK.INC(L$6:L$945,L519)</f>
        <v>0.48199999999999998</v>
      </c>
      <c r="AP519" s="111">
        <f t="shared" ref="AP519:AP582" si="172">_xlfn.PERCENTRANK.INC(O$6:O$945,O519)</f>
        <v>0.62</v>
      </c>
      <c r="AQ519" s="111">
        <f t="shared" ref="AQ519:AQ582" si="173">_xlfn.PERCENTRANK.INC(P$6:P$945,P519)</f>
        <v>0.81799999999999995</v>
      </c>
      <c r="AR519" s="111">
        <f t="shared" ref="AR519:AR582" si="174">_xlfn.PERCENTRANK.INC(Q$6:Q$945,Q519)</f>
        <v>0.58299999999999996</v>
      </c>
      <c r="AS519" s="111">
        <f t="shared" ref="AS519:AS582" si="175">_xlfn.PERCENTRANK.INC(V$6:V$945,V519)</f>
        <v>0.16</v>
      </c>
      <c r="AT519" s="111">
        <f t="shared" ref="AT519:AT582" si="176">_xlfn.PERCENTRANK.INC(V$6:V$945,V519)</f>
        <v>0.16</v>
      </c>
      <c r="AU519" s="111">
        <f t="shared" ref="AU519:AU582" si="177">_xlfn.PERCENTRANK.INC(Z$6:Z$945,Z519)</f>
        <v>0.77400000000000002</v>
      </c>
      <c r="AV519" s="111">
        <f t="shared" ref="AV519:AV582" si="178">_xlfn.PERCENTRANK.INC(AL$6:AL$945,AL519)</f>
        <v>0.29699999999999999</v>
      </c>
      <c r="AW519" s="101">
        <f t="shared" ref="AW519:AW582" si="179">IFERROR(IF(AM519&gt;=0.667,0,IF(AND(AM519&gt;=0.334,AM519&lt;0.667),1,2)),2)</f>
        <v>0</v>
      </c>
      <c r="AX519" s="101">
        <f t="shared" ref="AX519:AX582" si="180">IF(AN519&gt;=0.667,2,IF(AND(AN519&gt;=0.334,AN519&lt;0.667),1,0))</f>
        <v>0</v>
      </c>
      <c r="AY519" s="101">
        <f t="shared" ref="AY519:AY582" si="181">IF(AO519&gt;=0.667,2,IF(AND(AO519&gt;=0.334,AO519&lt;0.667),1,0))</f>
        <v>1</v>
      </c>
      <c r="AZ519" s="101">
        <f t="shared" ref="AZ519:AZ582" si="182">IF(AP519&gt;=0.667,2,IF(AND(AP519&gt;=0.334,AP519&lt;0.667),1,0))</f>
        <v>1</v>
      </c>
      <c r="BA519" s="101">
        <f t="shared" ref="BA519:BA582" si="183">IF(AQ519&gt;=0.667,2,IF(AND(AQ519&gt;=0.334,AQ519&lt;0.667),1,0))</f>
        <v>2</v>
      </c>
      <c r="BB519" s="101">
        <f t="shared" ref="BB519:BB582" si="184">IF(AR519&gt;=0.667,2,IF(AND(AR519&gt;=0.334,AR519&lt;0.667),1,0))</f>
        <v>1</v>
      </c>
      <c r="BC519" s="101">
        <f t="shared" ref="BC519:BC582" si="185">IF(R519&lt;-0.075,2,IF(AND(R519&lt;=0,R519&gt;=-0.075),1,0))</f>
        <v>2</v>
      </c>
      <c r="BD519" s="101">
        <f t="shared" ref="BD519:BD582" si="186">IF(AT519&gt;=0.667,2,IF(AND(AT519&gt;=0.334,AT519&lt;0.667),1,0))</f>
        <v>0</v>
      </c>
      <c r="BE519" s="101">
        <f t="shared" ref="BE519:BE582" si="187">IF(AU519&gt;=0.667,2,IF(AND(AU519&gt;=0.334,AU519&lt;0.667),1,0))</f>
        <v>2</v>
      </c>
      <c r="BF519" s="101">
        <f t="shared" ref="BF519:BF582" si="188">IF(AV519&gt;=0.667,2,IF(AND(AV519&gt;=0.334,AV519&lt;0.667),1,0))</f>
        <v>0</v>
      </c>
      <c r="BG519" s="101">
        <f t="shared" ref="BG519:BG582" si="189">SUM(AW519:BF519)</f>
        <v>9</v>
      </c>
    </row>
    <row r="520" spans="1:59" x14ac:dyDescent="0.2">
      <c r="A520" s="98">
        <v>1948810</v>
      </c>
      <c r="B520" s="98" t="s">
        <v>1667</v>
      </c>
      <c r="C520" s="98" t="s">
        <v>2663</v>
      </c>
      <c r="D520" s="98" t="s">
        <v>518</v>
      </c>
      <c r="E520" s="106">
        <v>5065</v>
      </c>
      <c r="F520" s="107" t="s">
        <v>220</v>
      </c>
      <c r="G520" s="108" t="s">
        <v>1532</v>
      </c>
      <c r="H520" s="109">
        <v>58578</v>
      </c>
      <c r="I520" s="108">
        <v>0.125</v>
      </c>
      <c r="J520" s="110">
        <v>457</v>
      </c>
      <c r="K520" s="110">
        <v>2469</v>
      </c>
      <c r="L520" s="108">
        <v>0.18509518023491292</v>
      </c>
      <c r="M520" s="110">
        <v>381</v>
      </c>
      <c r="N520" s="110">
        <v>2469</v>
      </c>
      <c r="O520" s="108">
        <v>0.1543134872417983</v>
      </c>
      <c r="P520" s="108">
        <v>3.1E-2</v>
      </c>
      <c r="Q520" s="108">
        <v>0.35</v>
      </c>
      <c r="R520" s="108">
        <v>-2.2011971423054645E-2</v>
      </c>
      <c r="S520" s="110">
        <v>432</v>
      </c>
      <c r="T520" s="110">
        <v>1614</v>
      </c>
      <c r="U520" s="110">
        <v>3792</v>
      </c>
      <c r="V520" s="108">
        <v>0.53955696202531644</v>
      </c>
      <c r="W520" s="110">
        <v>243</v>
      </c>
      <c r="X520" s="110">
        <v>0</v>
      </c>
      <c r="Y520" s="110">
        <v>2712</v>
      </c>
      <c r="Z520" s="108">
        <v>8.9601769911504425E-2</v>
      </c>
      <c r="AA520" s="110">
        <v>128</v>
      </c>
      <c r="AB520" s="110">
        <v>186</v>
      </c>
      <c r="AC520" s="110">
        <v>18</v>
      </c>
      <c r="AD520" s="110">
        <v>0</v>
      </c>
      <c r="AE520" s="110">
        <v>0</v>
      </c>
      <c r="AF520" s="110">
        <v>280</v>
      </c>
      <c r="AG520" s="110">
        <v>41</v>
      </c>
      <c r="AH520" s="110">
        <v>0</v>
      </c>
      <c r="AI520" s="110">
        <v>24</v>
      </c>
      <c r="AJ520" s="110">
        <v>0</v>
      </c>
      <c r="AK520" s="110">
        <v>2469</v>
      </c>
      <c r="AL520" s="108">
        <v>0.27420008100445525</v>
      </c>
      <c r="AM520" s="111">
        <f t="shared" si="170"/>
        <v>0.35099999999999998</v>
      </c>
      <c r="AN520" s="111">
        <f t="shared" si="169"/>
        <v>0.65100000000000002</v>
      </c>
      <c r="AO520" s="111">
        <f t="shared" si="171"/>
        <v>0.86099999999999999</v>
      </c>
      <c r="AP520" s="111">
        <f t="shared" si="172"/>
        <v>0.97599999999999998</v>
      </c>
      <c r="AQ520" s="111">
        <f t="shared" si="173"/>
        <v>0.56699999999999995</v>
      </c>
      <c r="AR520" s="111">
        <f t="shared" si="174"/>
        <v>0.48299999999999998</v>
      </c>
      <c r="AS520" s="111">
        <f t="shared" si="175"/>
        <v>0.752</v>
      </c>
      <c r="AT520" s="111">
        <f t="shared" si="176"/>
        <v>0.752</v>
      </c>
      <c r="AU520" s="111">
        <f t="shared" si="177"/>
        <v>0.54800000000000004</v>
      </c>
      <c r="AV520" s="111">
        <f t="shared" si="178"/>
        <v>0.86699999999999999</v>
      </c>
      <c r="AW520" s="101">
        <f t="shared" si="179"/>
        <v>1</v>
      </c>
      <c r="AX520" s="101">
        <f t="shared" si="180"/>
        <v>1</v>
      </c>
      <c r="AY520" s="101">
        <f t="shared" si="181"/>
        <v>2</v>
      </c>
      <c r="AZ520" s="101">
        <f t="shared" si="182"/>
        <v>2</v>
      </c>
      <c r="BA520" s="101">
        <f t="shared" si="183"/>
        <v>1</v>
      </c>
      <c r="BB520" s="101">
        <f t="shared" si="184"/>
        <v>1</v>
      </c>
      <c r="BC520" s="101">
        <f t="shared" si="185"/>
        <v>1</v>
      </c>
      <c r="BD520" s="101">
        <f t="shared" si="186"/>
        <v>2</v>
      </c>
      <c r="BE520" s="101">
        <f t="shared" si="187"/>
        <v>1</v>
      </c>
      <c r="BF520" s="101">
        <f t="shared" si="188"/>
        <v>2</v>
      </c>
      <c r="BG520" s="101">
        <f t="shared" si="189"/>
        <v>14</v>
      </c>
    </row>
    <row r="521" spans="1:59" x14ac:dyDescent="0.2">
      <c r="A521" s="98">
        <v>1948855</v>
      </c>
      <c r="B521" s="98" t="s">
        <v>1739</v>
      </c>
      <c r="C521" s="98" t="s">
        <v>2664</v>
      </c>
      <c r="D521" s="98" t="s">
        <v>519</v>
      </c>
      <c r="E521" s="106">
        <v>775</v>
      </c>
      <c r="F521" s="107" t="s">
        <v>1100</v>
      </c>
      <c r="G521" s="108" t="s">
        <v>1101</v>
      </c>
      <c r="H521" s="109">
        <v>66875</v>
      </c>
      <c r="I521" s="108">
        <v>4.2999999999999997E-2</v>
      </c>
      <c r="J521" s="110">
        <v>10</v>
      </c>
      <c r="K521" s="110">
        <v>277</v>
      </c>
      <c r="L521" s="108">
        <v>3.6101083032490974E-2</v>
      </c>
      <c r="M521" s="110">
        <v>15</v>
      </c>
      <c r="N521" s="110">
        <v>277</v>
      </c>
      <c r="O521" s="108">
        <v>5.4151624548736461E-2</v>
      </c>
      <c r="P521" s="108">
        <v>5.0000000000000001E-3</v>
      </c>
      <c r="Q521" s="108">
        <v>0.30299999999999999</v>
      </c>
      <c r="R521" s="108">
        <v>-1.288659793814433E-3</v>
      </c>
      <c r="S521" s="110">
        <v>31</v>
      </c>
      <c r="T521" s="110">
        <v>182</v>
      </c>
      <c r="U521" s="110">
        <v>462</v>
      </c>
      <c r="V521" s="108">
        <v>0.46103896103896103</v>
      </c>
      <c r="W521" s="110">
        <v>38</v>
      </c>
      <c r="X521" s="110">
        <v>0</v>
      </c>
      <c r="Y521" s="110">
        <v>315</v>
      </c>
      <c r="Z521" s="108">
        <v>0.12063492063492064</v>
      </c>
      <c r="AA521" s="110">
        <v>4</v>
      </c>
      <c r="AB521" s="110">
        <v>14</v>
      </c>
      <c r="AC521" s="110">
        <v>5</v>
      </c>
      <c r="AD521" s="110">
        <v>0</v>
      </c>
      <c r="AE521" s="110">
        <v>0</v>
      </c>
      <c r="AF521" s="110">
        <v>4</v>
      </c>
      <c r="AG521" s="110">
        <v>0</v>
      </c>
      <c r="AH521" s="110">
        <v>0</v>
      </c>
      <c r="AI521" s="110">
        <v>0</v>
      </c>
      <c r="AJ521" s="110">
        <v>0</v>
      </c>
      <c r="AK521" s="110">
        <v>277</v>
      </c>
      <c r="AL521" s="108">
        <v>9.7472924187725629E-2</v>
      </c>
      <c r="AM521" s="111">
        <f t="shared" si="170"/>
        <v>0.56399999999999995</v>
      </c>
      <c r="AN521" s="111">
        <f t="shared" si="169"/>
        <v>0.17100000000000001</v>
      </c>
      <c r="AO521" s="111">
        <f t="shared" si="171"/>
        <v>0.15</v>
      </c>
      <c r="AP521" s="111">
        <f t="shared" si="172"/>
        <v>0.68300000000000005</v>
      </c>
      <c r="AQ521" s="111">
        <f t="shared" si="173"/>
        <v>0.20899999999999999</v>
      </c>
      <c r="AR521" s="111">
        <f t="shared" si="174"/>
        <v>0.30299999999999999</v>
      </c>
      <c r="AS521" s="111">
        <f t="shared" si="175"/>
        <v>0.51700000000000002</v>
      </c>
      <c r="AT521" s="111">
        <f t="shared" si="176"/>
        <v>0.51700000000000002</v>
      </c>
      <c r="AU521" s="111">
        <f t="shared" si="177"/>
        <v>0.71099999999999997</v>
      </c>
      <c r="AV521" s="111">
        <f t="shared" si="178"/>
        <v>0.13700000000000001</v>
      </c>
      <c r="AW521" s="101">
        <f t="shared" si="179"/>
        <v>1</v>
      </c>
      <c r="AX521" s="101">
        <f t="shared" si="180"/>
        <v>0</v>
      </c>
      <c r="AY521" s="101">
        <f t="shared" si="181"/>
        <v>0</v>
      </c>
      <c r="AZ521" s="101">
        <f t="shared" si="182"/>
        <v>2</v>
      </c>
      <c r="BA521" s="101">
        <f t="shared" si="183"/>
        <v>0</v>
      </c>
      <c r="BB521" s="101">
        <f t="shared" si="184"/>
        <v>0</v>
      </c>
      <c r="BC521" s="101">
        <f t="shared" si="185"/>
        <v>1</v>
      </c>
      <c r="BD521" s="101">
        <f t="shared" si="186"/>
        <v>1</v>
      </c>
      <c r="BE521" s="101">
        <f t="shared" si="187"/>
        <v>2</v>
      </c>
      <c r="BF521" s="101">
        <f t="shared" si="188"/>
        <v>0</v>
      </c>
      <c r="BG521" s="101">
        <f t="shared" si="189"/>
        <v>7</v>
      </c>
    </row>
    <row r="522" spans="1:59" x14ac:dyDescent="0.2">
      <c r="A522" s="98">
        <v>1948900</v>
      </c>
      <c r="B522" s="98" t="s">
        <v>1729</v>
      </c>
      <c r="C522" s="98" t="s">
        <v>2665</v>
      </c>
      <c r="D522" s="98" t="s">
        <v>520</v>
      </c>
      <c r="E522" s="106">
        <v>1256</v>
      </c>
      <c r="F522" s="107" t="s">
        <v>1165</v>
      </c>
      <c r="G522" s="108" t="s">
        <v>1166</v>
      </c>
      <c r="H522" s="109">
        <v>67083</v>
      </c>
      <c r="I522" s="108">
        <v>9.0999999999999998E-2</v>
      </c>
      <c r="J522" s="110">
        <v>44</v>
      </c>
      <c r="K522" s="110">
        <v>528</v>
      </c>
      <c r="L522" s="108">
        <v>8.3333333333333329E-2</v>
      </c>
      <c r="M522" s="110">
        <v>18</v>
      </c>
      <c r="N522" s="110">
        <v>528</v>
      </c>
      <c r="O522" s="108">
        <v>3.4090909090909088E-2</v>
      </c>
      <c r="P522" s="108">
        <v>4.0999999999999995E-2</v>
      </c>
      <c r="Q522" s="108">
        <v>0.26400000000000001</v>
      </c>
      <c r="R522" s="108">
        <v>-5.0642479213907785E-2</v>
      </c>
      <c r="S522" s="110">
        <v>34</v>
      </c>
      <c r="T522" s="110">
        <v>394</v>
      </c>
      <c r="U522" s="110">
        <v>910</v>
      </c>
      <c r="V522" s="108">
        <v>0.47032967032967032</v>
      </c>
      <c r="W522" s="110">
        <v>47</v>
      </c>
      <c r="X522" s="110">
        <v>0</v>
      </c>
      <c r="Y522" s="110">
        <v>575</v>
      </c>
      <c r="Z522" s="108">
        <v>8.1739130434782606E-2</v>
      </c>
      <c r="AA522" s="110">
        <v>11</v>
      </c>
      <c r="AB522" s="110">
        <v>13</v>
      </c>
      <c r="AC522" s="110">
        <v>0</v>
      </c>
      <c r="AD522" s="110">
        <v>0</v>
      </c>
      <c r="AE522" s="110">
        <v>1</v>
      </c>
      <c r="AF522" s="110">
        <v>29</v>
      </c>
      <c r="AG522" s="110">
        <v>10</v>
      </c>
      <c r="AH522" s="110">
        <v>0</v>
      </c>
      <c r="AI522" s="110">
        <v>0</v>
      </c>
      <c r="AJ522" s="110">
        <v>0</v>
      </c>
      <c r="AK522" s="110">
        <v>528</v>
      </c>
      <c r="AL522" s="108">
        <v>0.12121212121212122</v>
      </c>
      <c r="AM522" s="111">
        <f t="shared" si="170"/>
        <v>0.57199999999999995</v>
      </c>
      <c r="AN522" s="111">
        <f t="shared" si="169"/>
        <v>0.48</v>
      </c>
      <c r="AO522" s="111">
        <f t="shared" si="171"/>
        <v>0.434</v>
      </c>
      <c r="AP522" s="111">
        <f t="shared" si="172"/>
        <v>0.48</v>
      </c>
      <c r="AQ522" s="111">
        <f t="shared" si="173"/>
        <v>0.68400000000000005</v>
      </c>
      <c r="AR522" s="111">
        <f t="shared" si="174"/>
        <v>0.16700000000000001</v>
      </c>
      <c r="AS522" s="111">
        <f t="shared" si="175"/>
        <v>0.54900000000000004</v>
      </c>
      <c r="AT522" s="111">
        <f t="shared" si="176"/>
        <v>0.54900000000000004</v>
      </c>
      <c r="AU522" s="111">
        <f t="shared" si="177"/>
        <v>0.51200000000000001</v>
      </c>
      <c r="AV522" s="111">
        <f t="shared" si="178"/>
        <v>0.20499999999999999</v>
      </c>
      <c r="AW522" s="101">
        <f t="shared" si="179"/>
        <v>1</v>
      </c>
      <c r="AX522" s="101">
        <f t="shared" si="180"/>
        <v>1</v>
      </c>
      <c r="AY522" s="101">
        <f t="shared" si="181"/>
        <v>1</v>
      </c>
      <c r="AZ522" s="101">
        <f t="shared" si="182"/>
        <v>1</v>
      </c>
      <c r="BA522" s="101">
        <f t="shared" si="183"/>
        <v>2</v>
      </c>
      <c r="BB522" s="101">
        <f t="shared" si="184"/>
        <v>0</v>
      </c>
      <c r="BC522" s="101">
        <f t="shared" si="185"/>
        <v>1</v>
      </c>
      <c r="BD522" s="101">
        <f t="shared" si="186"/>
        <v>1</v>
      </c>
      <c r="BE522" s="101">
        <f t="shared" si="187"/>
        <v>1</v>
      </c>
      <c r="BF522" s="101">
        <f t="shared" si="188"/>
        <v>0</v>
      </c>
      <c r="BG522" s="101">
        <f t="shared" si="189"/>
        <v>9</v>
      </c>
    </row>
    <row r="523" spans="1:59" x14ac:dyDescent="0.2">
      <c r="A523" s="98">
        <v>1948945</v>
      </c>
      <c r="B523" s="98" t="s">
        <v>1951</v>
      </c>
      <c r="C523" s="98" t="s">
        <v>2666</v>
      </c>
      <c r="D523" s="98" t="s">
        <v>521</v>
      </c>
      <c r="E523" s="106">
        <v>1455</v>
      </c>
      <c r="F523" s="107" t="s">
        <v>130</v>
      </c>
      <c r="G523" s="108" t="s">
        <v>1258</v>
      </c>
      <c r="H523" s="109">
        <v>62310</v>
      </c>
      <c r="I523" s="108">
        <v>6.5000000000000002E-2</v>
      </c>
      <c r="J523" s="110">
        <v>44</v>
      </c>
      <c r="K523" s="110">
        <v>743</v>
      </c>
      <c r="L523" s="108">
        <v>5.9219380888290714E-2</v>
      </c>
      <c r="M523" s="110">
        <v>19</v>
      </c>
      <c r="N523" s="110">
        <v>743</v>
      </c>
      <c r="O523" s="108">
        <v>2.5572005383580079E-2</v>
      </c>
      <c r="P523" s="108">
        <v>3.0000000000000001E-3</v>
      </c>
      <c r="Q523" s="108">
        <v>0.30599999999999999</v>
      </c>
      <c r="R523" s="108">
        <v>-0.03</v>
      </c>
      <c r="S523" s="110">
        <v>49</v>
      </c>
      <c r="T523" s="110">
        <v>361</v>
      </c>
      <c r="U523" s="110">
        <v>1104</v>
      </c>
      <c r="V523" s="108">
        <v>0.37137681159420288</v>
      </c>
      <c r="W523" s="110">
        <v>66</v>
      </c>
      <c r="X523" s="110">
        <v>0</v>
      </c>
      <c r="Y523" s="110">
        <v>809</v>
      </c>
      <c r="Z523" s="108">
        <v>8.1582200247218795E-2</v>
      </c>
      <c r="AA523" s="110">
        <v>34</v>
      </c>
      <c r="AB523" s="110">
        <v>6</v>
      </c>
      <c r="AC523" s="110">
        <v>6</v>
      </c>
      <c r="AD523" s="110">
        <v>2</v>
      </c>
      <c r="AE523" s="110">
        <v>0</v>
      </c>
      <c r="AF523" s="110">
        <v>18</v>
      </c>
      <c r="AG523" s="110">
        <v>22</v>
      </c>
      <c r="AH523" s="110">
        <v>0</v>
      </c>
      <c r="AI523" s="110">
        <v>0</v>
      </c>
      <c r="AJ523" s="110">
        <v>0</v>
      </c>
      <c r="AK523" s="110">
        <v>743</v>
      </c>
      <c r="AL523" s="108">
        <v>0.11843876177658143</v>
      </c>
      <c r="AM523" s="111">
        <f t="shared" si="170"/>
        <v>0.45400000000000001</v>
      </c>
      <c r="AN523" s="111">
        <f t="shared" si="169"/>
        <v>0.30399999999999999</v>
      </c>
      <c r="AO523" s="111">
        <f t="shared" si="171"/>
        <v>0.28899999999999998</v>
      </c>
      <c r="AP523" s="111">
        <f t="shared" si="172"/>
        <v>0.36499999999999999</v>
      </c>
      <c r="AQ523" s="111">
        <f t="shared" si="173"/>
        <v>0.19900000000000001</v>
      </c>
      <c r="AR523" s="111">
        <f t="shared" si="174"/>
        <v>0.316</v>
      </c>
      <c r="AS523" s="111">
        <f t="shared" si="175"/>
        <v>0.19800000000000001</v>
      </c>
      <c r="AT523" s="111">
        <f t="shared" si="176"/>
        <v>0.19800000000000001</v>
      </c>
      <c r="AU523" s="111">
        <f t="shared" si="177"/>
        <v>0.51</v>
      </c>
      <c r="AV523" s="111">
        <f t="shared" si="178"/>
        <v>0.193</v>
      </c>
      <c r="AW523" s="101">
        <f t="shared" si="179"/>
        <v>1</v>
      </c>
      <c r="AX523" s="101">
        <f t="shared" si="180"/>
        <v>0</v>
      </c>
      <c r="AY523" s="101">
        <f t="shared" si="181"/>
        <v>0</v>
      </c>
      <c r="AZ523" s="101">
        <f t="shared" si="182"/>
        <v>1</v>
      </c>
      <c r="BA523" s="101">
        <f t="shared" si="183"/>
        <v>0</v>
      </c>
      <c r="BB523" s="101">
        <f t="shared" si="184"/>
        <v>0</v>
      </c>
      <c r="BC523" s="101">
        <f t="shared" si="185"/>
        <v>1</v>
      </c>
      <c r="BD523" s="101">
        <f t="shared" si="186"/>
        <v>0</v>
      </c>
      <c r="BE523" s="101">
        <f t="shared" si="187"/>
        <v>1</v>
      </c>
      <c r="BF523" s="101">
        <f t="shared" si="188"/>
        <v>0</v>
      </c>
      <c r="BG523" s="101">
        <f t="shared" si="189"/>
        <v>4</v>
      </c>
    </row>
    <row r="524" spans="1:59" x14ac:dyDescent="0.2">
      <c r="A524" s="98">
        <v>1948990</v>
      </c>
      <c r="B524" s="98" t="s">
        <v>1960</v>
      </c>
      <c r="C524" s="98" t="s">
        <v>2667</v>
      </c>
      <c r="D524" s="98" t="s">
        <v>522</v>
      </c>
      <c r="E524" s="106">
        <v>1709</v>
      </c>
      <c r="F524" s="107" t="s">
        <v>1226</v>
      </c>
      <c r="G524" s="108" t="s">
        <v>1227</v>
      </c>
      <c r="H524" s="109">
        <v>70893</v>
      </c>
      <c r="I524" s="108">
        <v>6.9000000000000006E-2</v>
      </c>
      <c r="J524" s="110">
        <v>85</v>
      </c>
      <c r="K524" s="110">
        <v>768</v>
      </c>
      <c r="L524" s="108">
        <v>0.11067708333333333</v>
      </c>
      <c r="M524" s="110">
        <v>26</v>
      </c>
      <c r="N524" s="110">
        <v>768</v>
      </c>
      <c r="O524" s="108">
        <v>3.3854166666666664E-2</v>
      </c>
      <c r="P524" s="108">
        <v>5.9000000000000004E-2</v>
      </c>
      <c r="Q524" s="108">
        <v>0.36599999999999999</v>
      </c>
      <c r="R524" s="108">
        <v>1.1242603550295858E-2</v>
      </c>
      <c r="S524" s="110">
        <v>42</v>
      </c>
      <c r="T524" s="110">
        <v>318</v>
      </c>
      <c r="U524" s="110">
        <v>1116</v>
      </c>
      <c r="V524" s="108">
        <v>0.32258064516129031</v>
      </c>
      <c r="W524" s="110">
        <v>121</v>
      </c>
      <c r="X524" s="110">
        <v>10</v>
      </c>
      <c r="Y524" s="110">
        <v>889</v>
      </c>
      <c r="Z524" s="108">
        <v>0.12485939257592801</v>
      </c>
      <c r="AA524" s="110">
        <v>31</v>
      </c>
      <c r="AB524" s="110">
        <v>18</v>
      </c>
      <c r="AC524" s="110">
        <v>5</v>
      </c>
      <c r="AD524" s="110">
        <v>10</v>
      </c>
      <c r="AE524" s="110">
        <v>6</v>
      </c>
      <c r="AF524" s="110">
        <v>36</v>
      </c>
      <c r="AG524" s="110">
        <v>15</v>
      </c>
      <c r="AH524" s="110">
        <v>3</v>
      </c>
      <c r="AI524" s="110">
        <v>0</v>
      </c>
      <c r="AJ524" s="110">
        <v>0</v>
      </c>
      <c r="AK524" s="110">
        <v>768</v>
      </c>
      <c r="AL524" s="108">
        <v>0.16145833333333334</v>
      </c>
      <c r="AM524" s="111">
        <f t="shared" si="170"/>
        <v>0.65600000000000003</v>
      </c>
      <c r="AN524" s="111">
        <f t="shared" si="169"/>
        <v>0.33500000000000002</v>
      </c>
      <c r="AO524" s="111">
        <f t="shared" si="171"/>
        <v>0.57999999999999996</v>
      </c>
      <c r="AP524" s="111">
        <f t="shared" si="172"/>
        <v>0.47799999999999998</v>
      </c>
      <c r="AQ524" s="111">
        <f t="shared" si="173"/>
        <v>0.81799999999999995</v>
      </c>
      <c r="AR524" s="111">
        <f t="shared" si="174"/>
        <v>0.55500000000000005</v>
      </c>
      <c r="AS524" s="111">
        <f t="shared" si="175"/>
        <v>0.11700000000000001</v>
      </c>
      <c r="AT524" s="111">
        <f t="shared" si="176"/>
        <v>0.11700000000000001</v>
      </c>
      <c r="AU524" s="111">
        <f t="shared" si="177"/>
        <v>0.72599999999999998</v>
      </c>
      <c r="AV524" s="111">
        <f t="shared" si="178"/>
        <v>0.40200000000000002</v>
      </c>
      <c r="AW524" s="101">
        <f t="shared" si="179"/>
        <v>1</v>
      </c>
      <c r="AX524" s="101">
        <f t="shared" si="180"/>
        <v>1</v>
      </c>
      <c r="AY524" s="101">
        <f t="shared" si="181"/>
        <v>1</v>
      </c>
      <c r="AZ524" s="101">
        <f t="shared" si="182"/>
        <v>1</v>
      </c>
      <c r="BA524" s="101">
        <f t="shared" si="183"/>
        <v>2</v>
      </c>
      <c r="BB524" s="101">
        <f t="shared" si="184"/>
        <v>1</v>
      </c>
      <c r="BC524" s="101">
        <f t="shared" si="185"/>
        <v>0</v>
      </c>
      <c r="BD524" s="101">
        <f t="shared" si="186"/>
        <v>0</v>
      </c>
      <c r="BE524" s="101">
        <f t="shared" si="187"/>
        <v>2</v>
      </c>
      <c r="BF524" s="101">
        <f t="shared" si="188"/>
        <v>1</v>
      </c>
      <c r="BG524" s="101">
        <f t="shared" si="189"/>
        <v>10</v>
      </c>
    </row>
    <row r="525" spans="1:59" x14ac:dyDescent="0.2">
      <c r="A525" s="98">
        <v>1949170</v>
      </c>
      <c r="B525" s="98" t="s">
        <v>1167</v>
      </c>
      <c r="C525" s="98" t="s">
        <v>2668</v>
      </c>
      <c r="D525" s="98" t="s">
        <v>523</v>
      </c>
      <c r="E525" s="106">
        <v>1165</v>
      </c>
      <c r="F525" s="107" t="s">
        <v>576</v>
      </c>
      <c r="G525" s="108" t="s">
        <v>1168</v>
      </c>
      <c r="H525" s="109">
        <v>52955</v>
      </c>
      <c r="I525" s="108">
        <v>0.10400000000000001</v>
      </c>
      <c r="J525" s="110">
        <v>41</v>
      </c>
      <c r="K525" s="110">
        <v>518</v>
      </c>
      <c r="L525" s="108">
        <v>7.9150579150579145E-2</v>
      </c>
      <c r="M525" s="110">
        <v>55</v>
      </c>
      <c r="N525" s="110">
        <v>518</v>
      </c>
      <c r="O525" s="108">
        <v>0.10617760617760617</v>
      </c>
      <c r="P525" s="108">
        <v>2.7000000000000003E-2</v>
      </c>
      <c r="Q525" s="108">
        <v>0.47100000000000003</v>
      </c>
      <c r="R525" s="108">
        <v>-4.820261437908497E-2</v>
      </c>
      <c r="S525" s="110">
        <v>109</v>
      </c>
      <c r="T525" s="110">
        <v>301</v>
      </c>
      <c r="U525" s="110">
        <v>788</v>
      </c>
      <c r="V525" s="108">
        <v>0.52030456852791873</v>
      </c>
      <c r="W525" s="110">
        <v>112</v>
      </c>
      <c r="X525" s="110">
        <v>10</v>
      </c>
      <c r="Y525" s="110">
        <v>630</v>
      </c>
      <c r="Z525" s="108">
        <v>0.16190476190476191</v>
      </c>
      <c r="AA525" s="110">
        <v>27</v>
      </c>
      <c r="AB525" s="110">
        <v>36</v>
      </c>
      <c r="AC525" s="110">
        <v>3</v>
      </c>
      <c r="AD525" s="110">
        <v>7</v>
      </c>
      <c r="AE525" s="110">
        <v>0</v>
      </c>
      <c r="AF525" s="110">
        <v>28</v>
      </c>
      <c r="AG525" s="110">
        <v>25</v>
      </c>
      <c r="AH525" s="110">
        <v>0</v>
      </c>
      <c r="AI525" s="110">
        <v>0</v>
      </c>
      <c r="AJ525" s="110">
        <v>0</v>
      </c>
      <c r="AK525" s="110">
        <v>518</v>
      </c>
      <c r="AL525" s="108">
        <v>0.24324324324324326</v>
      </c>
      <c r="AM525" s="111">
        <f t="shared" si="170"/>
        <v>0.21299999999999999</v>
      </c>
      <c r="AN525" s="111">
        <f t="shared" si="169"/>
        <v>0.55000000000000004</v>
      </c>
      <c r="AO525" s="111">
        <f t="shared" si="171"/>
        <v>0.41199999999999998</v>
      </c>
      <c r="AP525" s="111">
        <f t="shared" si="172"/>
        <v>0.92600000000000005</v>
      </c>
      <c r="AQ525" s="111">
        <f t="shared" si="173"/>
        <v>0.51400000000000001</v>
      </c>
      <c r="AR525" s="111">
        <f t="shared" si="174"/>
        <v>0.88900000000000001</v>
      </c>
      <c r="AS525" s="111">
        <f t="shared" si="175"/>
        <v>0.69499999999999995</v>
      </c>
      <c r="AT525" s="111">
        <f t="shared" si="176"/>
        <v>0.69499999999999995</v>
      </c>
      <c r="AU525" s="111">
        <f t="shared" si="177"/>
        <v>0.83</v>
      </c>
      <c r="AV525" s="111">
        <f t="shared" si="178"/>
        <v>0.76400000000000001</v>
      </c>
      <c r="AW525" s="101">
        <f t="shared" si="179"/>
        <v>2</v>
      </c>
      <c r="AX525" s="101">
        <f t="shared" si="180"/>
        <v>1</v>
      </c>
      <c r="AY525" s="101">
        <f t="shared" si="181"/>
        <v>1</v>
      </c>
      <c r="AZ525" s="101">
        <f t="shared" si="182"/>
        <v>2</v>
      </c>
      <c r="BA525" s="101">
        <f t="shared" si="183"/>
        <v>1</v>
      </c>
      <c r="BB525" s="101">
        <f t="shared" si="184"/>
        <v>2</v>
      </c>
      <c r="BC525" s="101">
        <f t="shared" si="185"/>
        <v>1</v>
      </c>
      <c r="BD525" s="101">
        <f t="shared" si="186"/>
        <v>2</v>
      </c>
      <c r="BE525" s="101">
        <f t="shared" si="187"/>
        <v>2</v>
      </c>
      <c r="BF525" s="101">
        <f t="shared" si="188"/>
        <v>2</v>
      </c>
      <c r="BG525" s="101">
        <f t="shared" si="189"/>
        <v>16</v>
      </c>
    </row>
    <row r="526" spans="1:59" x14ac:dyDescent="0.2">
      <c r="A526" s="98">
        <v>1949215</v>
      </c>
      <c r="B526" s="98" t="s">
        <v>1144</v>
      </c>
      <c r="C526" s="98" t="s">
        <v>2669</v>
      </c>
      <c r="D526" s="98" t="s">
        <v>524</v>
      </c>
      <c r="E526" s="106">
        <v>6128</v>
      </c>
      <c r="F526" s="107" t="s">
        <v>1049</v>
      </c>
      <c r="G526" s="108" t="s">
        <v>1050</v>
      </c>
      <c r="H526" s="109">
        <v>56039</v>
      </c>
      <c r="I526" s="108">
        <v>0.161</v>
      </c>
      <c r="J526" s="110">
        <v>492</v>
      </c>
      <c r="K526" s="110">
        <v>2675</v>
      </c>
      <c r="L526" s="108">
        <v>0.18392523364485983</v>
      </c>
      <c r="M526" s="110">
        <v>94</v>
      </c>
      <c r="N526" s="110">
        <v>2675</v>
      </c>
      <c r="O526" s="108">
        <v>3.5140186915887849E-2</v>
      </c>
      <c r="P526" s="108">
        <v>8.8000000000000009E-2</v>
      </c>
      <c r="Q526" s="108">
        <v>0.39500000000000002</v>
      </c>
      <c r="R526" s="108">
        <v>-2.1169190685556096E-3</v>
      </c>
      <c r="S526" s="110">
        <v>174</v>
      </c>
      <c r="T526" s="110">
        <v>1831</v>
      </c>
      <c r="U526" s="110">
        <v>4290</v>
      </c>
      <c r="V526" s="108">
        <v>0.46736596736596736</v>
      </c>
      <c r="W526" s="110">
        <v>197</v>
      </c>
      <c r="X526" s="110">
        <v>0</v>
      </c>
      <c r="Y526" s="110">
        <v>2872</v>
      </c>
      <c r="Z526" s="108">
        <v>6.8593314763231203E-2</v>
      </c>
      <c r="AA526" s="110">
        <v>83</v>
      </c>
      <c r="AB526" s="110">
        <v>18</v>
      </c>
      <c r="AC526" s="110">
        <v>126</v>
      </c>
      <c r="AD526" s="110">
        <v>30</v>
      </c>
      <c r="AE526" s="110">
        <v>0</v>
      </c>
      <c r="AF526" s="110">
        <v>205</v>
      </c>
      <c r="AG526" s="110">
        <v>85</v>
      </c>
      <c r="AH526" s="110">
        <v>90</v>
      </c>
      <c r="AI526" s="110">
        <v>0</v>
      </c>
      <c r="AJ526" s="110">
        <v>0</v>
      </c>
      <c r="AK526" s="110">
        <v>2675</v>
      </c>
      <c r="AL526" s="108">
        <v>0.23813084112149532</v>
      </c>
      <c r="AM526" s="111">
        <f t="shared" si="170"/>
        <v>0.27600000000000002</v>
      </c>
      <c r="AN526" s="111">
        <f t="shared" si="169"/>
        <v>0.79300000000000004</v>
      </c>
      <c r="AO526" s="111">
        <f t="shared" si="171"/>
        <v>0.85899999999999999</v>
      </c>
      <c r="AP526" s="111">
        <f t="shared" si="172"/>
        <v>0.497</v>
      </c>
      <c r="AQ526" s="111">
        <f t="shared" si="173"/>
        <v>0.91900000000000004</v>
      </c>
      <c r="AR526" s="111">
        <f t="shared" si="174"/>
        <v>0.68</v>
      </c>
      <c r="AS526" s="111">
        <f t="shared" si="175"/>
        <v>0.54200000000000004</v>
      </c>
      <c r="AT526" s="111">
        <f t="shared" si="176"/>
        <v>0.54200000000000004</v>
      </c>
      <c r="AU526" s="111">
        <f t="shared" si="177"/>
        <v>0.42799999999999999</v>
      </c>
      <c r="AV526" s="111">
        <f t="shared" si="178"/>
        <v>0.749</v>
      </c>
      <c r="AW526" s="101">
        <f t="shared" si="179"/>
        <v>2</v>
      </c>
      <c r="AX526" s="101">
        <f t="shared" si="180"/>
        <v>2</v>
      </c>
      <c r="AY526" s="101">
        <f t="shared" si="181"/>
        <v>2</v>
      </c>
      <c r="AZ526" s="101">
        <f t="shared" si="182"/>
        <v>1</v>
      </c>
      <c r="BA526" s="101">
        <f t="shared" si="183"/>
        <v>2</v>
      </c>
      <c r="BB526" s="101">
        <f t="shared" si="184"/>
        <v>2</v>
      </c>
      <c r="BC526" s="101">
        <f t="shared" si="185"/>
        <v>1</v>
      </c>
      <c r="BD526" s="101">
        <f t="shared" si="186"/>
        <v>1</v>
      </c>
      <c r="BE526" s="101">
        <f t="shared" si="187"/>
        <v>1</v>
      </c>
      <c r="BF526" s="101">
        <f t="shared" si="188"/>
        <v>2</v>
      </c>
      <c r="BG526" s="101">
        <f t="shared" si="189"/>
        <v>16</v>
      </c>
    </row>
    <row r="527" spans="1:59" x14ac:dyDescent="0.2">
      <c r="A527" s="98">
        <v>1949260</v>
      </c>
      <c r="B527" s="98" t="s">
        <v>1353</v>
      </c>
      <c r="C527" s="98" t="s">
        <v>2670</v>
      </c>
      <c r="D527" s="98" t="s">
        <v>525</v>
      </c>
      <c r="E527" s="106">
        <v>230</v>
      </c>
      <c r="F527" s="107" t="s">
        <v>1327</v>
      </c>
      <c r="G527" s="108" t="s">
        <v>1328</v>
      </c>
      <c r="H527" s="109">
        <v>40417</v>
      </c>
      <c r="I527" s="108">
        <v>0.18600000000000003</v>
      </c>
      <c r="J527" s="110">
        <v>18</v>
      </c>
      <c r="K527" s="110">
        <v>91</v>
      </c>
      <c r="L527" s="108">
        <v>0.19780219780219779</v>
      </c>
      <c r="M527" s="110">
        <v>2</v>
      </c>
      <c r="N527" s="110">
        <v>91</v>
      </c>
      <c r="O527" s="108">
        <v>2.197802197802198E-2</v>
      </c>
      <c r="P527" s="108">
        <v>0.20600000000000002</v>
      </c>
      <c r="Q527" s="108">
        <v>0.42</v>
      </c>
      <c r="R527" s="108">
        <v>-2.9535864978902954E-2</v>
      </c>
      <c r="S527" s="110">
        <v>21</v>
      </c>
      <c r="T527" s="110">
        <v>61</v>
      </c>
      <c r="U527" s="110">
        <v>152</v>
      </c>
      <c r="V527" s="108">
        <v>0.53947368421052633</v>
      </c>
      <c r="W527" s="110">
        <v>23</v>
      </c>
      <c r="X527" s="110">
        <v>0</v>
      </c>
      <c r="Y527" s="110">
        <v>114</v>
      </c>
      <c r="Z527" s="108">
        <v>0.20175438596491227</v>
      </c>
      <c r="AA527" s="110">
        <v>11</v>
      </c>
      <c r="AB527" s="110">
        <v>3</v>
      </c>
      <c r="AC527" s="110">
        <v>0</v>
      </c>
      <c r="AD527" s="110">
        <v>0</v>
      </c>
      <c r="AE527" s="110">
        <v>0</v>
      </c>
      <c r="AF527" s="110">
        <v>0</v>
      </c>
      <c r="AG527" s="110">
        <v>3</v>
      </c>
      <c r="AH527" s="110">
        <v>0</v>
      </c>
      <c r="AI527" s="110">
        <v>0</v>
      </c>
      <c r="AJ527" s="110">
        <v>0</v>
      </c>
      <c r="AK527" s="110">
        <v>91</v>
      </c>
      <c r="AL527" s="108">
        <v>0.18681318681318682</v>
      </c>
      <c r="AM527" s="111">
        <f t="shared" si="170"/>
        <v>3.6999999999999998E-2</v>
      </c>
      <c r="AN527" s="111">
        <f t="shared" si="169"/>
        <v>0.86199999999999999</v>
      </c>
      <c r="AO527" s="111">
        <f t="shared" si="171"/>
        <v>0.88700000000000001</v>
      </c>
      <c r="AP527" s="111">
        <f t="shared" si="172"/>
        <v>0.32500000000000001</v>
      </c>
      <c r="AQ527" s="111">
        <f t="shared" si="173"/>
        <v>0.98899999999999999</v>
      </c>
      <c r="AR527" s="111">
        <f t="shared" si="174"/>
        <v>0.77400000000000002</v>
      </c>
      <c r="AS527" s="111">
        <f t="shared" si="175"/>
        <v>0.75</v>
      </c>
      <c r="AT527" s="111">
        <f t="shared" si="176"/>
        <v>0.75</v>
      </c>
      <c r="AU527" s="111">
        <f t="shared" si="177"/>
        <v>0.90200000000000002</v>
      </c>
      <c r="AV527" s="111">
        <f t="shared" si="178"/>
        <v>0.54700000000000004</v>
      </c>
      <c r="AW527" s="101">
        <f t="shared" si="179"/>
        <v>2</v>
      </c>
      <c r="AX527" s="101">
        <f t="shared" si="180"/>
        <v>2</v>
      </c>
      <c r="AY527" s="101">
        <f t="shared" si="181"/>
        <v>2</v>
      </c>
      <c r="AZ527" s="101">
        <f t="shared" si="182"/>
        <v>0</v>
      </c>
      <c r="BA527" s="101">
        <f t="shared" si="183"/>
        <v>2</v>
      </c>
      <c r="BB527" s="101">
        <f t="shared" si="184"/>
        <v>2</v>
      </c>
      <c r="BC527" s="101">
        <f t="shared" si="185"/>
        <v>1</v>
      </c>
      <c r="BD527" s="101">
        <f t="shared" si="186"/>
        <v>2</v>
      </c>
      <c r="BE527" s="101">
        <f t="shared" si="187"/>
        <v>2</v>
      </c>
      <c r="BF527" s="101">
        <f t="shared" si="188"/>
        <v>1</v>
      </c>
      <c r="BG527" s="101">
        <f t="shared" si="189"/>
        <v>16</v>
      </c>
    </row>
    <row r="528" spans="1:59" x14ac:dyDescent="0.2">
      <c r="A528" s="98">
        <v>1949305</v>
      </c>
      <c r="B528" s="98" t="s">
        <v>1342</v>
      </c>
      <c r="C528" s="98" t="s">
        <v>2671</v>
      </c>
      <c r="D528" s="98" t="s">
        <v>526</v>
      </c>
      <c r="E528" s="106">
        <v>271</v>
      </c>
      <c r="F528" s="107" t="s">
        <v>298</v>
      </c>
      <c r="G528" s="108" t="s">
        <v>1142</v>
      </c>
      <c r="H528" s="109">
        <v>65938</v>
      </c>
      <c r="I528" s="108">
        <v>7.0000000000000007E-2</v>
      </c>
      <c r="J528" s="110">
        <v>11</v>
      </c>
      <c r="K528" s="110">
        <v>99</v>
      </c>
      <c r="L528" s="108">
        <v>0.1111111111111111</v>
      </c>
      <c r="M528" s="110">
        <v>7</v>
      </c>
      <c r="N528" s="110">
        <v>99</v>
      </c>
      <c r="O528" s="108">
        <v>7.0707070707070704E-2</v>
      </c>
      <c r="P528" s="108">
        <v>5.2000000000000005E-2</v>
      </c>
      <c r="Q528" s="108">
        <v>0.34100000000000003</v>
      </c>
      <c r="R528" s="108">
        <v>-0.11726384364820847</v>
      </c>
      <c r="S528" s="110">
        <v>11</v>
      </c>
      <c r="T528" s="110">
        <v>77</v>
      </c>
      <c r="U528" s="110">
        <v>153</v>
      </c>
      <c r="V528" s="108">
        <v>0.57516339869281041</v>
      </c>
      <c r="W528" s="110">
        <v>18</v>
      </c>
      <c r="X528" s="110">
        <v>0</v>
      </c>
      <c r="Y528" s="110">
        <v>117</v>
      </c>
      <c r="Z528" s="108">
        <v>0.15384615384615385</v>
      </c>
      <c r="AA528" s="110">
        <v>6</v>
      </c>
      <c r="AB528" s="110">
        <v>8</v>
      </c>
      <c r="AC528" s="110">
        <v>0</v>
      </c>
      <c r="AD528" s="110">
        <v>0</v>
      </c>
      <c r="AE528" s="110">
        <v>1</v>
      </c>
      <c r="AF528" s="110">
        <v>3</v>
      </c>
      <c r="AG528" s="110">
        <v>4</v>
      </c>
      <c r="AH528" s="110">
        <v>0</v>
      </c>
      <c r="AI528" s="110">
        <v>0</v>
      </c>
      <c r="AJ528" s="110">
        <v>0</v>
      </c>
      <c r="AK528" s="110">
        <v>99</v>
      </c>
      <c r="AL528" s="108">
        <v>0.22222222222222221</v>
      </c>
      <c r="AM528" s="111">
        <f t="shared" si="170"/>
        <v>0.53900000000000003</v>
      </c>
      <c r="AN528" s="111">
        <f t="shared" si="169"/>
        <v>0.34499999999999997</v>
      </c>
      <c r="AO528" s="111">
        <f t="shared" si="171"/>
        <v>0.58199999999999996</v>
      </c>
      <c r="AP528" s="111">
        <f t="shared" si="172"/>
        <v>0.80900000000000005</v>
      </c>
      <c r="AQ528" s="111">
        <f t="shared" si="173"/>
        <v>0.77800000000000002</v>
      </c>
      <c r="AR528" s="111">
        <f t="shared" si="174"/>
        <v>0.443</v>
      </c>
      <c r="AS528" s="111">
        <f t="shared" si="175"/>
        <v>0.83299999999999996</v>
      </c>
      <c r="AT528" s="111">
        <f t="shared" si="176"/>
        <v>0.83299999999999996</v>
      </c>
      <c r="AU528" s="111">
        <f t="shared" si="177"/>
        <v>0.81</v>
      </c>
      <c r="AV528" s="111">
        <f t="shared" si="178"/>
        <v>0.69799999999999995</v>
      </c>
      <c r="AW528" s="101">
        <f t="shared" si="179"/>
        <v>1</v>
      </c>
      <c r="AX528" s="101">
        <f t="shared" si="180"/>
        <v>1</v>
      </c>
      <c r="AY528" s="101">
        <f t="shared" si="181"/>
        <v>1</v>
      </c>
      <c r="AZ528" s="101">
        <f t="shared" si="182"/>
        <v>2</v>
      </c>
      <c r="BA528" s="101">
        <f t="shared" si="183"/>
        <v>2</v>
      </c>
      <c r="BB528" s="101">
        <f t="shared" si="184"/>
        <v>1</v>
      </c>
      <c r="BC528" s="101">
        <f t="shared" si="185"/>
        <v>2</v>
      </c>
      <c r="BD528" s="101">
        <f t="shared" si="186"/>
        <v>2</v>
      </c>
      <c r="BE528" s="101">
        <f t="shared" si="187"/>
        <v>2</v>
      </c>
      <c r="BF528" s="101">
        <f t="shared" si="188"/>
        <v>2</v>
      </c>
      <c r="BG528" s="101">
        <f t="shared" si="189"/>
        <v>16</v>
      </c>
    </row>
    <row r="529" spans="1:59" x14ac:dyDescent="0.2">
      <c r="A529" s="98">
        <v>1949350</v>
      </c>
      <c r="B529" s="98" t="s">
        <v>1939</v>
      </c>
      <c r="C529" s="98" t="s">
        <v>2672</v>
      </c>
      <c r="D529" s="98" t="s">
        <v>527</v>
      </c>
      <c r="E529" s="106">
        <v>1079</v>
      </c>
      <c r="F529" s="107" t="s">
        <v>149</v>
      </c>
      <c r="G529" s="108" t="s">
        <v>1635</v>
      </c>
      <c r="H529" s="109">
        <v>75288</v>
      </c>
      <c r="I529" s="108">
        <v>5.2999999999999999E-2</v>
      </c>
      <c r="J529" s="110">
        <v>13</v>
      </c>
      <c r="K529" s="110">
        <v>555</v>
      </c>
      <c r="L529" s="108">
        <v>2.3423423423423424E-2</v>
      </c>
      <c r="M529" s="110">
        <v>15</v>
      </c>
      <c r="N529" s="110">
        <v>555</v>
      </c>
      <c r="O529" s="108">
        <v>2.7027027027027029E-2</v>
      </c>
      <c r="P529" s="108">
        <v>1.6E-2</v>
      </c>
      <c r="Q529" s="108">
        <v>0.30099999999999999</v>
      </c>
      <c r="R529" s="108">
        <v>-3.4019695613249773E-2</v>
      </c>
      <c r="S529" s="110">
        <v>113</v>
      </c>
      <c r="T529" s="110">
        <v>257</v>
      </c>
      <c r="U529" s="110">
        <v>919</v>
      </c>
      <c r="V529" s="108">
        <v>0.40261153427638735</v>
      </c>
      <c r="W529" s="110">
        <v>71</v>
      </c>
      <c r="X529" s="110">
        <v>0</v>
      </c>
      <c r="Y529" s="110">
        <v>626</v>
      </c>
      <c r="Z529" s="108">
        <v>0.1134185303514377</v>
      </c>
      <c r="AA529" s="110">
        <v>38</v>
      </c>
      <c r="AB529" s="110">
        <v>4</v>
      </c>
      <c r="AC529" s="110">
        <v>2</v>
      </c>
      <c r="AD529" s="110">
        <v>9</v>
      </c>
      <c r="AE529" s="110">
        <v>0</v>
      </c>
      <c r="AF529" s="110">
        <v>31</v>
      </c>
      <c r="AG529" s="110">
        <v>9</v>
      </c>
      <c r="AH529" s="110">
        <v>0</v>
      </c>
      <c r="AI529" s="110">
        <v>0</v>
      </c>
      <c r="AJ529" s="110">
        <v>0</v>
      </c>
      <c r="AK529" s="110">
        <v>555</v>
      </c>
      <c r="AL529" s="108">
        <v>0.16756756756756758</v>
      </c>
      <c r="AM529" s="111">
        <f t="shared" si="170"/>
        <v>0.74299999999999999</v>
      </c>
      <c r="AN529" s="111">
        <f t="shared" si="169"/>
        <v>0.22800000000000001</v>
      </c>
      <c r="AO529" s="111">
        <f t="shared" si="171"/>
        <v>9.7000000000000003E-2</v>
      </c>
      <c r="AP529" s="111">
        <f t="shared" si="172"/>
        <v>0.39200000000000002</v>
      </c>
      <c r="AQ529" s="111">
        <f t="shared" si="173"/>
        <v>0.36099999999999999</v>
      </c>
      <c r="AR529" s="111">
        <f t="shared" si="174"/>
        <v>0.29299999999999998</v>
      </c>
      <c r="AS529" s="111">
        <f t="shared" si="175"/>
        <v>0.29099999999999998</v>
      </c>
      <c r="AT529" s="111">
        <f t="shared" si="176"/>
        <v>0.29099999999999998</v>
      </c>
      <c r="AU529" s="111">
        <f t="shared" si="177"/>
        <v>0.67400000000000004</v>
      </c>
      <c r="AV529" s="111">
        <f t="shared" si="178"/>
        <v>0.439</v>
      </c>
      <c r="AW529" s="101">
        <f t="shared" si="179"/>
        <v>0</v>
      </c>
      <c r="AX529" s="101">
        <f t="shared" si="180"/>
        <v>0</v>
      </c>
      <c r="AY529" s="101">
        <f t="shared" si="181"/>
        <v>0</v>
      </c>
      <c r="AZ529" s="101">
        <f t="shared" si="182"/>
        <v>1</v>
      </c>
      <c r="BA529" s="101">
        <f t="shared" si="183"/>
        <v>1</v>
      </c>
      <c r="BB529" s="101">
        <f t="shared" si="184"/>
        <v>0</v>
      </c>
      <c r="BC529" s="101">
        <f t="shared" si="185"/>
        <v>1</v>
      </c>
      <c r="BD529" s="101">
        <f t="shared" si="186"/>
        <v>0</v>
      </c>
      <c r="BE529" s="101">
        <f t="shared" si="187"/>
        <v>2</v>
      </c>
      <c r="BF529" s="101">
        <f t="shared" si="188"/>
        <v>1</v>
      </c>
      <c r="BG529" s="101">
        <f t="shared" si="189"/>
        <v>6</v>
      </c>
    </row>
    <row r="530" spans="1:59" x14ac:dyDescent="0.2">
      <c r="A530" s="98">
        <v>1949395</v>
      </c>
      <c r="B530" s="98" t="s">
        <v>1359</v>
      </c>
      <c r="C530" s="98" t="s">
        <v>2673</v>
      </c>
      <c r="D530" s="98" t="s">
        <v>528</v>
      </c>
      <c r="E530" s="106">
        <v>2435</v>
      </c>
      <c r="F530" s="107" t="s">
        <v>948</v>
      </c>
      <c r="G530" s="108" t="s">
        <v>1290</v>
      </c>
      <c r="H530" s="109">
        <v>58125</v>
      </c>
      <c r="I530" s="108">
        <v>0.128</v>
      </c>
      <c r="J530" s="110">
        <v>183</v>
      </c>
      <c r="K530" s="110">
        <v>1152</v>
      </c>
      <c r="L530" s="108">
        <v>0.15885416666666666</v>
      </c>
      <c r="M530" s="110">
        <v>46</v>
      </c>
      <c r="N530" s="110">
        <v>1152</v>
      </c>
      <c r="O530" s="108">
        <v>3.9930555555555552E-2</v>
      </c>
      <c r="P530" s="108">
        <v>3.7999999999999999E-2</v>
      </c>
      <c r="Q530" s="108">
        <v>0.32700000000000001</v>
      </c>
      <c r="R530" s="108">
        <v>-3.6787974683544306E-2</v>
      </c>
      <c r="S530" s="110">
        <v>180</v>
      </c>
      <c r="T530" s="110">
        <v>842</v>
      </c>
      <c r="U530" s="110">
        <v>1950</v>
      </c>
      <c r="V530" s="108">
        <v>0.52410256410256406</v>
      </c>
      <c r="W530" s="110">
        <v>81</v>
      </c>
      <c r="X530" s="110">
        <v>0</v>
      </c>
      <c r="Y530" s="110">
        <v>1233</v>
      </c>
      <c r="Z530" s="108">
        <v>6.569343065693431E-2</v>
      </c>
      <c r="AA530" s="110">
        <v>26</v>
      </c>
      <c r="AB530" s="110">
        <v>66</v>
      </c>
      <c r="AC530" s="110">
        <v>32</v>
      </c>
      <c r="AD530" s="110">
        <v>32</v>
      </c>
      <c r="AE530" s="110">
        <v>0</v>
      </c>
      <c r="AF530" s="110">
        <v>64</v>
      </c>
      <c r="AG530" s="110">
        <v>34</v>
      </c>
      <c r="AH530" s="110">
        <v>29</v>
      </c>
      <c r="AI530" s="110">
        <v>4</v>
      </c>
      <c r="AJ530" s="110">
        <v>0</v>
      </c>
      <c r="AK530" s="110">
        <v>1152</v>
      </c>
      <c r="AL530" s="108">
        <v>0.24913194444444445</v>
      </c>
      <c r="AM530" s="111">
        <f t="shared" si="170"/>
        <v>0.34200000000000003</v>
      </c>
      <c r="AN530" s="111">
        <f t="shared" si="169"/>
        <v>0.66800000000000004</v>
      </c>
      <c r="AO530" s="111">
        <f t="shared" si="171"/>
        <v>0.79100000000000004</v>
      </c>
      <c r="AP530" s="111">
        <f t="shared" si="172"/>
        <v>0.55300000000000005</v>
      </c>
      <c r="AQ530" s="111">
        <f t="shared" si="173"/>
        <v>0.65600000000000003</v>
      </c>
      <c r="AR530" s="111">
        <f t="shared" si="174"/>
        <v>0.38600000000000001</v>
      </c>
      <c r="AS530" s="111">
        <f t="shared" si="175"/>
        <v>0.70499999999999996</v>
      </c>
      <c r="AT530" s="111">
        <f t="shared" si="176"/>
        <v>0.70499999999999996</v>
      </c>
      <c r="AU530" s="111">
        <f t="shared" si="177"/>
        <v>0.41</v>
      </c>
      <c r="AV530" s="111">
        <f t="shared" si="178"/>
        <v>0.78700000000000003</v>
      </c>
      <c r="AW530" s="101">
        <f t="shared" si="179"/>
        <v>1</v>
      </c>
      <c r="AX530" s="101">
        <f t="shared" si="180"/>
        <v>2</v>
      </c>
      <c r="AY530" s="101">
        <f t="shared" si="181"/>
        <v>2</v>
      </c>
      <c r="AZ530" s="101">
        <f t="shared" si="182"/>
        <v>1</v>
      </c>
      <c r="BA530" s="101">
        <f t="shared" si="183"/>
        <v>1</v>
      </c>
      <c r="BB530" s="101">
        <f t="shared" si="184"/>
        <v>1</v>
      </c>
      <c r="BC530" s="101">
        <f t="shared" si="185"/>
        <v>1</v>
      </c>
      <c r="BD530" s="101">
        <f t="shared" si="186"/>
        <v>2</v>
      </c>
      <c r="BE530" s="101">
        <f t="shared" si="187"/>
        <v>1</v>
      </c>
      <c r="BF530" s="101">
        <f t="shared" si="188"/>
        <v>2</v>
      </c>
      <c r="BG530" s="101">
        <f t="shared" si="189"/>
        <v>14</v>
      </c>
    </row>
    <row r="531" spans="1:59" x14ac:dyDescent="0.2">
      <c r="A531" s="98">
        <v>1949485</v>
      </c>
      <c r="B531" s="98" t="s">
        <v>1967</v>
      </c>
      <c r="C531" s="98" t="s">
        <v>2674</v>
      </c>
      <c r="D531" s="98" t="s">
        <v>529</v>
      </c>
      <c r="E531" s="106">
        <v>41535</v>
      </c>
      <c r="F531" s="107" t="s">
        <v>1230</v>
      </c>
      <c r="G531" s="108" t="s">
        <v>1231</v>
      </c>
      <c r="H531" s="109">
        <v>87105</v>
      </c>
      <c r="I531" s="108">
        <v>7.0000000000000007E-2</v>
      </c>
      <c r="J531" s="110">
        <v>1289</v>
      </c>
      <c r="K531" s="110">
        <v>16744</v>
      </c>
      <c r="L531" s="108">
        <v>7.6982799808886768E-2</v>
      </c>
      <c r="M531" s="110">
        <v>763</v>
      </c>
      <c r="N531" s="110">
        <v>16744</v>
      </c>
      <c r="O531" s="108">
        <v>4.5568561872909696E-2</v>
      </c>
      <c r="P531" s="108">
        <v>3.4000000000000002E-2</v>
      </c>
      <c r="Q531" s="108">
        <v>0.311</v>
      </c>
      <c r="R531" s="108">
        <v>0.19463299585826047</v>
      </c>
      <c r="S531" s="110">
        <v>862</v>
      </c>
      <c r="T531" s="110">
        <v>7169</v>
      </c>
      <c r="U531" s="110">
        <v>29277</v>
      </c>
      <c r="V531" s="108">
        <v>0.27431089250947843</v>
      </c>
      <c r="W531" s="110">
        <v>936</v>
      </c>
      <c r="X531" s="110">
        <v>0</v>
      </c>
      <c r="Y531" s="110">
        <v>17680</v>
      </c>
      <c r="Z531" s="108">
        <v>5.2941176470588235E-2</v>
      </c>
      <c r="AA531" s="110">
        <v>316</v>
      </c>
      <c r="AB531" s="110">
        <v>312</v>
      </c>
      <c r="AC531" s="110">
        <v>424</v>
      </c>
      <c r="AD531" s="110">
        <v>291</v>
      </c>
      <c r="AE531" s="110">
        <v>278</v>
      </c>
      <c r="AF531" s="110">
        <v>628</v>
      </c>
      <c r="AG531" s="110">
        <v>730</v>
      </c>
      <c r="AH531" s="110">
        <v>169</v>
      </c>
      <c r="AI531" s="110">
        <v>122</v>
      </c>
      <c r="AJ531" s="110">
        <v>97</v>
      </c>
      <c r="AK531" s="110">
        <v>16744</v>
      </c>
      <c r="AL531" s="108">
        <v>0.20108695652173914</v>
      </c>
      <c r="AM531" s="111">
        <f t="shared" si="170"/>
        <v>0.88500000000000001</v>
      </c>
      <c r="AN531" s="111">
        <f t="shared" si="169"/>
        <v>0.34499999999999997</v>
      </c>
      <c r="AO531" s="111">
        <f t="shared" si="171"/>
        <v>0.40100000000000002</v>
      </c>
      <c r="AP531" s="111">
        <f t="shared" si="172"/>
        <v>0.60199999999999998</v>
      </c>
      <c r="AQ531" s="111">
        <f t="shared" si="173"/>
        <v>0.60499999999999998</v>
      </c>
      <c r="AR531" s="111">
        <f t="shared" si="174"/>
        <v>0.33500000000000002</v>
      </c>
      <c r="AS531" s="111">
        <f t="shared" si="175"/>
        <v>7.1999999999999995E-2</v>
      </c>
      <c r="AT531" s="111">
        <f t="shared" si="176"/>
        <v>7.1999999999999995E-2</v>
      </c>
      <c r="AU531" s="111">
        <f t="shared" si="177"/>
        <v>0.32600000000000001</v>
      </c>
      <c r="AV531" s="111">
        <f t="shared" si="178"/>
        <v>0.61</v>
      </c>
      <c r="AW531" s="101">
        <f t="shared" si="179"/>
        <v>0</v>
      </c>
      <c r="AX531" s="101">
        <f t="shared" si="180"/>
        <v>1</v>
      </c>
      <c r="AY531" s="101">
        <f t="shared" si="181"/>
        <v>1</v>
      </c>
      <c r="AZ531" s="101">
        <f t="shared" si="182"/>
        <v>1</v>
      </c>
      <c r="BA531" s="101">
        <f t="shared" si="183"/>
        <v>1</v>
      </c>
      <c r="BB531" s="101">
        <f t="shared" si="184"/>
        <v>1</v>
      </c>
      <c r="BC531" s="101">
        <f t="shared" si="185"/>
        <v>0</v>
      </c>
      <c r="BD531" s="101">
        <f t="shared" si="186"/>
        <v>0</v>
      </c>
      <c r="BE531" s="101">
        <f t="shared" si="187"/>
        <v>0</v>
      </c>
      <c r="BF531" s="101">
        <f t="shared" si="188"/>
        <v>1</v>
      </c>
      <c r="BG531" s="101">
        <f t="shared" si="189"/>
        <v>6</v>
      </c>
    </row>
    <row r="532" spans="1:59" x14ac:dyDescent="0.2">
      <c r="A532" s="98">
        <v>1949575</v>
      </c>
      <c r="B532" s="98" t="s">
        <v>1430</v>
      </c>
      <c r="C532" s="98" t="s">
        <v>2675</v>
      </c>
      <c r="D532" s="98" t="s">
        <v>530</v>
      </c>
      <c r="E532" s="106">
        <v>110</v>
      </c>
      <c r="F532" s="107" t="s">
        <v>1242</v>
      </c>
      <c r="G532" s="108" t="s">
        <v>1243</v>
      </c>
      <c r="H532" s="109">
        <v>52917</v>
      </c>
      <c r="I532" s="108">
        <v>0.23499999999999999</v>
      </c>
      <c r="J532" s="110">
        <v>3</v>
      </c>
      <c r="K532" s="110">
        <v>63</v>
      </c>
      <c r="L532" s="108">
        <v>4.7619047619047616E-2</v>
      </c>
      <c r="M532" s="110">
        <v>3</v>
      </c>
      <c r="N532" s="110">
        <v>63</v>
      </c>
      <c r="O532" s="108">
        <v>4.7619047619047616E-2</v>
      </c>
      <c r="P532" s="108">
        <v>5.2999999999999999E-2</v>
      </c>
      <c r="Q532" s="108">
        <v>0.40600000000000003</v>
      </c>
      <c r="R532" s="108">
        <v>-8.3333333333333329E-2</v>
      </c>
      <c r="S532" s="110">
        <v>8</v>
      </c>
      <c r="T532" s="110">
        <v>34</v>
      </c>
      <c r="U532" s="110">
        <v>94</v>
      </c>
      <c r="V532" s="108">
        <v>0.44680851063829785</v>
      </c>
      <c r="W532" s="110">
        <v>0</v>
      </c>
      <c r="X532" s="110">
        <v>0</v>
      </c>
      <c r="Y532" s="110">
        <v>63</v>
      </c>
      <c r="Z532" s="108">
        <v>0</v>
      </c>
      <c r="AA532" s="110">
        <v>6</v>
      </c>
      <c r="AB532" s="110">
        <v>3</v>
      </c>
      <c r="AC532" s="110">
        <v>0</v>
      </c>
      <c r="AD532" s="110">
        <v>0</v>
      </c>
      <c r="AE532" s="110">
        <v>0</v>
      </c>
      <c r="AF532" s="110">
        <v>2</v>
      </c>
      <c r="AG532" s="110">
        <v>5</v>
      </c>
      <c r="AH532" s="110">
        <v>0</v>
      </c>
      <c r="AI532" s="110">
        <v>0</v>
      </c>
      <c r="AJ532" s="110">
        <v>0</v>
      </c>
      <c r="AK532" s="110">
        <v>63</v>
      </c>
      <c r="AL532" s="108">
        <v>0.25396825396825395</v>
      </c>
      <c r="AM532" s="111">
        <f t="shared" si="170"/>
        <v>0.21199999999999999</v>
      </c>
      <c r="AN532" s="111">
        <f t="shared" si="169"/>
        <v>0.92200000000000004</v>
      </c>
      <c r="AO532" s="111">
        <f t="shared" si="171"/>
        <v>0.216</v>
      </c>
      <c r="AP532" s="111">
        <f t="shared" si="172"/>
        <v>0.621</v>
      </c>
      <c r="AQ532" s="111">
        <f t="shared" si="173"/>
        <v>0.78300000000000003</v>
      </c>
      <c r="AR532" s="111">
        <f t="shared" si="174"/>
        <v>0.72299999999999998</v>
      </c>
      <c r="AS532" s="111">
        <f t="shared" si="175"/>
        <v>0.46500000000000002</v>
      </c>
      <c r="AT532" s="111">
        <f t="shared" si="176"/>
        <v>0.46500000000000002</v>
      </c>
      <c r="AU532" s="111">
        <f t="shared" si="177"/>
        <v>0</v>
      </c>
      <c r="AV532" s="111">
        <f t="shared" si="178"/>
        <v>0.80800000000000005</v>
      </c>
      <c r="AW532" s="101">
        <f t="shared" si="179"/>
        <v>2</v>
      </c>
      <c r="AX532" s="101">
        <f t="shared" si="180"/>
        <v>2</v>
      </c>
      <c r="AY532" s="101">
        <f t="shared" si="181"/>
        <v>0</v>
      </c>
      <c r="AZ532" s="101">
        <f t="shared" si="182"/>
        <v>1</v>
      </c>
      <c r="BA532" s="101">
        <f t="shared" si="183"/>
        <v>2</v>
      </c>
      <c r="BB532" s="101">
        <f t="shared" si="184"/>
        <v>2</v>
      </c>
      <c r="BC532" s="101">
        <f t="shared" si="185"/>
        <v>2</v>
      </c>
      <c r="BD532" s="101">
        <f t="shared" si="186"/>
        <v>1</v>
      </c>
      <c r="BE532" s="101">
        <f t="shared" si="187"/>
        <v>0</v>
      </c>
      <c r="BF532" s="101">
        <f t="shared" si="188"/>
        <v>2</v>
      </c>
      <c r="BG532" s="101">
        <f t="shared" si="189"/>
        <v>14</v>
      </c>
    </row>
    <row r="533" spans="1:59" x14ac:dyDescent="0.2">
      <c r="A533" s="98">
        <v>1949620</v>
      </c>
      <c r="B533" s="98" t="s">
        <v>1391</v>
      </c>
      <c r="C533" s="98" t="s">
        <v>2676</v>
      </c>
      <c r="D533" s="98" t="s">
        <v>531</v>
      </c>
      <c r="E533" s="106">
        <v>429</v>
      </c>
      <c r="F533" s="107" t="s">
        <v>159</v>
      </c>
      <c r="G533" s="108" t="s">
        <v>1107</v>
      </c>
      <c r="H533" s="109">
        <v>38125</v>
      </c>
      <c r="I533" s="108">
        <v>0.19699999999999998</v>
      </c>
      <c r="J533" s="110">
        <v>20</v>
      </c>
      <c r="K533" s="110">
        <v>241</v>
      </c>
      <c r="L533" s="108">
        <v>8.2987551867219914E-2</v>
      </c>
      <c r="M533" s="110">
        <v>14</v>
      </c>
      <c r="N533" s="110">
        <v>241</v>
      </c>
      <c r="O533" s="108">
        <v>5.8091286307053944E-2</v>
      </c>
      <c r="P533" s="108">
        <v>3.6000000000000004E-2</v>
      </c>
      <c r="Q533" s="108">
        <v>0.33299999999999996</v>
      </c>
      <c r="R533" s="108">
        <v>0.14399999999999999</v>
      </c>
      <c r="S533" s="110">
        <v>18</v>
      </c>
      <c r="T533" s="110">
        <v>139</v>
      </c>
      <c r="U533" s="110">
        <v>326</v>
      </c>
      <c r="V533" s="108">
        <v>0.48159509202453987</v>
      </c>
      <c r="W533" s="110">
        <v>39</v>
      </c>
      <c r="X533" s="110">
        <v>20</v>
      </c>
      <c r="Y533" s="110">
        <v>280</v>
      </c>
      <c r="Z533" s="108">
        <v>6.7857142857142852E-2</v>
      </c>
      <c r="AA533" s="110">
        <v>21</v>
      </c>
      <c r="AB533" s="110">
        <v>6</v>
      </c>
      <c r="AC533" s="110">
        <v>17</v>
      </c>
      <c r="AD533" s="110">
        <v>0</v>
      </c>
      <c r="AE533" s="110">
        <v>0</v>
      </c>
      <c r="AF533" s="110">
        <v>6</v>
      </c>
      <c r="AG533" s="110">
        <v>27</v>
      </c>
      <c r="AH533" s="110">
        <v>2</v>
      </c>
      <c r="AI533" s="110">
        <v>0</v>
      </c>
      <c r="AJ533" s="110">
        <v>0</v>
      </c>
      <c r="AK533" s="110">
        <v>241</v>
      </c>
      <c r="AL533" s="108">
        <v>0.32780082987551867</v>
      </c>
      <c r="AM533" s="111">
        <f t="shared" si="170"/>
        <v>2.7E-2</v>
      </c>
      <c r="AN533" s="111">
        <f t="shared" si="169"/>
        <v>0.877</v>
      </c>
      <c r="AO533" s="111">
        <f t="shared" si="171"/>
        <v>0.433</v>
      </c>
      <c r="AP533" s="111">
        <f t="shared" si="172"/>
        <v>0.71899999999999997</v>
      </c>
      <c r="AQ533" s="111">
        <f t="shared" si="173"/>
        <v>0.63200000000000001</v>
      </c>
      <c r="AR533" s="111">
        <f t="shared" si="174"/>
        <v>0.41099999999999998</v>
      </c>
      <c r="AS533" s="111">
        <f t="shared" si="175"/>
        <v>0.58799999999999997</v>
      </c>
      <c r="AT533" s="111">
        <f t="shared" si="176"/>
        <v>0.58799999999999997</v>
      </c>
      <c r="AU533" s="111">
        <f t="shared" si="177"/>
        <v>0.42299999999999999</v>
      </c>
      <c r="AV533" s="111">
        <f t="shared" si="178"/>
        <v>0.95099999999999996</v>
      </c>
      <c r="AW533" s="101">
        <f t="shared" si="179"/>
        <v>2</v>
      </c>
      <c r="AX533" s="101">
        <f t="shared" si="180"/>
        <v>2</v>
      </c>
      <c r="AY533" s="101">
        <f t="shared" si="181"/>
        <v>1</v>
      </c>
      <c r="AZ533" s="101">
        <f t="shared" si="182"/>
        <v>2</v>
      </c>
      <c r="BA533" s="101">
        <f t="shared" si="183"/>
        <v>1</v>
      </c>
      <c r="BB533" s="101">
        <f t="shared" si="184"/>
        <v>1</v>
      </c>
      <c r="BC533" s="101">
        <f t="shared" si="185"/>
        <v>0</v>
      </c>
      <c r="BD533" s="101">
        <f t="shared" si="186"/>
        <v>1</v>
      </c>
      <c r="BE533" s="101">
        <f t="shared" si="187"/>
        <v>1</v>
      </c>
      <c r="BF533" s="101">
        <f t="shared" si="188"/>
        <v>2</v>
      </c>
      <c r="BG533" s="101">
        <f t="shared" si="189"/>
        <v>13</v>
      </c>
    </row>
    <row r="534" spans="1:59" x14ac:dyDescent="0.2">
      <c r="A534" s="98">
        <v>1949755</v>
      </c>
      <c r="B534" s="98" t="s">
        <v>1310</v>
      </c>
      <c r="C534" s="98" t="s">
        <v>2677</v>
      </c>
      <c r="D534" s="98" t="s">
        <v>532</v>
      </c>
      <c r="E534" s="106">
        <v>27591</v>
      </c>
      <c r="F534" s="107" t="s">
        <v>1054</v>
      </c>
      <c r="G534" s="108" t="s">
        <v>1055</v>
      </c>
      <c r="H534" s="109">
        <v>68854</v>
      </c>
      <c r="I534" s="108">
        <v>0.14000000000000001</v>
      </c>
      <c r="J534" s="110">
        <v>1288</v>
      </c>
      <c r="K534" s="110">
        <v>10127</v>
      </c>
      <c r="L534" s="108">
        <v>0.12718475362891279</v>
      </c>
      <c r="M534" s="110">
        <v>423</v>
      </c>
      <c r="N534" s="110">
        <v>10127</v>
      </c>
      <c r="O534" s="108">
        <v>4.1769527007010962E-2</v>
      </c>
      <c r="P534" s="108">
        <v>4.4999999999999998E-2</v>
      </c>
      <c r="Q534" s="108">
        <v>0.33500000000000002</v>
      </c>
      <c r="R534" s="108">
        <v>1.4155052264808363E-3</v>
      </c>
      <c r="S534" s="110">
        <v>3133</v>
      </c>
      <c r="T534" s="110">
        <v>5744</v>
      </c>
      <c r="U534" s="110">
        <v>17485</v>
      </c>
      <c r="V534" s="108">
        <v>0.50769230769230766</v>
      </c>
      <c r="W534" s="110">
        <v>766</v>
      </c>
      <c r="X534" s="110">
        <v>23</v>
      </c>
      <c r="Y534" s="110">
        <v>10893</v>
      </c>
      <c r="Z534" s="108">
        <v>6.8208941522078403E-2</v>
      </c>
      <c r="AA534" s="110">
        <v>298</v>
      </c>
      <c r="AB534" s="110">
        <v>379</v>
      </c>
      <c r="AC534" s="110">
        <v>290</v>
      </c>
      <c r="AD534" s="110">
        <v>109</v>
      </c>
      <c r="AE534" s="110">
        <v>60</v>
      </c>
      <c r="AF534" s="110">
        <v>591</v>
      </c>
      <c r="AG534" s="110">
        <v>372</v>
      </c>
      <c r="AH534" s="110">
        <v>104</v>
      </c>
      <c r="AI534" s="110">
        <v>30</v>
      </c>
      <c r="AJ534" s="110">
        <v>0</v>
      </c>
      <c r="AK534" s="110">
        <v>10127</v>
      </c>
      <c r="AL534" s="108">
        <v>0.22049965438925645</v>
      </c>
      <c r="AM534" s="111">
        <f t="shared" si="170"/>
        <v>0.61399999999999999</v>
      </c>
      <c r="AN534" s="111">
        <f t="shared" si="169"/>
        <v>0.71699999999999997</v>
      </c>
      <c r="AO534" s="111">
        <f t="shared" si="171"/>
        <v>0.66400000000000003</v>
      </c>
      <c r="AP534" s="111">
        <f t="shared" si="172"/>
        <v>0.56899999999999995</v>
      </c>
      <c r="AQ534" s="111">
        <f t="shared" si="173"/>
        <v>0.72799999999999998</v>
      </c>
      <c r="AR534" s="111">
        <f t="shared" si="174"/>
        <v>0.42499999999999999</v>
      </c>
      <c r="AS534" s="111">
        <f t="shared" si="175"/>
        <v>0.66</v>
      </c>
      <c r="AT534" s="111">
        <f t="shared" si="176"/>
        <v>0.66</v>
      </c>
      <c r="AU534" s="111">
        <f t="shared" si="177"/>
        <v>0.42499999999999999</v>
      </c>
      <c r="AV534" s="111">
        <f t="shared" si="178"/>
        <v>0.69499999999999995</v>
      </c>
      <c r="AW534" s="101">
        <f t="shared" si="179"/>
        <v>1</v>
      </c>
      <c r="AX534" s="101">
        <f t="shared" si="180"/>
        <v>2</v>
      </c>
      <c r="AY534" s="101">
        <f t="shared" si="181"/>
        <v>1</v>
      </c>
      <c r="AZ534" s="101">
        <f t="shared" si="182"/>
        <v>1</v>
      </c>
      <c r="BA534" s="101">
        <f t="shared" si="183"/>
        <v>2</v>
      </c>
      <c r="BB534" s="101">
        <f t="shared" si="184"/>
        <v>1</v>
      </c>
      <c r="BC534" s="101">
        <f t="shared" si="185"/>
        <v>0</v>
      </c>
      <c r="BD534" s="101">
        <f t="shared" si="186"/>
        <v>1</v>
      </c>
      <c r="BE534" s="101">
        <f t="shared" si="187"/>
        <v>1</v>
      </c>
      <c r="BF534" s="101">
        <f t="shared" si="188"/>
        <v>2</v>
      </c>
      <c r="BG534" s="101">
        <f t="shared" si="189"/>
        <v>12</v>
      </c>
    </row>
    <row r="535" spans="1:59" x14ac:dyDescent="0.2">
      <c r="A535" s="98">
        <v>1949845</v>
      </c>
      <c r="B535" s="98" t="s">
        <v>1921</v>
      </c>
      <c r="C535" s="98" t="s">
        <v>2678</v>
      </c>
      <c r="D535" s="98" t="s">
        <v>533</v>
      </c>
      <c r="E535" s="106">
        <v>249</v>
      </c>
      <c r="F535" s="107" t="s">
        <v>1057</v>
      </c>
      <c r="G535" s="108" t="s">
        <v>1058</v>
      </c>
      <c r="H535" s="109">
        <v>95000</v>
      </c>
      <c r="I535" s="108">
        <v>0.106</v>
      </c>
      <c r="J535" s="110">
        <v>6</v>
      </c>
      <c r="K535" s="110">
        <v>142</v>
      </c>
      <c r="L535" s="108">
        <v>4.2253521126760563E-2</v>
      </c>
      <c r="M535" s="110">
        <v>8</v>
      </c>
      <c r="N535" s="110">
        <v>142</v>
      </c>
      <c r="O535" s="108">
        <v>5.6338028169014086E-2</v>
      </c>
      <c r="P535" s="108">
        <v>0.107</v>
      </c>
      <c r="Q535" s="108">
        <v>0.29600000000000004</v>
      </c>
      <c r="R535" s="108">
        <v>-2.3529411764705882E-2</v>
      </c>
      <c r="S535" s="110">
        <v>4</v>
      </c>
      <c r="T535" s="110">
        <v>97</v>
      </c>
      <c r="U535" s="110">
        <v>257</v>
      </c>
      <c r="V535" s="108">
        <v>0.39299610894941633</v>
      </c>
      <c r="W535" s="110">
        <v>9</v>
      </c>
      <c r="X535" s="110">
        <v>0</v>
      </c>
      <c r="Y535" s="110">
        <v>151</v>
      </c>
      <c r="Z535" s="108">
        <v>5.9602649006622516E-2</v>
      </c>
      <c r="AA535" s="110">
        <v>1</v>
      </c>
      <c r="AB535" s="110">
        <v>4</v>
      </c>
      <c r="AC535" s="110">
        <v>5</v>
      </c>
      <c r="AD535" s="110">
        <v>0</v>
      </c>
      <c r="AE535" s="110">
        <v>1</v>
      </c>
      <c r="AF535" s="110">
        <v>0</v>
      </c>
      <c r="AG535" s="110">
        <v>7</v>
      </c>
      <c r="AH535" s="110">
        <v>0</v>
      </c>
      <c r="AI535" s="110">
        <v>0</v>
      </c>
      <c r="AJ535" s="110">
        <v>0</v>
      </c>
      <c r="AK535" s="110">
        <v>142</v>
      </c>
      <c r="AL535" s="108">
        <v>0.12676056338028169</v>
      </c>
      <c r="AM535" s="111">
        <f t="shared" si="170"/>
        <v>0.92400000000000004</v>
      </c>
      <c r="AN535" s="111">
        <f t="shared" si="169"/>
        <v>0.55900000000000005</v>
      </c>
      <c r="AO535" s="111">
        <f t="shared" si="171"/>
        <v>0.19</v>
      </c>
      <c r="AP535" s="111">
        <f t="shared" si="172"/>
        <v>0.70599999999999996</v>
      </c>
      <c r="AQ535" s="111">
        <f t="shared" si="173"/>
        <v>0.94599999999999995</v>
      </c>
      <c r="AR535" s="111">
        <f t="shared" si="174"/>
        <v>0.25900000000000001</v>
      </c>
      <c r="AS535" s="111">
        <f t="shared" si="175"/>
        <v>0.255</v>
      </c>
      <c r="AT535" s="111">
        <f t="shared" si="176"/>
        <v>0.255</v>
      </c>
      <c r="AU535" s="111">
        <f t="shared" si="177"/>
        <v>0.36599999999999999</v>
      </c>
      <c r="AV535" s="111">
        <f t="shared" si="178"/>
        <v>0.23499999999999999</v>
      </c>
      <c r="AW535" s="101">
        <f t="shared" si="179"/>
        <v>0</v>
      </c>
      <c r="AX535" s="101">
        <f t="shared" si="180"/>
        <v>1</v>
      </c>
      <c r="AY535" s="101">
        <f t="shared" si="181"/>
        <v>0</v>
      </c>
      <c r="AZ535" s="101">
        <f t="shared" si="182"/>
        <v>2</v>
      </c>
      <c r="BA535" s="101">
        <f t="shared" si="183"/>
        <v>2</v>
      </c>
      <c r="BB535" s="101">
        <f t="shared" si="184"/>
        <v>0</v>
      </c>
      <c r="BC535" s="101">
        <f t="shared" si="185"/>
        <v>1</v>
      </c>
      <c r="BD535" s="101">
        <f t="shared" si="186"/>
        <v>0</v>
      </c>
      <c r="BE535" s="101">
        <f t="shared" si="187"/>
        <v>1</v>
      </c>
      <c r="BF535" s="101">
        <f t="shared" si="188"/>
        <v>0</v>
      </c>
      <c r="BG535" s="101">
        <f t="shared" si="189"/>
        <v>7</v>
      </c>
    </row>
    <row r="536" spans="1:59" x14ac:dyDescent="0.2">
      <c r="A536" s="98">
        <v>1949890</v>
      </c>
      <c r="B536" s="98" t="s">
        <v>1546</v>
      </c>
      <c r="C536" s="98" t="s">
        <v>2679</v>
      </c>
      <c r="D536" s="98" t="s">
        <v>534</v>
      </c>
      <c r="E536" s="106">
        <v>421</v>
      </c>
      <c r="F536" s="107" t="s">
        <v>1444</v>
      </c>
      <c r="G536" s="108" t="s">
        <v>1445</v>
      </c>
      <c r="H536" s="109">
        <v>53750</v>
      </c>
      <c r="I536" s="108">
        <v>0.114</v>
      </c>
      <c r="J536" s="110">
        <v>17</v>
      </c>
      <c r="K536" s="110">
        <v>260</v>
      </c>
      <c r="L536" s="108">
        <v>6.5384615384615388E-2</v>
      </c>
      <c r="M536" s="110">
        <v>1</v>
      </c>
      <c r="N536" s="110">
        <v>260</v>
      </c>
      <c r="O536" s="108">
        <v>3.8461538461538464E-3</v>
      </c>
      <c r="P536" s="108">
        <v>5.2999999999999999E-2</v>
      </c>
      <c r="Q536" s="108">
        <v>0.32200000000000001</v>
      </c>
      <c r="R536" s="108">
        <v>-9.4623655913978491E-2</v>
      </c>
      <c r="S536" s="110">
        <v>21</v>
      </c>
      <c r="T536" s="110">
        <v>142</v>
      </c>
      <c r="U536" s="110">
        <v>346</v>
      </c>
      <c r="V536" s="108">
        <v>0.47109826589595377</v>
      </c>
      <c r="W536" s="110">
        <v>7</v>
      </c>
      <c r="X536" s="110">
        <v>0</v>
      </c>
      <c r="Y536" s="110">
        <v>267</v>
      </c>
      <c r="Z536" s="108">
        <v>2.6217228464419477E-2</v>
      </c>
      <c r="AA536" s="110">
        <v>27</v>
      </c>
      <c r="AB536" s="110">
        <v>7</v>
      </c>
      <c r="AC536" s="110">
        <v>6</v>
      </c>
      <c r="AD536" s="110">
        <v>12</v>
      </c>
      <c r="AE536" s="110">
        <v>2</v>
      </c>
      <c r="AF536" s="110">
        <v>15</v>
      </c>
      <c r="AG536" s="110">
        <v>6</v>
      </c>
      <c r="AH536" s="110">
        <v>0</v>
      </c>
      <c r="AI536" s="110">
        <v>0</v>
      </c>
      <c r="AJ536" s="110">
        <v>0</v>
      </c>
      <c r="AK536" s="110">
        <v>260</v>
      </c>
      <c r="AL536" s="108">
        <v>0.28846153846153844</v>
      </c>
      <c r="AM536" s="111">
        <f t="shared" si="170"/>
        <v>0.22600000000000001</v>
      </c>
      <c r="AN536" s="111">
        <f t="shared" si="169"/>
        <v>0.60299999999999998</v>
      </c>
      <c r="AO536" s="111">
        <f t="shared" si="171"/>
        <v>0.32400000000000001</v>
      </c>
      <c r="AP536" s="111">
        <f t="shared" si="172"/>
        <v>0.13300000000000001</v>
      </c>
      <c r="AQ536" s="111">
        <f t="shared" si="173"/>
        <v>0.78300000000000003</v>
      </c>
      <c r="AR536" s="111">
        <f t="shared" si="174"/>
        <v>0.36799999999999999</v>
      </c>
      <c r="AS536" s="111">
        <f t="shared" si="175"/>
        <v>0.55400000000000005</v>
      </c>
      <c r="AT536" s="111">
        <f t="shared" si="176"/>
        <v>0.55400000000000005</v>
      </c>
      <c r="AU536" s="111">
        <f t="shared" si="177"/>
        <v>0.188</v>
      </c>
      <c r="AV536" s="111">
        <f t="shared" si="178"/>
        <v>0.9</v>
      </c>
      <c r="AW536" s="101">
        <f t="shared" si="179"/>
        <v>2</v>
      </c>
      <c r="AX536" s="101">
        <f t="shared" si="180"/>
        <v>1</v>
      </c>
      <c r="AY536" s="101">
        <f t="shared" si="181"/>
        <v>0</v>
      </c>
      <c r="AZ536" s="101">
        <f t="shared" si="182"/>
        <v>0</v>
      </c>
      <c r="BA536" s="101">
        <f t="shared" si="183"/>
        <v>2</v>
      </c>
      <c r="BB536" s="101">
        <f t="shared" si="184"/>
        <v>1</v>
      </c>
      <c r="BC536" s="101">
        <f t="shared" si="185"/>
        <v>2</v>
      </c>
      <c r="BD536" s="101">
        <f t="shared" si="186"/>
        <v>1</v>
      </c>
      <c r="BE536" s="101">
        <f t="shared" si="187"/>
        <v>0</v>
      </c>
      <c r="BF536" s="101">
        <f t="shared" si="188"/>
        <v>2</v>
      </c>
      <c r="BG536" s="101">
        <f t="shared" si="189"/>
        <v>11</v>
      </c>
    </row>
    <row r="537" spans="1:59" x14ac:dyDescent="0.2">
      <c r="A537" s="98">
        <v>1949935</v>
      </c>
      <c r="B537" s="98" t="s">
        <v>1129</v>
      </c>
      <c r="C537" s="98" t="s">
        <v>2680</v>
      </c>
      <c r="D537" s="98" t="s">
        <v>535</v>
      </c>
      <c r="E537" s="106">
        <v>110</v>
      </c>
      <c r="F537" s="107" t="s">
        <v>428</v>
      </c>
      <c r="G537" s="108" t="s">
        <v>1047</v>
      </c>
      <c r="H537" s="109">
        <v>43281</v>
      </c>
      <c r="I537" s="108">
        <v>0.32299999999999995</v>
      </c>
      <c r="J537" s="110">
        <v>12</v>
      </c>
      <c r="K537" s="110">
        <v>43</v>
      </c>
      <c r="L537" s="108">
        <v>0.27906976744186046</v>
      </c>
      <c r="M537" s="110">
        <v>4</v>
      </c>
      <c r="N537" s="110">
        <v>43</v>
      </c>
      <c r="O537" s="108">
        <v>9.3023255813953487E-2</v>
      </c>
      <c r="P537" s="108">
        <v>0</v>
      </c>
      <c r="Q537" s="108">
        <v>0.40700000000000003</v>
      </c>
      <c r="R537" s="108">
        <v>-1.7857142857142856E-2</v>
      </c>
      <c r="S537" s="110">
        <v>8</v>
      </c>
      <c r="T537" s="110">
        <v>45</v>
      </c>
      <c r="U537" s="110">
        <v>75</v>
      </c>
      <c r="V537" s="108">
        <v>0.70666666666666667</v>
      </c>
      <c r="W537" s="110">
        <v>1</v>
      </c>
      <c r="X537" s="110">
        <v>0</v>
      </c>
      <c r="Y537" s="110">
        <v>44</v>
      </c>
      <c r="Z537" s="108">
        <v>2.2727272727272728E-2</v>
      </c>
      <c r="AA537" s="110">
        <v>7</v>
      </c>
      <c r="AB537" s="110">
        <v>2</v>
      </c>
      <c r="AC537" s="110">
        <v>0</v>
      </c>
      <c r="AD537" s="110">
        <v>0</v>
      </c>
      <c r="AE537" s="110">
        <v>0</v>
      </c>
      <c r="AF537" s="110">
        <v>0</v>
      </c>
      <c r="AG537" s="110">
        <v>2</v>
      </c>
      <c r="AH537" s="110">
        <v>1</v>
      </c>
      <c r="AI537" s="110">
        <v>0</v>
      </c>
      <c r="AJ537" s="110">
        <v>0</v>
      </c>
      <c r="AK537" s="110">
        <v>43</v>
      </c>
      <c r="AL537" s="108">
        <v>0.27906976744186046</v>
      </c>
      <c r="AM537" s="111">
        <f t="shared" si="170"/>
        <v>0.06</v>
      </c>
      <c r="AN537" s="111">
        <f t="shared" si="169"/>
        <v>0.98</v>
      </c>
      <c r="AO537" s="111">
        <f t="shared" si="171"/>
        <v>0.96799999999999997</v>
      </c>
      <c r="AP537" s="111">
        <f t="shared" si="172"/>
        <v>0.88900000000000001</v>
      </c>
      <c r="AQ537" s="111">
        <f t="shared" si="173"/>
        <v>0</v>
      </c>
      <c r="AR537" s="111">
        <f t="shared" si="174"/>
        <v>0.72799999999999998</v>
      </c>
      <c r="AS537" s="111">
        <f t="shared" si="175"/>
        <v>0.96199999999999997</v>
      </c>
      <c r="AT537" s="111">
        <f t="shared" si="176"/>
        <v>0.96199999999999997</v>
      </c>
      <c r="AU537" s="111">
        <f t="shared" si="177"/>
        <v>0.16900000000000001</v>
      </c>
      <c r="AV537" s="111">
        <f t="shared" si="178"/>
        <v>0.88400000000000001</v>
      </c>
      <c r="AW537" s="101">
        <f t="shared" si="179"/>
        <v>2</v>
      </c>
      <c r="AX537" s="101">
        <f t="shared" si="180"/>
        <v>2</v>
      </c>
      <c r="AY537" s="101">
        <f t="shared" si="181"/>
        <v>2</v>
      </c>
      <c r="AZ537" s="101">
        <f t="shared" si="182"/>
        <v>2</v>
      </c>
      <c r="BA537" s="101">
        <f t="shared" si="183"/>
        <v>0</v>
      </c>
      <c r="BB537" s="101">
        <f t="shared" si="184"/>
        <v>2</v>
      </c>
      <c r="BC537" s="101">
        <f t="shared" si="185"/>
        <v>1</v>
      </c>
      <c r="BD537" s="101">
        <f t="shared" si="186"/>
        <v>2</v>
      </c>
      <c r="BE537" s="101">
        <f t="shared" si="187"/>
        <v>0</v>
      </c>
      <c r="BF537" s="101">
        <f t="shared" si="188"/>
        <v>2</v>
      </c>
      <c r="BG537" s="101">
        <f t="shared" si="189"/>
        <v>15</v>
      </c>
    </row>
    <row r="538" spans="1:59" x14ac:dyDescent="0.2">
      <c r="A538" s="98">
        <v>1950070</v>
      </c>
      <c r="B538" s="98" t="s">
        <v>1926</v>
      </c>
      <c r="C538" s="98" t="s">
        <v>2681</v>
      </c>
      <c r="D538" s="98" t="s">
        <v>536</v>
      </c>
      <c r="E538" s="106">
        <v>44</v>
      </c>
      <c r="F538" s="107" t="s">
        <v>529</v>
      </c>
      <c r="G538" s="108" t="s">
        <v>1288</v>
      </c>
      <c r="H538" s="109"/>
      <c r="I538" s="108">
        <v>0</v>
      </c>
      <c r="J538" s="110">
        <v>2</v>
      </c>
      <c r="K538" s="110">
        <v>19</v>
      </c>
      <c r="L538" s="108">
        <v>0.10526315789473684</v>
      </c>
      <c r="M538" s="110">
        <v>0</v>
      </c>
      <c r="N538" s="110">
        <v>19</v>
      </c>
      <c r="O538" s="108">
        <v>0</v>
      </c>
      <c r="P538" s="108">
        <v>0.316</v>
      </c>
      <c r="Q538" s="108">
        <v>0.42399999999999999</v>
      </c>
      <c r="R538" s="108">
        <v>-0.33333333333333331</v>
      </c>
      <c r="S538" s="110">
        <v>3</v>
      </c>
      <c r="T538" s="110">
        <v>11</v>
      </c>
      <c r="U538" s="110">
        <v>33</v>
      </c>
      <c r="V538" s="108">
        <v>0.42424242424242425</v>
      </c>
      <c r="W538" s="110">
        <v>0</v>
      </c>
      <c r="X538" s="110">
        <v>0</v>
      </c>
      <c r="Y538" s="110">
        <v>19</v>
      </c>
      <c r="Z538" s="108">
        <v>0</v>
      </c>
      <c r="AA538" s="110">
        <v>0</v>
      </c>
      <c r="AB538" s="110">
        <v>0</v>
      </c>
      <c r="AC538" s="110">
        <v>7</v>
      </c>
      <c r="AD538" s="110">
        <v>0</v>
      </c>
      <c r="AE538" s="110">
        <v>0</v>
      </c>
      <c r="AF538" s="110">
        <v>0</v>
      </c>
      <c r="AG538" s="110">
        <v>0</v>
      </c>
      <c r="AH538" s="110">
        <v>0</v>
      </c>
      <c r="AI538" s="110">
        <v>0</v>
      </c>
      <c r="AJ538" s="110">
        <v>0</v>
      </c>
      <c r="AK538" s="110">
        <v>19</v>
      </c>
      <c r="AL538" s="108">
        <v>0.36842105263157893</v>
      </c>
      <c r="AM538" s="111">
        <f t="shared" si="170"/>
        <v>0</v>
      </c>
      <c r="AN538" s="111">
        <f t="shared" si="169"/>
        <v>0</v>
      </c>
      <c r="AO538" s="111">
        <f t="shared" si="171"/>
        <v>0.55200000000000005</v>
      </c>
      <c r="AP538" s="111">
        <f t="shared" si="172"/>
        <v>0</v>
      </c>
      <c r="AQ538" s="111">
        <f t="shared" si="173"/>
        <v>0.996</v>
      </c>
      <c r="AR538" s="111">
        <f t="shared" si="174"/>
        <v>0.78500000000000003</v>
      </c>
      <c r="AS538" s="111">
        <f t="shared" si="175"/>
        <v>0.36899999999999999</v>
      </c>
      <c r="AT538" s="111">
        <f t="shared" si="176"/>
        <v>0.36899999999999999</v>
      </c>
      <c r="AU538" s="111">
        <f t="shared" si="177"/>
        <v>0</v>
      </c>
      <c r="AV538" s="111">
        <f t="shared" si="178"/>
        <v>0.97399999999999998</v>
      </c>
      <c r="AW538" s="101">
        <f t="shared" si="179"/>
        <v>2</v>
      </c>
      <c r="AX538" s="101">
        <f t="shared" si="180"/>
        <v>0</v>
      </c>
      <c r="AY538" s="101">
        <f t="shared" si="181"/>
        <v>1</v>
      </c>
      <c r="AZ538" s="101">
        <f t="shared" si="182"/>
        <v>0</v>
      </c>
      <c r="BA538" s="101">
        <f t="shared" si="183"/>
        <v>2</v>
      </c>
      <c r="BB538" s="101">
        <f t="shared" si="184"/>
        <v>2</v>
      </c>
      <c r="BC538" s="101">
        <f t="shared" si="185"/>
        <v>2</v>
      </c>
      <c r="BD538" s="101">
        <f t="shared" si="186"/>
        <v>1</v>
      </c>
      <c r="BE538" s="101">
        <f t="shared" si="187"/>
        <v>0</v>
      </c>
      <c r="BF538" s="101">
        <f t="shared" si="188"/>
        <v>2</v>
      </c>
      <c r="BG538" s="101">
        <f t="shared" si="189"/>
        <v>12</v>
      </c>
    </row>
    <row r="539" spans="1:59" x14ac:dyDescent="0.2">
      <c r="A539" s="98">
        <v>1950160</v>
      </c>
      <c r="B539" s="98" t="s">
        <v>1513</v>
      </c>
      <c r="C539" s="98" t="s">
        <v>2682</v>
      </c>
      <c r="D539" s="98" t="s">
        <v>537</v>
      </c>
      <c r="E539" s="106">
        <v>27338</v>
      </c>
      <c r="F539" s="107" t="s">
        <v>1137</v>
      </c>
      <c r="G539" s="108" t="s">
        <v>1138</v>
      </c>
      <c r="H539" s="109">
        <v>62369</v>
      </c>
      <c r="I539" s="108">
        <v>0.106</v>
      </c>
      <c r="J539" s="110">
        <v>1320</v>
      </c>
      <c r="K539" s="110">
        <v>12678</v>
      </c>
      <c r="L539" s="108">
        <v>0.10411736867013724</v>
      </c>
      <c r="M539" s="110">
        <v>549</v>
      </c>
      <c r="N539" s="110">
        <v>12678</v>
      </c>
      <c r="O539" s="108">
        <v>4.3303360151443447E-2</v>
      </c>
      <c r="P539" s="108">
        <v>0.03</v>
      </c>
      <c r="Q539" s="108">
        <v>0.34299999999999997</v>
      </c>
      <c r="R539" s="108">
        <v>-2.6389828697603191E-2</v>
      </c>
      <c r="S539" s="110">
        <v>1311</v>
      </c>
      <c r="T539" s="110">
        <v>7393</v>
      </c>
      <c r="U539" s="110">
        <v>19486</v>
      </c>
      <c r="V539" s="108">
        <v>0.44667966745355642</v>
      </c>
      <c r="W539" s="110">
        <v>1439</v>
      </c>
      <c r="X539" s="110">
        <v>121</v>
      </c>
      <c r="Y539" s="110">
        <v>14117</v>
      </c>
      <c r="Z539" s="108">
        <v>9.3362612453070759E-2</v>
      </c>
      <c r="AA539" s="110">
        <v>413</v>
      </c>
      <c r="AB539" s="110">
        <v>466</v>
      </c>
      <c r="AC539" s="110">
        <v>169</v>
      </c>
      <c r="AD539" s="110">
        <v>128</v>
      </c>
      <c r="AE539" s="110">
        <v>117</v>
      </c>
      <c r="AF539" s="110">
        <v>501</v>
      </c>
      <c r="AG539" s="110">
        <v>596</v>
      </c>
      <c r="AH539" s="110">
        <v>149</v>
      </c>
      <c r="AI539" s="110">
        <v>0</v>
      </c>
      <c r="AJ539" s="110">
        <v>0</v>
      </c>
      <c r="AK539" s="110">
        <v>12678</v>
      </c>
      <c r="AL539" s="108">
        <v>0.20026818110112005</v>
      </c>
      <c r="AM539" s="111">
        <f t="shared" si="170"/>
        <v>0.45700000000000002</v>
      </c>
      <c r="AN539" s="111">
        <f t="shared" si="169"/>
        <v>0.55900000000000005</v>
      </c>
      <c r="AO539" s="111">
        <f t="shared" si="171"/>
        <v>0.54600000000000004</v>
      </c>
      <c r="AP539" s="111">
        <f t="shared" si="172"/>
        <v>0.57799999999999996</v>
      </c>
      <c r="AQ539" s="111">
        <f t="shared" si="173"/>
        <v>0.55900000000000005</v>
      </c>
      <c r="AR539" s="111">
        <f t="shared" si="174"/>
        <v>0.45400000000000001</v>
      </c>
      <c r="AS539" s="111">
        <f t="shared" si="175"/>
        <v>0.46300000000000002</v>
      </c>
      <c r="AT539" s="111">
        <f t="shared" si="176"/>
        <v>0.46300000000000002</v>
      </c>
      <c r="AU539" s="111">
        <f t="shared" si="177"/>
        <v>0.56399999999999995</v>
      </c>
      <c r="AV539" s="111">
        <f t="shared" si="178"/>
        <v>0.60499999999999998</v>
      </c>
      <c r="AW539" s="101">
        <f t="shared" si="179"/>
        <v>1</v>
      </c>
      <c r="AX539" s="101">
        <f t="shared" si="180"/>
        <v>1</v>
      </c>
      <c r="AY539" s="101">
        <f t="shared" si="181"/>
        <v>1</v>
      </c>
      <c r="AZ539" s="101">
        <f t="shared" si="182"/>
        <v>1</v>
      </c>
      <c r="BA539" s="101">
        <f t="shared" si="183"/>
        <v>1</v>
      </c>
      <c r="BB539" s="101">
        <f t="shared" si="184"/>
        <v>1</v>
      </c>
      <c r="BC539" s="101">
        <f t="shared" si="185"/>
        <v>1</v>
      </c>
      <c r="BD539" s="101">
        <f t="shared" si="186"/>
        <v>1</v>
      </c>
      <c r="BE539" s="101">
        <f t="shared" si="187"/>
        <v>1</v>
      </c>
      <c r="BF539" s="101">
        <f t="shared" si="188"/>
        <v>1</v>
      </c>
      <c r="BG539" s="101">
        <f t="shared" si="189"/>
        <v>10</v>
      </c>
    </row>
    <row r="540" spans="1:59" x14ac:dyDescent="0.2">
      <c r="A540" s="98">
        <v>1950205</v>
      </c>
      <c r="B540" s="98" t="s">
        <v>1534</v>
      </c>
      <c r="C540" s="98" t="s">
        <v>2683</v>
      </c>
      <c r="D540" s="98" t="s">
        <v>538</v>
      </c>
      <c r="E540" s="106">
        <v>99</v>
      </c>
      <c r="F540" s="107" t="s">
        <v>220</v>
      </c>
      <c r="G540" s="108" t="s">
        <v>1532</v>
      </c>
      <c r="H540" s="109">
        <v>46250</v>
      </c>
      <c r="I540" s="108">
        <v>6.9000000000000006E-2</v>
      </c>
      <c r="J540" s="110">
        <v>6</v>
      </c>
      <c r="K540" s="110">
        <v>43</v>
      </c>
      <c r="L540" s="108">
        <v>0.13953488372093023</v>
      </c>
      <c r="M540" s="110">
        <v>3</v>
      </c>
      <c r="N540" s="110">
        <v>43</v>
      </c>
      <c r="O540" s="108">
        <v>6.9767441860465115E-2</v>
      </c>
      <c r="P540" s="108">
        <v>4.7E-2</v>
      </c>
      <c r="Q540" s="108">
        <v>0.36799999999999999</v>
      </c>
      <c r="R540" s="108">
        <v>-0.22047244094488189</v>
      </c>
      <c r="S540" s="110">
        <v>3</v>
      </c>
      <c r="T540" s="110">
        <v>38</v>
      </c>
      <c r="U540" s="110">
        <v>60</v>
      </c>
      <c r="V540" s="108">
        <v>0.68333333333333335</v>
      </c>
      <c r="W540" s="110">
        <v>8</v>
      </c>
      <c r="X540" s="110">
        <v>0</v>
      </c>
      <c r="Y540" s="110">
        <v>51</v>
      </c>
      <c r="Z540" s="108">
        <v>0.15686274509803921</v>
      </c>
      <c r="AA540" s="110">
        <v>3</v>
      </c>
      <c r="AB540" s="110">
        <v>1</v>
      </c>
      <c r="AC540" s="110">
        <v>3</v>
      </c>
      <c r="AD540" s="110">
        <v>0</v>
      </c>
      <c r="AE540" s="110">
        <v>0</v>
      </c>
      <c r="AF540" s="110">
        <v>0</v>
      </c>
      <c r="AG540" s="110">
        <v>0</v>
      </c>
      <c r="AH540" s="110">
        <v>0</v>
      </c>
      <c r="AI540" s="110">
        <v>0</v>
      </c>
      <c r="AJ540" s="110">
        <v>0</v>
      </c>
      <c r="AK540" s="110">
        <v>43</v>
      </c>
      <c r="AL540" s="108">
        <v>0.16279069767441862</v>
      </c>
      <c r="AM540" s="111">
        <f t="shared" si="170"/>
        <v>8.4000000000000005E-2</v>
      </c>
      <c r="AN540" s="111">
        <f t="shared" si="169"/>
        <v>0.33500000000000002</v>
      </c>
      <c r="AO540" s="111">
        <f t="shared" si="171"/>
        <v>0.71499999999999997</v>
      </c>
      <c r="AP540" s="111">
        <f t="shared" si="172"/>
        <v>0.80100000000000005</v>
      </c>
      <c r="AQ540" s="111">
        <f t="shared" si="173"/>
        <v>0.746</v>
      </c>
      <c r="AR540" s="111">
        <f t="shared" si="174"/>
        <v>0.56000000000000005</v>
      </c>
      <c r="AS540" s="111">
        <f t="shared" si="175"/>
        <v>0.94799999999999995</v>
      </c>
      <c r="AT540" s="111">
        <f t="shared" si="176"/>
        <v>0.94799999999999995</v>
      </c>
      <c r="AU540" s="111">
        <f t="shared" si="177"/>
        <v>0.81699999999999995</v>
      </c>
      <c r="AV540" s="111">
        <f t="shared" si="178"/>
        <v>0.40799999999999997</v>
      </c>
      <c r="AW540" s="101">
        <f t="shared" si="179"/>
        <v>2</v>
      </c>
      <c r="AX540" s="101">
        <f t="shared" si="180"/>
        <v>1</v>
      </c>
      <c r="AY540" s="101">
        <f t="shared" si="181"/>
        <v>2</v>
      </c>
      <c r="AZ540" s="101">
        <f t="shared" si="182"/>
        <v>2</v>
      </c>
      <c r="BA540" s="101">
        <f t="shared" si="183"/>
        <v>2</v>
      </c>
      <c r="BB540" s="101">
        <f t="shared" si="184"/>
        <v>1</v>
      </c>
      <c r="BC540" s="101">
        <f t="shared" si="185"/>
        <v>2</v>
      </c>
      <c r="BD540" s="101">
        <f t="shared" si="186"/>
        <v>2</v>
      </c>
      <c r="BE540" s="101">
        <f t="shared" si="187"/>
        <v>2</v>
      </c>
      <c r="BF540" s="101">
        <f t="shared" si="188"/>
        <v>1</v>
      </c>
      <c r="BG540" s="101">
        <f t="shared" si="189"/>
        <v>17</v>
      </c>
    </row>
    <row r="541" spans="1:59" x14ac:dyDescent="0.2">
      <c r="A541" s="98">
        <v>1950250</v>
      </c>
      <c r="B541" s="98" t="s">
        <v>1627</v>
      </c>
      <c r="C541" s="98" t="s">
        <v>2684</v>
      </c>
      <c r="D541" s="98" t="s">
        <v>539</v>
      </c>
      <c r="E541" s="106">
        <v>359</v>
      </c>
      <c r="F541" s="107" t="s">
        <v>1242</v>
      </c>
      <c r="G541" s="108" t="s">
        <v>1243</v>
      </c>
      <c r="H541" s="109">
        <v>61250</v>
      </c>
      <c r="I541" s="108">
        <v>0.09</v>
      </c>
      <c r="J541" s="110">
        <v>14</v>
      </c>
      <c r="K541" s="110">
        <v>163</v>
      </c>
      <c r="L541" s="108">
        <v>8.5889570552147243E-2</v>
      </c>
      <c r="M541" s="110">
        <v>4</v>
      </c>
      <c r="N541" s="110">
        <v>163</v>
      </c>
      <c r="O541" s="108">
        <v>2.4539877300613498E-2</v>
      </c>
      <c r="P541" s="108">
        <v>5.2999999999999999E-2</v>
      </c>
      <c r="Q541" s="108">
        <v>0.40299999999999997</v>
      </c>
      <c r="R541" s="108">
        <v>1.1267605633802818E-2</v>
      </c>
      <c r="S541" s="110">
        <v>10</v>
      </c>
      <c r="T541" s="110">
        <v>97</v>
      </c>
      <c r="U541" s="110">
        <v>251</v>
      </c>
      <c r="V541" s="108">
        <v>0.42629482071713148</v>
      </c>
      <c r="W541" s="110">
        <v>23</v>
      </c>
      <c r="X541" s="110">
        <v>1</v>
      </c>
      <c r="Y541" s="110">
        <v>186</v>
      </c>
      <c r="Z541" s="108">
        <v>0.11827956989247312</v>
      </c>
      <c r="AA541" s="110">
        <v>2</v>
      </c>
      <c r="AB541" s="110">
        <v>2</v>
      </c>
      <c r="AC541" s="110">
        <v>2</v>
      </c>
      <c r="AD541" s="110">
        <v>2</v>
      </c>
      <c r="AE541" s="110">
        <v>1</v>
      </c>
      <c r="AF541" s="110">
        <v>17</v>
      </c>
      <c r="AG541" s="110">
        <v>5</v>
      </c>
      <c r="AH541" s="110">
        <v>2</v>
      </c>
      <c r="AI541" s="110">
        <v>0</v>
      </c>
      <c r="AJ541" s="110">
        <v>0</v>
      </c>
      <c r="AK541" s="110">
        <v>163</v>
      </c>
      <c r="AL541" s="108">
        <v>0.20245398773006135</v>
      </c>
      <c r="AM541" s="111">
        <f t="shared" si="170"/>
        <v>0.42099999999999999</v>
      </c>
      <c r="AN541" s="111">
        <f t="shared" si="169"/>
        <v>0.47599999999999998</v>
      </c>
      <c r="AO541" s="111">
        <f t="shared" si="171"/>
        <v>0.44600000000000001</v>
      </c>
      <c r="AP541" s="111">
        <f t="shared" si="172"/>
        <v>0.35299999999999998</v>
      </c>
      <c r="AQ541" s="111">
        <f t="shared" si="173"/>
        <v>0.78300000000000003</v>
      </c>
      <c r="AR541" s="111">
        <f t="shared" si="174"/>
        <v>0.71199999999999997</v>
      </c>
      <c r="AS541" s="111">
        <f t="shared" si="175"/>
        <v>0.38300000000000001</v>
      </c>
      <c r="AT541" s="111">
        <f t="shared" si="176"/>
        <v>0.38300000000000001</v>
      </c>
      <c r="AU541" s="111">
        <f t="shared" si="177"/>
        <v>0.70099999999999996</v>
      </c>
      <c r="AV541" s="111">
        <f t="shared" si="178"/>
        <v>0.61499999999999999</v>
      </c>
      <c r="AW541" s="101">
        <f t="shared" si="179"/>
        <v>1</v>
      </c>
      <c r="AX541" s="101">
        <f t="shared" si="180"/>
        <v>1</v>
      </c>
      <c r="AY541" s="101">
        <f t="shared" si="181"/>
        <v>1</v>
      </c>
      <c r="AZ541" s="101">
        <f t="shared" si="182"/>
        <v>1</v>
      </c>
      <c r="BA541" s="101">
        <f t="shared" si="183"/>
        <v>2</v>
      </c>
      <c r="BB541" s="101">
        <f t="shared" si="184"/>
        <v>2</v>
      </c>
      <c r="BC541" s="101">
        <f t="shared" si="185"/>
        <v>0</v>
      </c>
      <c r="BD541" s="101">
        <f t="shared" si="186"/>
        <v>1</v>
      </c>
      <c r="BE541" s="101">
        <f t="shared" si="187"/>
        <v>2</v>
      </c>
      <c r="BF541" s="101">
        <f t="shared" si="188"/>
        <v>1</v>
      </c>
      <c r="BG541" s="101">
        <f t="shared" si="189"/>
        <v>12</v>
      </c>
    </row>
    <row r="542" spans="1:59" x14ac:dyDescent="0.2">
      <c r="A542" s="98">
        <v>1950385</v>
      </c>
      <c r="B542" s="98" t="s">
        <v>2041</v>
      </c>
      <c r="C542" s="98" t="s">
        <v>2685</v>
      </c>
      <c r="D542" s="98" t="s">
        <v>540</v>
      </c>
      <c r="E542" s="106">
        <v>74</v>
      </c>
      <c r="F542" s="107" t="s">
        <v>1603</v>
      </c>
      <c r="G542" s="108" t="s">
        <v>1604</v>
      </c>
      <c r="H542" s="109">
        <v>81771</v>
      </c>
      <c r="I542" s="108">
        <v>1.3999999999999999E-2</v>
      </c>
      <c r="J542" s="110">
        <v>6</v>
      </c>
      <c r="K542" s="110">
        <v>61</v>
      </c>
      <c r="L542" s="108">
        <v>9.8360655737704916E-2</v>
      </c>
      <c r="M542" s="110">
        <v>1</v>
      </c>
      <c r="N542" s="110">
        <v>61</v>
      </c>
      <c r="O542" s="108">
        <v>1.6393442622950821E-2</v>
      </c>
      <c r="P542" s="108">
        <v>0</v>
      </c>
      <c r="Q542" s="108">
        <v>0.252</v>
      </c>
      <c r="R542" s="108">
        <v>-0.14942528735632185</v>
      </c>
      <c r="S542" s="110">
        <v>4</v>
      </c>
      <c r="T542" s="110">
        <v>56</v>
      </c>
      <c r="U542" s="110">
        <v>109</v>
      </c>
      <c r="V542" s="108">
        <v>0.55045871559633031</v>
      </c>
      <c r="W542" s="110">
        <v>3</v>
      </c>
      <c r="X542" s="110">
        <v>0</v>
      </c>
      <c r="Y542" s="110">
        <v>64</v>
      </c>
      <c r="Z542" s="108">
        <v>4.6875E-2</v>
      </c>
      <c r="AA542" s="110">
        <v>0</v>
      </c>
      <c r="AB542" s="110">
        <v>2</v>
      </c>
      <c r="AC542" s="110">
        <v>1</v>
      </c>
      <c r="AD542" s="110">
        <v>1</v>
      </c>
      <c r="AE542" s="110">
        <v>0</v>
      </c>
      <c r="AF542" s="110">
        <v>0</v>
      </c>
      <c r="AG542" s="110">
        <v>0</v>
      </c>
      <c r="AH542" s="110">
        <v>0</v>
      </c>
      <c r="AI542" s="110">
        <v>0</v>
      </c>
      <c r="AJ542" s="110">
        <v>0</v>
      </c>
      <c r="AK542" s="110">
        <v>61</v>
      </c>
      <c r="AL542" s="108">
        <v>6.5573770491803282E-2</v>
      </c>
      <c r="AM542" s="111">
        <f t="shared" si="170"/>
        <v>0.82299999999999995</v>
      </c>
      <c r="AN542" s="111">
        <f t="shared" si="169"/>
        <v>4.4999999999999998E-2</v>
      </c>
      <c r="AO542" s="111">
        <f t="shared" si="171"/>
        <v>0.51400000000000001</v>
      </c>
      <c r="AP542" s="111">
        <f t="shared" si="172"/>
        <v>0.252</v>
      </c>
      <c r="AQ542" s="111">
        <f t="shared" si="173"/>
        <v>0</v>
      </c>
      <c r="AR542" s="111">
        <f t="shared" si="174"/>
        <v>0.13200000000000001</v>
      </c>
      <c r="AS542" s="111">
        <f t="shared" si="175"/>
        <v>0.78400000000000003</v>
      </c>
      <c r="AT542" s="111">
        <f t="shared" si="176"/>
        <v>0.78400000000000003</v>
      </c>
      <c r="AU542" s="111">
        <f t="shared" si="177"/>
        <v>0.29099999999999998</v>
      </c>
      <c r="AV542" s="111">
        <f t="shared" si="178"/>
        <v>7.0999999999999994E-2</v>
      </c>
      <c r="AW542" s="101">
        <f t="shared" si="179"/>
        <v>0</v>
      </c>
      <c r="AX542" s="101">
        <f t="shared" si="180"/>
        <v>0</v>
      </c>
      <c r="AY542" s="101">
        <f t="shared" si="181"/>
        <v>1</v>
      </c>
      <c r="AZ542" s="101">
        <f t="shared" si="182"/>
        <v>0</v>
      </c>
      <c r="BA542" s="101">
        <f t="shared" si="183"/>
        <v>0</v>
      </c>
      <c r="BB542" s="101">
        <f t="shared" si="184"/>
        <v>0</v>
      </c>
      <c r="BC542" s="101">
        <f t="shared" si="185"/>
        <v>2</v>
      </c>
      <c r="BD542" s="101">
        <f t="shared" si="186"/>
        <v>2</v>
      </c>
      <c r="BE542" s="101">
        <f t="shared" si="187"/>
        <v>0</v>
      </c>
      <c r="BF542" s="101">
        <f t="shared" si="188"/>
        <v>0</v>
      </c>
      <c r="BG542" s="101">
        <f t="shared" si="189"/>
        <v>5</v>
      </c>
    </row>
    <row r="543" spans="1:59" x14ac:dyDescent="0.2">
      <c r="A543" s="98">
        <v>1950430</v>
      </c>
      <c r="B543" s="98" t="s">
        <v>2034</v>
      </c>
      <c r="C543" s="98" t="s">
        <v>2686</v>
      </c>
      <c r="D543" s="98" t="s">
        <v>541</v>
      </c>
      <c r="E543" s="106">
        <v>265</v>
      </c>
      <c r="F543" s="107" t="s">
        <v>1603</v>
      </c>
      <c r="G543" s="108" t="s">
        <v>1604</v>
      </c>
      <c r="H543" s="109">
        <v>72083</v>
      </c>
      <c r="I543" s="108">
        <v>3.6000000000000004E-2</v>
      </c>
      <c r="J543" s="110">
        <v>4</v>
      </c>
      <c r="K543" s="110">
        <v>107</v>
      </c>
      <c r="L543" s="108">
        <v>3.7383177570093455E-2</v>
      </c>
      <c r="M543" s="110">
        <v>6</v>
      </c>
      <c r="N543" s="110">
        <v>107</v>
      </c>
      <c r="O543" s="108">
        <v>5.6074766355140186E-2</v>
      </c>
      <c r="P543" s="108">
        <v>0</v>
      </c>
      <c r="Q543" s="108">
        <v>0.3</v>
      </c>
      <c r="R543" s="108">
        <v>-3.6363636363636362E-2</v>
      </c>
      <c r="S543" s="110">
        <v>6</v>
      </c>
      <c r="T543" s="110">
        <v>87</v>
      </c>
      <c r="U543" s="110">
        <v>172</v>
      </c>
      <c r="V543" s="108">
        <v>0.54069767441860461</v>
      </c>
      <c r="W543" s="110">
        <v>0</v>
      </c>
      <c r="X543" s="110">
        <v>0</v>
      </c>
      <c r="Y543" s="110">
        <v>107</v>
      </c>
      <c r="Z543" s="108">
        <v>0</v>
      </c>
      <c r="AA543" s="110">
        <v>4</v>
      </c>
      <c r="AB543" s="110">
        <v>0</v>
      </c>
      <c r="AC543" s="110">
        <v>6</v>
      </c>
      <c r="AD543" s="110">
        <v>0</v>
      </c>
      <c r="AE543" s="110">
        <v>0</v>
      </c>
      <c r="AF543" s="110">
        <v>0</v>
      </c>
      <c r="AG543" s="110">
        <v>0</v>
      </c>
      <c r="AH543" s="110">
        <v>0</v>
      </c>
      <c r="AI543" s="110">
        <v>0</v>
      </c>
      <c r="AJ543" s="110">
        <v>0</v>
      </c>
      <c r="AK543" s="110">
        <v>107</v>
      </c>
      <c r="AL543" s="108">
        <v>9.3457943925233641E-2</v>
      </c>
      <c r="AM543" s="111">
        <f t="shared" si="170"/>
        <v>0.67500000000000004</v>
      </c>
      <c r="AN543" s="111">
        <f t="shared" si="169"/>
        <v>0.13</v>
      </c>
      <c r="AO543" s="111">
        <f t="shared" si="171"/>
        <v>0.154</v>
      </c>
      <c r="AP543" s="111">
        <f t="shared" si="172"/>
        <v>0.70199999999999996</v>
      </c>
      <c r="AQ543" s="111">
        <f t="shared" si="173"/>
        <v>0</v>
      </c>
      <c r="AR543" s="111">
        <f t="shared" si="174"/>
        <v>0.28199999999999997</v>
      </c>
      <c r="AS543" s="111">
        <f t="shared" si="175"/>
        <v>0.75800000000000001</v>
      </c>
      <c r="AT543" s="111">
        <f t="shared" si="176"/>
        <v>0.75800000000000001</v>
      </c>
      <c r="AU543" s="111">
        <f t="shared" si="177"/>
        <v>0</v>
      </c>
      <c r="AV543" s="111">
        <f t="shared" si="178"/>
        <v>0.123</v>
      </c>
      <c r="AW543" s="101">
        <f t="shared" si="179"/>
        <v>0</v>
      </c>
      <c r="AX543" s="101">
        <f t="shared" si="180"/>
        <v>0</v>
      </c>
      <c r="AY543" s="101">
        <f t="shared" si="181"/>
        <v>0</v>
      </c>
      <c r="AZ543" s="101">
        <f t="shared" si="182"/>
        <v>2</v>
      </c>
      <c r="BA543" s="101">
        <f t="shared" si="183"/>
        <v>0</v>
      </c>
      <c r="BB543" s="101">
        <f t="shared" si="184"/>
        <v>0</v>
      </c>
      <c r="BC543" s="101">
        <f t="shared" si="185"/>
        <v>1</v>
      </c>
      <c r="BD543" s="101">
        <f t="shared" si="186"/>
        <v>2</v>
      </c>
      <c r="BE543" s="101">
        <f t="shared" si="187"/>
        <v>0</v>
      </c>
      <c r="BF543" s="101">
        <f t="shared" si="188"/>
        <v>0</v>
      </c>
      <c r="BG543" s="101">
        <f t="shared" si="189"/>
        <v>5</v>
      </c>
    </row>
    <row r="544" spans="1:59" x14ac:dyDescent="0.2">
      <c r="A544" s="98">
        <v>1950520</v>
      </c>
      <c r="B544" s="98" t="s">
        <v>1849</v>
      </c>
      <c r="C544" s="98" t="s">
        <v>2687</v>
      </c>
      <c r="D544" s="98" t="s">
        <v>542</v>
      </c>
      <c r="E544" s="106">
        <v>859</v>
      </c>
      <c r="F544" s="107" t="s">
        <v>1779</v>
      </c>
      <c r="G544" s="108" t="s">
        <v>1780</v>
      </c>
      <c r="H544" s="109">
        <v>85789</v>
      </c>
      <c r="I544" s="108">
        <v>9.8000000000000004E-2</v>
      </c>
      <c r="J544" s="110">
        <v>28</v>
      </c>
      <c r="K544" s="110">
        <v>338</v>
      </c>
      <c r="L544" s="108">
        <v>8.2840236686390539E-2</v>
      </c>
      <c r="M544" s="110">
        <v>11</v>
      </c>
      <c r="N544" s="110">
        <v>338</v>
      </c>
      <c r="O544" s="108">
        <v>3.2544378698224852E-2</v>
      </c>
      <c r="P544" s="108">
        <v>3.4000000000000002E-2</v>
      </c>
      <c r="Q544" s="108">
        <v>0.32200000000000001</v>
      </c>
      <c r="R544" s="108">
        <v>-6.6304347826086962E-2</v>
      </c>
      <c r="S544" s="110">
        <v>15</v>
      </c>
      <c r="T544" s="110">
        <v>172</v>
      </c>
      <c r="U544" s="110">
        <v>550</v>
      </c>
      <c r="V544" s="108">
        <v>0.34</v>
      </c>
      <c r="W544" s="110">
        <v>25</v>
      </c>
      <c r="X544" s="110">
        <v>0</v>
      </c>
      <c r="Y544" s="110">
        <v>363</v>
      </c>
      <c r="Z544" s="108">
        <v>6.8870523415977963E-2</v>
      </c>
      <c r="AA544" s="110">
        <v>4</v>
      </c>
      <c r="AB544" s="110">
        <v>12</v>
      </c>
      <c r="AC544" s="110">
        <v>5</v>
      </c>
      <c r="AD544" s="110">
        <v>2</v>
      </c>
      <c r="AE544" s="110">
        <v>7</v>
      </c>
      <c r="AF544" s="110">
        <v>26</v>
      </c>
      <c r="AG544" s="110">
        <v>3</v>
      </c>
      <c r="AH544" s="110">
        <v>4</v>
      </c>
      <c r="AI544" s="110">
        <v>0</v>
      </c>
      <c r="AJ544" s="110">
        <v>0</v>
      </c>
      <c r="AK544" s="110">
        <v>338</v>
      </c>
      <c r="AL544" s="108">
        <v>0.18639053254437871</v>
      </c>
      <c r="AM544" s="111">
        <f t="shared" si="170"/>
        <v>0.873</v>
      </c>
      <c r="AN544" s="111">
        <f t="shared" si="169"/>
        <v>0.51800000000000002</v>
      </c>
      <c r="AO544" s="111">
        <f t="shared" si="171"/>
        <v>0.432</v>
      </c>
      <c r="AP544" s="111">
        <f t="shared" si="172"/>
        <v>0.46300000000000002</v>
      </c>
      <c r="AQ544" s="111">
        <f t="shared" si="173"/>
        <v>0.60499999999999998</v>
      </c>
      <c r="AR544" s="111">
        <f t="shared" si="174"/>
        <v>0.36799999999999999</v>
      </c>
      <c r="AS544" s="111">
        <f t="shared" si="175"/>
        <v>0.13900000000000001</v>
      </c>
      <c r="AT544" s="111">
        <f t="shared" si="176"/>
        <v>0.13900000000000001</v>
      </c>
      <c r="AU544" s="111">
        <f t="shared" si="177"/>
        <v>0.43</v>
      </c>
      <c r="AV544" s="111">
        <f t="shared" si="178"/>
        <v>0.54400000000000004</v>
      </c>
      <c r="AW544" s="101">
        <f t="shared" si="179"/>
        <v>0</v>
      </c>
      <c r="AX544" s="101">
        <f t="shared" si="180"/>
        <v>1</v>
      </c>
      <c r="AY544" s="101">
        <f t="shared" si="181"/>
        <v>1</v>
      </c>
      <c r="AZ544" s="101">
        <f t="shared" si="182"/>
        <v>1</v>
      </c>
      <c r="BA544" s="101">
        <f t="shared" si="183"/>
        <v>1</v>
      </c>
      <c r="BB544" s="101">
        <f t="shared" si="184"/>
        <v>1</v>
      </c>
      <c r="BC544" s="101">
        <f t="shared" si="185"/>
        <v>1</v>
      </c>
      <c r="BD544" s="101">
        <f t="shared" si="186"/>
        <v>0</v>
      </c>
      <c r="BE544" s="101">
        <f t="shared" si="187"/>
        <v>1</v>
      </c>
      <c r="BF544" s="101">
        <f t="shared" si="188"/>
        <v>1</v>
      </c>
      <c r="BG544" s="101">
        <f t="shared" si="189"/>
        <v>8</v>
      </c>
    </row>
    <row r="545" spans="1:59" x14ac:dyDescent="0.2">
      <c r="A545" s="98">
        <v>1950610</v>
      </c>
      <c r="B545" s="98" t="s">
        <v>1691</v>
      </c>
      <c r="C545" s="98" t="s">
        <v>2688</v>
      </c>
      <c r="D545" s="98" t="s">
        <v>543</v>
      </c>
      <c r="E545" s="106">
        <v>476</v>
      </c>
      <c r="F545" s="107" t="s">
        <v>293</v>
      </c>
      <c r="G545" s="108" t="s">
        <v>1078</v>
      </c>
      <c r="H545" s="109">
        <v>49375</v>
      </c>
      <c r="I545" s="108">
        <v>3.7999999999999999E-2</v>
      </c>
      <c r="J545" s="110">
        <v>22</v>
      </c>
      <c r="K545" s="110">
        <v>215</v>
      </c>
      <c r="L545" s="108">
        <v>0.10232558139534884</v>
      </c>
      <c r="M545" s="110">
        <v>2</v>
      </c>
      <c r="N545" s="110">
        <v>215</v>
      </c>
      <c r="O545" s="108">
        <v>9.3023255813953487E-3</v>
      </c>
      <c r="P545" s="108">
        <v>0</v>
      </c>
      <c r="Q545" s="108">
        <v>0.248</v>
      </c>
      <c r="R545" s="108">
        <v>-8.1081081081081086E-2</v>
      </c>
      <c r="S545" s="110">
        <v>23</v>
      </c>
      <c r="T545" s="110">
        <v>92</v>
      </c>
      <c r="U545" s="110">
        <v>312</v>
      </c>
      <c r="V545" s="108">
        <v>0.36858974358974361</v>
      </c>
      <c r="W545" s="110">
        <v>5</v>
      </c>
      <c r="X545" s="110">
        <v>0</v>
      </c>
      <c r="Y545" s="110">
        <v>220</v>
      </c>
      <c r="Z545" s="108">
        <v>2.2727272727272728E-2</v>
      </c>
      <c r="AA545" s="110">
        <v>21</v>
      </c>
      <c r="AB545" s="110">
        <v>11</v>
      </c>
      <c r="AC545" s="110">
        <v>11</v>
      </c>
      <c r="AD545" s="110">
        <v>0</v>
      </c>
      <c r="AE545" s="110">
        <v>1</v>
      </c>
      <c r="AF545" s="110">
        <v>2</v>
      </c>
      <c r="AG545" s="110">
        <v>4</v>
      </c>
      <c r="AH545" s="110">
        <v>1</v>
      </c>
      <c r="AI545" s="110">
        <v>0</v>
      </c>
      <c r="AJ545" s="110">
        <v>0</v>
      </c>
      <c r="AK545" s="110">
        <v>215</v>
      </c>
      <c r="AL545" s="108">
        <v>0.23720930232558141</v>
      </c>
      <c r="AM545" s="111">
        <f t="shared" si="170"/>
        <v>0.13900000000000001</v>
      </c>
      <c r="AN545" s="111">
        <f t="shared" si="169"/>
        <v>0.14299999999999999</v>
      </c>
      <c r="AO545" s="111">
        <f t="shared" si="171"/>
        <v>0.53500000000000003</v>
      </c>
      <c r="AP545" s="111">
        <f t="shared" si="172"/>
        <v>0.17299999999999999</v>
      </c>
      <c r="AQ545" s="111">
        <f t="shared" si="173"/>
        <v>0</v>
      </c>
      <c r="AR545" s="111">
        <f t="shared" si="174"/>
        <v>0.11899999999999999</v>
      </c>
      <c r="AS545" s="111">
        <f t="shared" si="175"/>
        <v>0.193</v>
      </c>
      <c r="AT545" s="111">
        <f t="shared" si="176"/>
        <v>0.193</v>
      </c>
      <c r="AU545" s="111">
        <f t="shared" si="177"/>
        <v>0.16900000000000001</v>
      </c>
      <c r="AV545" s="111">
        <f t="shared" si="178"/>
        <v>0.74299999999999999</v>
      </c>
      <c r="AW545" s="101">
        <f t="shared" si="179"/>
        <v>2</v>
      </c>
      <c r="AX545" s="101">
        <f t="shared" si="180"/>
        <v>0</v>
      </c>
      <c r="AY545" s="101">
        <f t="shared" si="181"/>
        <v>1</v>
      </c>
      <c r="AZ545" s="101">
        <f t="shared" si="182"/>
        <v>0</v>
      </c>
      <c r="BA545" s="101">
        <f t="shared" si="183"/>
        <v>0</v>
      </c>
      <c r="BB545" s="101">
        <f t="shared" si="184"/>
        <v>0</v>
      </c>
      <c r="BC545" s="101">
        <f t="shared" si="185"/>
        <v>2</v>
      </c>
      <c r="BD545" s="101">
        <f t="shared" si="186"/>
        <v>0</v>
      </c>
      <c r="BE545" s="101">
        <f t="shared" si="187"/>
        <v>0</v>
      </c>
      <c r="BF545" s="101">
        <f t="shared" si="188"/>
        <v>2</v>
      </c>
      <c r="BG545" s="101">
        <f t="shared" si="189"/>
        <v>7</v>
      </c>
    </row>
    <row r="546" spans="1:59" x14ac:dyDescent="0.2">
      <c r="A546" s="98">
        <v>1950655</v>
      </c>
      <c r="B546" s="98" t="s">
        <v>1375</v>
      </c>
      <c r="C546" s="98" t="s">
        <v>2689</v>
      </c>
      <c r="D546" s="98" t="s">
        <v>544</v>
      </c>
      <c r="E546" s="106">
        <v>156</v>
      </c>
      <c r="F546" s="107" t="s">
        <v>1376</v>
      </c>
      <c r="G546" s="108" t="s">
        <v>1377</v>
      </c>
      <c r="H546" s="109">
        <v>72500</v>
      </c>
      <c r="I546" s="108">
        <v>0.248</v>
      </c>
      <c r="J546" s="110">
        <v>14</v>
      </c>
      <c r="K546" s="110">
        <v>78</v>
      </c>
      <c r="L546" s="108">
        <v>0.17948717948717949</v>
      </c>
      <c r="M546" s="110">
        <v>1</v>
      </c>
      <c r="N546" s="110">
        <v>78</v>
      </c>
      <c r="O546" s="108">
        <v>1.282051282051282E-2</v>
      </c>
      <c r="P546" s="108">
        <v>0.17</v>
      </c>
      <c r="Q546" s="108">
        <v>0.35299999999999998</v>
      </c>
      <c r="R546" s="108">
        <v>-0.11363636363636363</v>
      </c>
      <c r="S546" s="110">
        <v>2</v>
      </c>
      <c r="T546" s="110">
        <v>35</v>
      </c>
      <c r="U546" s="110">
        <v>118</v>
      </c>
      <c r="V546" s="108">
        <v>0.3135593220338983</v>
      </c>
      <c r="W546" s="110">
        <v>6</v>
      </c>
      <c r="X546" s="110">
        <v>0</v>
      </c>
      <c r="Y546" s="110">
        <v>84</v>
      </c>
      <c r="Z546" s="108">
        <v>7.1428571428571425E-2</v>
      </c>
      <c r="AA546" s="110">
        <v>3</v>
      </c>
      <c r="AB546" s="110">
        <v>2</v>
      </c>
      <c r="AC546" s="110">
        <v>5</v>
      </c>
      <c r="AD546" s="110">
        <v>2</v>
      </c>
      <c r="AE546" s="110">
        <v>0</v>
      </c>
      <c r="AF546" s="110">
        <v>14</v>
      </c>
      <c r="AG546" s="110">
        <v>0</v>
      </c>
      <c r="AH546" s="110">
        <v>0</v>
      </c>
      <c r="AI546" s="110">
        <v>0</v>
      </c>
      <c r="AJ546" s="110">
        <v>0</v>
      </c>
      <c r="AK546" s="110">
        <v>78</v>
      </c>
      <c r="AL546" s="108">
        <v>0.33333333333333331</v>
      </c>
      <c r="AM546" s="111">
        <f t="shared" si="170"/>
        <v>0.68500000000000005</v>
      </c>
      <c r="AN546" s="111">
        <f t="shared" si="169"/>
        <v>0.93700000000000006</v>
      </c>
      <c r="AO546" s="111">
        <f t="shared" si="171"/>
        <v>0.84899999999999998</v>
      </c>
      <c r="AP546" s="111">
        <f t="shared" si="172"/>
        <v>0.20699999999999999</v>
      </c>
      <c r="AQ546" s="111">
        <f t="shared" si="173"/>
        <v>0.97899999999999998</v>
      </c>
      <c r="AR546" s="111">
        <f t="shared" si="174"/>
        <v>0.499</v>
      </c>
      <c r="AS546" s="111">
        <f t="shared" si="175"/>
        <v>0.108</v>
      </c>
      <c r="AT546" s="111">
        <f t="shared" si="176"/>
        <v>0.108</v>
      </c>
      <c r="AU546" s="111">
        <f t="shared" si="177"/>
        <v>0.44500000000000001</v>
      </c>
      <c r="AV546" s="111">
        <f t="shared" si="178"/>
        <v>0.95399999999999996</v>
      </c>
      <c r="AW546" s="101">
        <f t="shared" si="179"/>
        <v>0</v>
      </c>
      <c r="AX546" s="101">
        <f t="shared" si="180"/>
        <v>2</v>
      </c>
      <c r="AY546" s="101">
        <f t="shared" si="181"/>
        <v>2</v>
      </c>
      <c r="AZ546" s="101">
        <f t="shared" si="182"/>
        <v>0</v>
      </c>
      <c r="BA546" s="101">
        <f t="shared" si="183"/>
        <v>2</v>
      </c>
      <c r="BB546" s="101">
        <f t="shared" si="184"/>
        <v>1</v>
      </c>
      <c r="BC546" s="101">
        <f t="shared" si="185"/>
        <v>2</v>
      </c>
      <c r="BD546" s="101">
        <f t="shared" si="186"/>
        <v>0</v>
      </c>
      <c r="BE546" s="101">
        <f t="shared" si="187"/>
        <v>1</v>
      </c>
      <c r="BF546" s="101">
        <f t="shared" si="188"/>
        <v>2</v>
      </c>
      <c r="BG546" s="101">
        <f t="shared" si="189"/>
        <v>12</v>
      </c>
    </row>
    <row r="547" spans="1:59" x14ac:dyDescent="0.2">
      <c r="A547" s="98">
        <v>1947775</v>
      </c>
      <c r="B547" s="98" t="s">
        <v>2006</v>
      </c>
      <c r="C547" s="98" t="s">
        <v>2690</v>
      </c>
      <c r="D547" s="98" t="s">
        <v>545</v>
      </c>
      <c r="E547" s="106">
        <v>353</v>
      </c>
      <c r="F547" s="107" t="s">
        <v>1779</v>
      </c>
      <c r="G547" s="108" t="s">
        <v>1780</v>
      </c>
      <c r="H547" s="109">
        <v>72898</v>
      </c>
      <c r="I547" s="108">
        <v>6.9000000000000006E-2</v>
      </c>
      <c r="J547" s="110">
        <v>40</v>
      </c>
      <c r="K547" s="110">
        <v>193</v>
      </c>
      <c r="L547" s="108">
        <v>0.20725388601036268</v>
      </c>
      <c r="M547" s="110">
        <v>4</v>
      </c>
      <c r="N547" s="110">
        <v>193</v>
      </c>
      <c r="O547" s="108">
        <v>2.072538860103627E-2</v>
      </c>
      <c r="P547" s="108">
        <v>8.3000000000000004E-2</v>
      </c>
      <c r="Q547" s="108">
        <v>0.192</v>
      </c>
      <c r="R547" s="108">
        <v>6.006006006006006E-2</v>
      </c>
      <c r="S547" s="110">
        <v>12</v>
      </c>
      <c r="T547" s="110">
        <v>110</v>
      </c>
      <c r="U547" s="110">
        <v>298</v>
      </c>
      <c r="V547" s="108">
        <v>0.40939597315436244</v>
      </c>
      <c r="W547" s="110">
        <v>20</v>
      </c>
      <c r="X547" s="110">
        <v>0</v>
      </c>
      <c r="Y547" s="110">
        <v>213</v>
      </c>
      <c r="Z547" s="108">
        <v>9.3896713615023469E-2</v>
      </c>
      <c r="AA547" s="110">
        <v>10</v>
      </c>
      <c r="AB547" s="110">
        <v>14</v>
      </c>
      <c r="AC547" s="110">
        <v>0</v>
      </c>
      <c r="AD547" s="110">
        <v>3</v>
      </c>
      <c r="AE547" s="110">
        <v>2</v>
      </c>
      <c r="AF547" s="110">
        <v>1</v>
      </c>
      <c r="AG547" s="110">
        <v>24</v>
      </c>
      <c r="AH547" s="110">
        <v>0</v>
      </c>
      <c r="AI547" s="110">
        <v>0</v>
      </c>
      <c r="AJ547" s="110">
        <v>0</v>
      </c>
      <c r="AK547" s="110">
        <v>193</v>
      </c>
      <c r="AL547" s="108">
        <v>0.27979274611398963</v>
      </c>
      <c r="AM547" s="111">
        <f t="shared" si="170"/>
        <v>0.69599999999999995</v>
      </c>
      <c r="AN547" s="111">
        <f t="shared" si="169"/>
        <v>0.33500000000000002</v>
      </c>
      <c r="AO547" s="111">
        <f t="shared" si="171"/>
        <v>0.90500000000000003</v>
      </c>
      <c r="AP547" s="111">
        <f t="shared" si="172"/>
        <v>0.307</v>
      </c>
      <c r="AQ547" s="111">
        <f t="shared" si="173"/>
        <v>0.91300000000000003</v>
      </c>
      <c r="AR547" s="111">
        <f t="shared" si="174"/>
        <v>2.1999999999999999E-2</v>
      </c>
      <c r="AS547" s="111">
        <f t="shared" si="175"/>
        <v>0.318</v>
      </c>
      <c r="AT547" s="111">
        <f t="shared" si="176"/>
        <v>0.318</v>
      </c>
      <c r="AU547" s="111">
        <f t="shared" si="177"/>
        <v>0.56599999999999995</v>
      </c>
      <c r="AV547" s="111">
        <f t="shared" si="178"/>
        <v>0.88900000000000001</v>
      </c>
      <c r="AW547" s="101">
        <f t="shared" si="179"/>
        <v>0</v>
      </c>
      <c r="AX547" s="101">
        <f t="shared" si="180"/>
        <v>1</v>
      </c>
      <c r="AY547" s="101">
        <f t="shared" si="181"/>
        <v>2</v>
      </c>
      <c r="AZ547" s="101">
        <f t="shared" si="182"/>
        <v>0</v>
      </c>
      <c r="BA547" s="101">
        <f t="shared" si="183"/>
        <v>2</v>
      </c>
      <c r="BB547" s="101">
        <f t="shared" si="184"/>
        <v>0</v>
      </c>
      <c r="BC547" s="101">
        <f t="shared" si="185"/>
        <v>0</v>
      </c>
      <c r="BD547" s="101">
        <f t="shared" si="186"/>
        <v>0</v>
      </c>
      <c r="BE547" s="101">
        <f t="shared" si="187"/>
        <v>1</v>
      </c>
      <c r="BF547" s="101">
        <f t="shared" si="188"/>
        <v>2</v>
      </c>
      <c r="BG547" s="101">
        <f t="shared" si="189"/>
        <v>8</v>
      </c>
    </row>
    <row r="548" spans="1:59" x14ac:dyDescent="0.2">
      <c r="A548" s="98">
        <v>1947820</v>
      </c>
      <c r="B548" s="98" t="s">
        <v>1770</v>
      </c>
      <c r="C548" s="98" t="s">
        <v>2691</v>
      </c>
      <c r="D548" s="98" t="s">
        <v>546</v>
      </c>
      <c r="E548" s="106">
        <v>313</v>
      </c>
      <c r="F548" s="107" t="s">
        <v>1376</v>
      </c>
      <c r="G548" s="108" t="s">
        <v>1377</v>
      </c>
      <c r="H548" s="109">
        <v>65625</v>
      </c>
      <c r="I548" s="108">
        <v>0.14499999999999999</v>
      </c>
      <c r="J548" s="110">
        <v>15</v>
      </c>
      <c r="K548" s="110">
        <v>141</v>
      </c>
      <c r="L548" s="108">
        <v>0.10638297872340426</v>
      </c>
      <c r="M548" s="110">
        <v>3</v>
      </c>
      <c r="N548" s="110">
        <v>141</v>
      </c>
      <c r="O548" s="108">
        <v>2.1276595744680851E-2</v>
      </c>
      <c r="P548" s="108">
        <v>5.2999999999999999E-2</v>
      </c>
      <c r="Q548" s="108">
        <v>0.36</v>
      </c>
      <c r="R548" s="108">
        <v>7.560137457044673E-2</v>
      </c>
      <c r="S548" s="110">
        <v>13</v>
      </c>
      <c r="T548" s="110">
        <v>90</v>
      </c>
      <c r="U548" s="110">
        <v>231</v>
      </c>
      <c r="V548" s="108">
        <v>0.44588744588744589</v>
      </c>
      <c r="W548" s="110">
        <v>23</v>
      </c>
      <c r="X548" s="110">
        <v>0</v>
      </c>
      <c r="Y548" s="110">
        <v>164</v>
      </c>
      <c r="Z548" s="108">
        <v>0.1402439024390244</v>
      </c>
      <c r="AA548" s="110">
        <v>3</v>
      </c>
      <c r="AB548" s="110">
        <v>4</v>
      </c>
      <c r="AC548" s="110">
        <v>2</v>
      </c>
      <c r="AD548" s="110">
        <v>10</v>
      </c>
      <c r="AE548" s="110">
        <v>0</v>
      </c>
      <c r="AF548" s="110">
        <v>10</v>
      </c>
      <c r="AG548" s="110">
        <v>5</v>
      </c>
      <c r="AH548" s="110">
        <v>0</v>
      </c>
      <c r="AI548" s="110">
        <v>0</v>
      </c>
      <c r="AJ548" s="110">
        <v>0</v>
      </c>
      <c r="AK548" s="110">
        <v>141</v>
      </c>
      <c r="AL548" s="108">
        <v>0.24113475177304963</v>
      </c>
      <c r="AM548" s="111">
        <f t="shared" si="170"/>
        <v>0.52700000000000002</v>
      </c>
      <c r="AN548" s="111">
        <f t="shared" si="169"/>
        <v>0.73099999999999998</v>
      </c>
      <c r="AO548" s="111">
        <f t="shared" si="171"/>
        <v>0.56100000000000005</v>
      </c>
      <c r="AP548" s="111">
        <f t="shared" si="172"/>
        <v>0.31</v>
      </c>
      <c r="AQ548" s="111">
        <f t="shared" si="173"/>
        <v>0.78300000000000003</v>
      </c>
      <c r="AR548" s="111">
        <f t="shared" si="174"/>
        <v>0.53</v>
      </c>
      <c r="AS548" s="111">
        <f t="shared" si="175"/>
        <v>0.45800000000000002</v>
      </c>
      <c r="AT548" s="111">
        <f t="shared" si="176"/>
        <v>0.45800000000000002</v>
      </c>
      <c r="AU548" s="111">
        <f t="shared" si="177"/>
        <v>0.78300000000000003</v>
      </c>
      <c r="AV548" s="111">
        <f t="shared" si="178"/>
        <v>0.76</v>
      </c>
      <c r="AW548" s="101">
        <f t="shared" si="179"/>
        <v>1</v>
      </c>
      <c r="AX548" s="101">
        <f t="shared" si="180"/>
        <v>2</v>
      </c>
      <c r="AY548" s="101">
        <f t="shared" si="181"/>
        <v>1</v>
      </c>
      <c r="AZ548" s="101">
        <f t="shared" si="182"/>
        <v>0</v>
      </c>
      <c r="BA548" s="101">
        <f t="shared" si="183"/>
        <v>2</v>
      </c>
      <c r="BB548" s="101">
        <f t="shared" si="184"/>
        <v>1</v>
      </c>
      <c r="BC548" s="101">
        <f t="shared" si="185"/>
        <v>0</v>
      </c>
      <c r="BD548" s="101">
        <f t="shared" si="186"/>
        <v>1</v>
      </c>
      <c r="BE548" s="101">
        <f t="shared" si="187"/>
        <v>2</v>
      </c>
      <c r="BF548" s="101">
        <f t="shared" si="188"/>
        <v>2</v>
      </c>
      <c r="BG548" s="101">
        <f t="shared" si="189"/>
        <v>12</v>
      </c>
    </row>
    <row r="549" spans="1:59" x14ac:dyDescent="0.2">
      <c r="A549" s="98">
        <v>1947865</v>
      </c>
      <c r="B549" s="98" t="s">
        <v>2077</v>
      </c>
      <c r="C549" s="98" t="s">
        <v>2692</v>
      </c>
      <c r="D549" s="98" t="s">
        <v>547</v>
      </c>
      <c r="E549" s="106">
        <v>146</v>
      </c>
      <c r="F549" s="107" t="s">
        <v>1284</v>
      </c>
      <c r="G549" s="108" t="s">
        <v>1285</v>
      </c>
      <c r="H549" s="109">
        <v>107917</v>
      </c>
      <c r="I549" s="108">
        <v>0</v>
      </c>
      <c r="J549" s="110">
        <v>0</v>
      </c>
      <c r="K549" s="110">
        <v>57</v>
      </c>
      <c r="L549" s="108">
        <v>0</v>
      </c>
      <c r="M549" s="110">
        <v>0</v>
      </c>
      <c r="N549" s="110">
        <v>57</v>
      </c>
      <c r="O549" s="108">
        <v>0</v>
      </c>
      <c r="P549" s="108">
        <v>0</v>
      </c>
      <c r="Q549" s="108">
        <v>0.26899999999999996</v>
      </c>
      <c r="R549" s="108">
        <v>-3.3112582781456956E-2</v>
      </c>
      <c r="S549" s="110">
        <v>4</v>
      </c>
      <c r="T549" s="110">
        <v>39</v>
      </c>
      <c r="U549" s="110">
        <v>94</v>
      </c>
      <c r="V549" s="108">
        <v>0.45744680851063829</v>
      </c>
      <c r="W549" s="110">
        <v>0</v>
      </c>
      <c r="X549" s="110">
        <v>0</v>
      </c>
      <c r="Y549" s="110">
        <v>57</v>
      </c>
      <c r="Z549" s="108">
        <v>0</v>
      </c>
      <c r="AA549" s="110">
        <v>5</v>
      </c>
      <c r="AB549" s="110">
        <v>1</v>
      </c>
      <c r="AC549" s="110">
        <v>1</v>
      </c>
      <c r="AD549" s="110">
        <v>0</v>
      </c>
      <c r="AE549" s="110">
        <v>0</v>
      </c>
      <c r="AF549" s="110">
        <v>0</v>
      </c>
      <c r="AG549" s="110">
        <v>0</v>
      </c>
      <c r="AH549" s="110">
        <v>0</v>
      </c>
      <c r="AI549" s="110">
        <v>0</v>
      </c>
      <c r="AJ549" s="110">
        <v>0</v>
      </c>
      <c r="AK549" s="110">
        <v>57</v>
      </c>
      <c r="AL549" s="108">
        <v>0.12280701754385964</v>
      </c>
      <c r="AM549" s="111">
        <f t="shared" si="170"/>
        <v>0.96599999999999997</v>
      </c>
      <c r="AN549" s="111">
        <f t="shared" si="169"/>
        <v>0</v>
      </c>
      <c r="AO549" s="111">
        <f t="shared" si="171"/>
        <v>0</v>
      </c>
      <c r="AP549" s="111">
        <f t="shared" si="172"/>
        <v>0</v>
      </c>
      <c r="AQ549" s="111">
        <f t="shared" si="173"/>
        <v>0</v>
      </c>
      <c r="AR549" s="111">
        <f t="shared" si="174"/>
        <v>0.189</v>
      </c>
      <c r="AS549" s="111">
        <f t="shared" si="175"/>
        <v>0.505</v>
      </c>
      <c r="AT549" s="111">
        <f t="shared" si="176"/>
        <v>0.505</v>
      </c>
      <c r="AU549" s="111">
        <f t="shared" si="177"/>
        <v>0</v>
      </c>
      <c r="AV549" s="111">
        <f t="shared" si="178"/>
        <v>0.21199999999999999</v>
      </c>
      <c r="AW549" s="101">
        <f t="shared" si="179"/>
        <v>0</v>
      </c>
      <c r="AX549" s="101">
        <f t="shared" si="180"/>
        <v>0</v>
      </c>
      <c r="AY549" s="101">
        <f t="shared" si="181"/>
        <v>0</v>
      </c>
      <c r="AZ549" s="101">
        <f t="shared" si="182"/>
        <v>0</v>
      </c>
      <c r="BA549" s="101">
        <f t="shared" si="183"/>
        <v>0</v>
      </c>
      <c r="BB549" s="101">
        <f t="shared" si="184"/>
        <v>0</v>
      </c>
      <c r="BC549" s="101">
        <f t="shared" si="185"/>
        <v>1</v>
      </c>
      <c r="BD549" s="101">
        <f t="shared" si="186"/>
        <v>1</v>
      </c>
      <c r="BE549" s="101">
        <f t="shared" si="187"/>
        <v>0</v>
      </c>
      <c r="BF549" s="101">
        <f t="shared" si="188"/>
        <v>0</v>
      </c>
      <c r="BG549" s="101">
        <f t="shared" si="189"/>
        <v>2</v>
      </c>
    </row>
    <row r="550" spans="1:59" x14ac:dyDescent="0.2">
      <c r="A550" s="98">
        <v>1948000</v>
      </c>
      <c r="B550" s="98" t="s">
        <v>1106</v>
      </c>
      <c r="C550" s="98" t="s">
        <v>2693</v>
      </c>
      <c r="D550" s="98" t="s">
        <v>548</v>
      </c>
      <c r="E550" s="106">
        <v>742</v>
      </c>
      <c r="F550" s="107" t="s">
        <v>159</v>
      </c>
      <c r="G550" s="108" t="s">
        <v>1107</v>
      </c>
      <c r="H550" s="109">
        <v>58750</v>
      </c>
      <c r="I550" s="108">
        <v>0.14499999999999999</v>
      </c>
      <c r="J550" s="110">
        <v>37</v>
      </c>
      <c r="K550" s="110">
        <v>321</v>
      </c>
      <c r="L550" s="108">
        <v>0.11526479750778816</v>
      </c>
      <c r="M550" s="110">
        <v>28</v>
      </c>
      <c r="N550" s="110">
        <v>321</v>
      </c>
      <c r="O550" s="108">
        <v>8.7227414330218064E-2</v>
      </c>
      <c r="P550" s="108">
        <v>0</v>
      </c>
      <c r="Q550" s="108">
        <v>0.46899999999999997</v>
      </c>
      <c r="R550" s="108">
        <v>-0.14810562571756603</v>
      </c>
      <c r="S550" s="110">
        <v>75</v>
      </c>
      <c r="T550" s="110">
        <v>210</v>
      </c>
      <c r="U550" s="110">
        <v>534</v>
      </c>
      <c r="V550" s="108">
        <v>0.5337078651685393</v>
      </c>
      <c r="W550" s="110">
        <v>89</v>
      </c>
      <c r="X550" s="110">
        <v>50</v>
      </c>
      <c r="Y550" s="110">
        <v>410</v>
      </c>
      <c r="Z550" s="108">
        <v>9.5121951219512196E-2</v>
      </c>
      <c r="AA550" s="110">
        <v>18</v>
      </c>
      <c r="AB550" s="110">
        <v>10</v>
      </c>
      <c r="AC550" s="110">
        <v>2</v>
      </c>
      <c r="AD550" s="110">
        <v>13</v>
      </c>
      <c r="AE550" s="110">
        <v>2</v>
      </c>
      <c r="AF550" s="110">
        <v>24</v>
      </c>
      <c r="AG550" s="110">
        <v>10</v>
      </c>
      <c r="AH550" s="110">
        <v>0</v>
      </c>
      <c r="AI550" s="110">
        <v>0</v>
      </c>
      <c r="AJ550" s="110">
        <v>0</v>
      </c>
      <c r="AK550" s="110">
        <v>321</v>
      </c>
      <c r="AL550" s="108">
        <v>0.24610591900311526</v>
      </c>
      <c r="AM550" s="111">
        <f t="shared" si="170"/>
        <v>0.35399999999999998</v>
      </c>
      <c r="AN550" s="111">
        <f t="shared" si="169"/>
        <v>0.73099999999999998</v>
      </c>
      <c r="AO550" s="111">
        <f t="shared" si="171"/>
        <v>0.61099999999999999</v>
      </c>
      <c r="AP550" s="111">
        <f t="shared" si="172"/>
        <v>0.875</v>
      </c>
      <c r="AQ550" s="111">
        <f t="shared" si="173"/>
        <v>0</v>
      </c>
      <c r="AR550" s="111">
        <f t="shared" si="174"/>
        <v>0.88</v>
      </c>
      <c r="AS550" s="111">
        <f t="shared" si="175"/>
        <v>0.73199999999999998</v>
      </c>
      <c r="AT550" s="111">
        <f t="shared" si="176"/>
        <v>0.73199999999999998</v>
      </c>
      <c r="AU550" s="111">
        <f t="shared" si="177"/>
        <v>0.57399999999999995</v>
      </c>
      <c r="AV550" s="111">
        <f t="shared" si="178"/>
        <v>0.77700000000000002</v>
      </c>
      <c r="AW550" s="101">
        <f t="shared" si="179"/>
        <v>1</v>
      </c>
      <c r="AX550" s="101">
        <f t="shared" si="180"/>
        <v>2</v>
      </c>
      <c r="AY550" s="101">
        <f t="shared" si="181"/>
        <v>1</v>
      </c>
      <c r="AZ550" s="101">
        <f t="shared" si="182"/>
        <v>2</v>
      </c>
      <c r="BA550" s="101">
        <f t="shared" si="183"/>
        <v>0</v>
      </c>
      <c r="BB550" s="101">
        <f t="shared" si="184"/>
        <v>2</v>
      </c>
      <c r="BC550" s="101">
        <f t="shared" si="185"/>
        <v>2</v>
      </c>
      <c r="BD550" s="101">
        <f t="shared" si="186"/>
        <v>2</v>
      </c>
      <c r="BE550" s="101">
        <f t="shared" si="187"/>
        <v>1</v>
      </c>
      <c r="BF550" s="101">
        <f t="shared" si="188"/>
        <v>2</v>
      </c>
      <c r="BG550" s="101">
        <f t="shared" si="189"/>
        <v>15</v>
      </c>
    </row>
    <row r="551" spans="1:59" x14ac:dyDescent="0.2">
      <c r="A551" s="98">
        <v>1948045</v>
      </c>
      <c r="B551" s="98" t="s">
        <v>1259</v>
      </c>
      <c r="C551" s="98" t="s">
        <v>2694</v>
      </c>
      <c r="D551" s="98" t="s">
        <v>549</v>
      </c>
      <c r="E551" s="106">
        <v>113</v>
      </c>
      <c r="F551" s="107" t="s">
        <v>571</v>
      </c>
      <c r="G551" s="108" t="s">
        <v>1260</v>
      </c>
      <c r="H551" s="109">
        <v>36250</v>
      </c>
      <c r="I551" s="108">
        <v>0.24199999999999999</v>
      </c>
      <c r="J551" s="110">
        <v>9</v>
      </c>
      <c r="K551" s="110">
        <v>54</v>
      </c>
      <c r="L551" s="108">
        <v>0.16666666666666666</v>
      </c>
      <c r="M551" s="110">
        <v>4</v>
      </c>
      <c r="N551" s="110">
        <v>54</v>
      </c>
      <c r="O551" s="108">
        <v>7.407407407407407E-2</v>
      </c>
      <c r="P551" s="108">
        <v>6.7000000000000004E-2</v>
      </c>
      <c r="Q551" s="108">
        <v>0.48299999999999998</v>
      </c>
      <c r="R551" s="108">
        <v>-7.3770491803278687E-2</v>
      </c>
      <c r="S551" s="110">
        <v>3</v>
      </c>
      <c r="T551" s="110">
        <v>41</v>
      </c>
      <c r="U551" s="110">
        <v>68</v>
      </c>
      <c r="V551" s="108">
        <v>0.6470588235294118</v>
      </c>
      <c r="W551" s="110">
        <v>16</v>
      </c>
      <c r="X551" s="110">
        <v>0</v>
      </c>
      <c r="Y551" s="110">
        <v>70</v>
      </c>
      <c r="Z551" s="108">
        <v>0.22857142857142856</v>
      </c>
      <c r="AA551" s="110">
        <v>12</v>
      </c>
      <c r="AB551" s="110">
        <v>3</v>
      </c>
      <c r="AC551" s="110">
        <v>5</v>
      </c>
      <c r="AD551" s="110">
        <v>0</v>
      </c>
      <c r="AE551" s="110">
        <v>0</v>
      </c>
      <c r="AF551" s="110">
        <v>5</v>
      </c>
      <c r="AG551" s="110">
        <v>0</v>
      </c>
      <c r="AH551" s="110">
        <v>0</v>
      </c>
      <c r="AI551" s="110">
        <v>0</v>
      </c>
      <c r="AJ551" s="110">
        <v>0</v>
      </c>
      <c r="AK551" s="110">
        <v>54</v>
      </c>
      <c r="AL551" s="108">
        <v>0.46296296296296297</v>
      </c>
      <c r="AM551" s="111">
        <f t="shared" si="170"/>
        <v>1.6E-2</v>
      </c>
      <c r="AN551" s="111">
        <f t="shared" si="169"/>
        <v>0.93200000000000005</v>
      </c>
      <c r="AO551" s="111">
        <f t="shared" si="171"/>
        <v>0.81399999999999995</v>
      </c>
      <c r="AP551" s="111">
        <f t="shared" si="172"/>
        <v>0.82399999999999995</v>
      </c>
      <c r="AQ551" s="111">
        <f t="shared" si="173"/>
        <v>0.86299999999999999</v>
      </c>
      <c r="AR551" s="111">
        <f t="shared" si="174"/>
        <v>0.91100000000000003</v>
      </c>
      <c r="AS551" s="111">
        <f t="shared" si="175"/>
        <v>0.92700000000000005</v>
      </c>
      <c r="AT551" s="111">
        <f t="shared" si="176"/>
        <v>0.92700000000000005</v>
      </c>
      <c r="AU551" s="111">
        <f t="shared" si="177"/>
        <v>0.92200000000000004</v>
      </c>
      <c r="AV551" s="111">
        <f t="shared" si="178"/>
        <v>0.997</v>
      </c>
      <c r="AW551" s="101">
        <f t="shared" si="179"/>
        <v>2</v>
      </c>
      <c r="AX551" s="101">
        <f t="shared" si="180"/>
        <v>2</v>
      </c>
      <c r="AY551" s="101">
        <f t="shared" si="181"/>
        <v>2</v>
      </c>
      <c r="AZ551" s="101">
        <f t="shared" si="182"/>
        <v>2</v>
      </c>
      <c r="BA551" s="101">
        <f t="shared" si="183"/>
        <v>2</v>
      </c>
      <c r="BB551" s="101">
        <f t="shared" si="184"/>
        <v>2</v>
      </c>
      <c r="BC551" s="101">
        <f t="shared" si="185"/>
        <v>1</v>
      </c>
      <c r="BD551" s="101">
        <f t="shared" si="186"/>
        <v>2</v>
      </c>
      <c r="BE551" s="101">
        <f t="shared" si="187"/>
        <v>2</v>
      </c>
      <c r="BF551" s="101">
        <f t="shared" si="188"/>
        <v>2</v>
      </c>
      <c r="BG551" s="101">
        <f t="shared" si="189"/>
        <v>19</v>
      </c>
    </row>
    <row r="552" spans="1:59" x14ac:dyDescent="0.2">
      <c r="A552" s="98">
        <v>1950700</v>
      </c>
      <c r="B552" s="98" t="s">
        <v>1619</v>
      </c>
      <c r="C552" s="98" t="s">
        <v>2695</v>
      </c>
      <c r="D552" s="98" t="s">
        <v>550</v>
      </c>
      <c r="E552" s="106">
        <v>1020</v>
      </c>
      <c r="F552" s="107" t="s">
        <v>1504</v>
      </c>
      <c r="G552" s="108" t="s">
        <v>1505</v>
      </c>
      <c r="H552" s="109">
        <v>76190</v>
      </c>
      <c r="I552" s="108">
        <v>7.5999999999999998E-2</v>
      </c>
      <c r="J552" s="110">
        <v>20</v>
      </c>
      <c r="K552" s="110">
        <v>408</v>
      </c>
      <c r="L552" s="108">
        <v>4.9019607843137254E-2</v>
      </c>
      <c r="M552" s="110">
        <v>20</v>
      </c>
      <c r="N552" s="110">
        <v>408</v>
      </c>
      <c r="O552" s="108">
        <v>4.9019607843137254E-2</v>
      </c>
      <c r="P552" s="108">
        <v>0.04</v>
      </c>
      <c r="Q552" s="108">
        <v>0.41799999999999998</v>
      </c>
      <c r="R552" s="108">
        <v>-0.1099476439790576</v>
      </c>
      <c r="S552" s="110">
        <v>50</v>
      </c>
      <c r="T552" s="110">
        <v>271</v>
      </c>
      <c r="U552" s="110">
        <v>731</v>
      </c>
      <c r="V552" s="108">
        <v>0.43912448700410395</v>
      </c>
      <c r="W552" s="110">
        <v>21</v>
      </c>
      <c r="X552" s="110">
        <v>0</v>
      </c>
      <c r="Y552" s="110">
        <v>429</v>
      </c>
      <c r="Z552" s="108">
        <v>4.8951048951048952E-2</v>
      </c>
      <c r="AA552" s="110">
        <v>17</v>
      </c>
      <c r="AB552" s="110">
        <v>21</v>
      </c>
      <c r="AC552" s="110">
        <v>12</v>
      </c>
      <c r="AD552" s="110">
        <v>12</v>
      </c>
      <c r="AE552" s="110">
        <v>2</v>
      </c>
      <c r="AF552" s="110">
        <v>33</v>
      </c>
      <c r="AG552" s="110">
        <v>0</v>
      </c>
      <c r="AH552" s="110">
        <v>0</v>
      </c>
      <c r="AI552" s="110">
        <v>0</v>
      </c>
      <c r="AJ552" s="110">
        <v>0</v>
      </c>
      <c r="AK552" s="110">
        <v>408</v>
      </c>
      <c r="AL552" s="108">
        <v>0.23774509803921567</v>
      </c>
      <c r="AM552" s="111">
        <f t="shared" si="170"/>
        <v>0.755</v>
      </c>
      <c r="AN552" s="111">
        <f t="shared" si="169"/>
        <v>0.38800000000000001</v>
      </c>
      <c r="AO552" s="111">
        <f t="shared" si="171"/>
        <v>0.223</v>
      </c>
      <c r="AP552" s="111">
        <f t="shared" si="172"/>
        <v>0.64</v>
      </c>
      <c r="AQ552" s="111">
        <f t="shared" si="173"/>
        <v>0.67600000000000005</v>
      </c>
      <c r="AR552" s="111">
        <f t="shared" si="174"/>
        <v>0.76800000000000002</v>
      </c>
      <c r="AS552" s="111">
        <f t="shared" si="175"/>
        <v>0.43</v>
      </c>
      <c r="AT552" s="111">
        <f t="shared" si="176"/>
        <v>0.43</v>
      </c>
      <c r="AU552" s="111">
        <f t="shared" si="177"/>
        <v>0.30499999999999999</v>
      </c>
      <c r="AV552" s="111">
        <f t="shared" si="178"/>
        <v>0.746</v>
      </c>
      <c r="AW552" s="101">
        <f t="shared" si="179"/>
        <v>0</v>
      </c>
      <c r="AX552" s="101">
        <f t="shared" si="180"/>
        <v>1</v>
      </c>
      <c r="AY552" s="101">
        <f t="shared" si="181"/>
        <v>0</v>
      </c>
      <c r="AZ552" s="101">
        <f t="shared" si="182"/>
        <v>1</v>
      </c>
      <c r="BA552" s="101">
        <f t="shared" si="183"/>
        <v>2</v>
      </c>
      <c r="BB552" s="101">
        <f t="shared" si="184"/>
        <v>2</v>
      </c>
      <c r="BC552" s="101">
        <f t="shared" si="185"/>
        <v>2</v>
      </c>
      <c r="BD552" s="101">
        <f t="shared" si="186"/>
        <v>1</v>
      </c>
      <c r="BE552" s="101">
        <f t="shared" si="187"/>
        <v>0</v>
      </c>
      <c r="BF552" s="101">
        <f t="shared" si="188"/>
        <v>2</v>
      </c>
      <c r="BG552" s="101">
        <f t="shared" si="189"/>
        <v>11</v>
      </c>
    </row>
    <row r="553" spans="1:59" x14ac:dyDescent="0.2">
      <c r="A553" s="98">
        <v>1950790</v>
      </c>
      <c r="B553" s="98" t="s">
        <v>2045</v>
      </c>
      <c r="C553" s="98" t="s">
        <v>2696</v>
      </c>
      <c r="D553" s="98" t="s">
        <v>551</v>
      </c>
      <c r="E553" s="106">
        <v>1688</v>
      </c>
      <c r="F553" s="107" t="s">
        <v>228</v>
      </c>
      <c r="G553" s="108" t="s">
        <v>1127</v>
      </c>
      <c r="H553" s="109">
        <v>71250</v>
      </c>
      <c r="I553" s="108">
        <v>9.6999999999999989E-2</v>
      </c>
      <c r="J553" s="110">
        <v>54</v>
      </c>
      <c r="K553" s="110">
        <v>721</v>
      </c>
      <c r="L553" s="108">
        <v>7.4895977808599162E-2</v>
      </c>
      <c r="M553" s="110">
        <v>17</v>
      </c>
      <c r="N553" s="110">
        <v>721</v>
      </c>
      <c r="O553" s="108">
        <v>2.3578363384188627E-2</v>
      </c>
      <c r="P553" s="108">
        <v>1.8000000000000002E-2</v>
      </c>
      <c r="Q553" s="108">
        <v>0.318</v>
      </c>
      <c r="R553" s="108">
        <v>8.2051282051282051E-2</v>
      </c>
      <c r="S553" s="110">
        <v>66</v>
      </c>
      <c r="T553" s="110">
        <v>356</v>
      </c>
      <c r="U553" s="110">
        <v>1275</v>
      </c>
      <c r="V553" s="108">
        <v>0.33098039215686276</v>
      </c>
      <c r="W553" s="110">
        <v>49</v>
      </c>
      <c r="X553" s="110">
        <v>0</v>
      </c>
      <c r="Y553" s="110">
        <v>770</v>
      </c>
      <c r="Z553" s="108">
        <v>6.363636363636363E-2</v>
      </c>
      <c r="AA553" s="110">
        <v>5</v>
      </c>
      <c r="AB553" s="110">
        <v>22</v>
      </c>
      <c r="AC553" s="110">
        <v>6</v>
      </c>
      <c r="AD553" s="110">
        <v>6</v>
      </c>
      <c r="AE553" s="110">
        <v>10</v>
      </c>
      <c r="AF553" s="110">
        <v>30</v>
      </c>
      <c r="AG553" s="110">
        <v>27</v>
      </c>
      <c r="AH553" s="110">
        <v>24</v>
      </c>
      <c r="AI553" s="110">
        <v>0</v>
      </c>
      <c r="AJ553" s="110">
        <v>0</v>
      </c>
      <c r="AK553" s="110">
        <v>721</v>
      </c>
      <c r="AL553" s="108">
        <v>0.18030513176144244</v>
      </c>
      <c r="AM553" s="111">
        <f t="shared" si="170"/>
        <v>0.66100000000000003</v>
      </c>
      <c r="AN553" s="111">
        <f t="shared" si="169"/>
        <v>0.51100000000000001</v>
      </c>
      <c r="AO553" s="111">
        <f t="shared" si="171"/>
        <v>0.38700000000000001</v>
      </c>
      <c r="AP553" s="111">
        <f t="shared" si="172"/>
        <v>0.34499999999999997</v>
      </c>
      <c r="AQ553" s="111">
        <f t="shared" si="173"/>
        <v>0.39700000000000002</v>
      </c>
      <c r="AR553" s="111">
        <f t="shared" si="174"/>
        <v>0.35199999999999998</v>
      </c>
      <c r="AS553" s="111">
        <f t="shared" si="175"/>
        <v>0.129</v>
      </c>
      <c r="AT553" s="111">
        <f t="shared" si="176"/>
        <v>0.129</v>
      </c>
      <c r="AU553" s="111">
        <f t="shared" si="177"/>
        <v>0.39500000000000002</v>
      </c>
      <c r="AV553" s="111">
        <f t="shared" si="178"/>
        <v>0.50600000000000001</v>
      </c>
      <c r="AW553" s="101">
        <f t="shared" si="179"/>
        <v>1</v>
      </c>
      <c r="AX553" s="101">
        <f t="shared" si="180"/>
        <v>1</v>
      </c>
      <c r="AY553" s="101">
        <f t="shared" si="181"/>
        <v>1</v>
      </c>
      <c r="AZ553" s="101">
        <f t="shared" si="182"/>
        <v>1</v>
      </c>
      <c r="BA553" s="101">
        <f t="shared" si="183"/>
        <v>1</v>
      </c>
      <c r="BB553" s="101">
        <f t="shared" si="184"/>
        <v>1</v>
      </c>
      <c r="BC553" s="101">
        <f t="shared" si="185"/>
        <v>0</v>
      </c>
      <c r="BD553" s="101">
        <f t="shared" si="186"/>
        <v>0</v>
      </c>
      <c r="BE553" s="101">
        <f t="shared" si="187"/>
        <v>1</v>
      </c>
      <c r="BF553" s="101">
        <f t="shared" si="188"/>
        <v>1</v>
      </c>
      <c r="BG553" s="101">
        <f t="shared" si="189"/>
        <v>8</v>
      </c>
    </row>
    <row r="554" spans="1:59" x14ac:dyDescent="0.2">
      <c r="A554" s="98">
        <v>1950880</v>
      </c>
      <c r="B554" s="98" t="s">
        <v>2072</v>
      </c>
      <c r="C554" s="98" t="s">
        <v>2697</v>
      </c>
      <c r="D554" s="98" t="s">
        <v>552</v>
      </c>
      <c r="E554" s="106">
        <v>786</v>
      </c>
      <c r="F554" s="107" t="s">
        <v>1054</v>
      </c>
      <c r="G554" s="108" t="s">
        <v>1055</v>
      </c>
      <c r="H554" s="109">
        <v>82857</v>
      </c>
      <c r="I554" s="108">
        <v>4.8000000000000001E-2</v>
      </c>
      <c r="J554" s="110">
        <v>22</v>
      </c>
      <c r="K554" s="110">
        <v>306</v>
      </c>
      <c r="L554" s="108">
        <v>7.1895424836601302E-2</v>
      </c>
      <c r="M554" s="110">
        <v>5</v>
      </c>
      <c r="N554" s="110">
        <v>306</v>
      </c>
      <c r="O554" s="108">
        <v>1.6339869281045753E-2</v>
      </c>
      <c r="P554" s="108">
        <v>4.4999999999999998E-2</v>
      </c>
      <c r="Q554" s="108">
        <v>0.25600000000000001</v>
      </c>
      <c r="R554" s="108">
        <v>-5.3012048192771083E-2</v>
      </c>
      <c r="S554" s="110">
        <v>15</v>
      </c>
      <c r="T554" s="110">
        <v>155</v>
      </c>
      <c r="U554" s="110">
        <v>463</v>
      </c>
      <c r="V554" s="108">
        <v>0.367170626349892</v>
      </c>
      <c r="W554" s="110">
        <v>6</v>
      </c>
      <c r="X554" s="110">
        <v>0</v>
      </c>
      <c r="Y554" s="110">
        <v>312</v>
      </c>
      <c r="Z554" s="108">
        <v>1.9230769230769232E-2</v>
      </c>
      <c r="AA554" s="110">
        <v>7</v>
      </c>
      <c r="AB554" s="110">
        <v>7</v>
      </c>
      <c r="AC554" s="110">
        <v>5</v>
      </c>
      <c r="AD554" s="110">
        <v>8</v>
      </c>
      <c r="AE554" s="110">
        <v>0</v>
      </c>
      <c r="AF554" s="110">
        <v>3</v>
      </c>
      <c r="AG554" s="110">
        <v>2</v>
      </c>
      <c r="AH554" s="110">
        <v>0</v>
      </c>
      <c r="AI554" s="110">
        <v>0</v>
      </c>
      <c r="AJ554" s="110">
        <v>0</v>
      </c>
      <c r="AK554" s="110">
        <v>306</v>
      </c>
      <c r="AL554" s="108">
        <v>0.10457516339869281</v>
      </c>
      <c r="AM554" s="111">
        <f t="shared" si="170"/>
        <v>0.83699999999999997</v>
      </c>
      <c r="AN554" s="111">
        <f t="shared" si="169"/>
        <v>0.20200000000000001</v>
      </c>
      <c r="AO554" s="111">
        <f t="shared" si="171"/>
        <v>0.35599999999999998</v>
      </c>
      <c r="AP554" s="111">
        <f t="shared" si="172"/>
        <v>0.251</v>
      </c>
      <c r="AQ554" s="111">
        <f t="shared" si="173"/>
        <v>0.72799999999999998</v>
      </c>
      <c r="AR554" s="111">
        <f t="shared" si="174"/>
        <v>0.14199999999999999</v>
      </c>
      <c r="AS554" s="111">
        <f t="shared" si="175"/>
        <v>0.188</v>
      </c>
      <c r="AT554" s="111">
        <f t="shared" si="176"/>
        <v>0.188</v>
      </c>
      <c r="AU554" s="111">
        <f t="shared" si="177"/>
        <v>0.15</v>
      </c>
      <c r="AV554" s="111">
        <f t="shared" si="178"/>
        <v>0.153</v>
      </c>
      <c r="AW554" s="101">
        <f t="shared" si="179"/>
        <v>0</v>
      </c>
      <c r="AX554" s="101">
        <f t="shared" si="180"/>
        <v>0</v>
      </c>
      <c r="AY554" s="101">
        <f t="shared" si="181"/>
        <v>1</v>
      </c>
      <c r="AZ554" s="101">
        <f t="shared" si="182"/>
        <v>0</v>
      </c>
      <c r="BA554" s="101">
        <f t="shared" si="183"/>
        <v>2</v>
      </c>
      <c r="BB554" s="101">
        <f t="shared" si="184"/>
        <v>0</v>
      </c>
      <c r="BC554" s="101">
        <f t="shared" si="185"/>
        <v>1</v>
      </c>
      <c r="BD554" s="101">
        <f t="shared" si="186"/>
        <v>0</v>
      </c>
      <c r="BE554" s="101">
        <f t="shared" si="187"/>
        <v>0</v>
      </c>
      <c r="BF554" s="101">
        <f t="shared" si="188"/>
        <v>0</v>
      </c>
      <c r="BG554" s="101">
        <f t="shared" si="189"/>
        <v>4</v>
      </c>
    </row>
    <row r="555" spans="1:59" x14ac:dyDescent="0.2">
      <c r="A555" s="98">
        <v>1950935</v>
      </c>
      <c r="B555" s="98" t="s">
        <v>1605</v>
      </c>
      <c r="C555" s="98" t="s">
        <v>2698</v>
      </c>
      <c r="D555" s="98" t="s">
        <v>553</v>
      </c>
      <c r="E555" s="106">
        <v>1195</v>
      </c>
      <c r="F555" s="107" t="s">
        <v>529</v>
      </c>
      <c r="G555" s="108" t="s">
        <v>1288</v>
      </c>
      <c r="H555" s="109">
        <v>72824</v>
      </c>
      <c r="I555" s="108">
        <v>0.125</v>
      </c>
      <c r="J555" s="110">
        <v>60</v>
      </c>
      <c r="K555" s="110">
        <v>461</v>
      </c>
      <c r="L555" s="108">
        <v>0.13015184381778741</v>
      </c>
      <c r="M555" s="110">
        <v>6</v>
      </c>
      <c r="N555" s="110">
        <v>461</v>
      </c>
      <c r="O555" s="108">
        <v>1.3015184381778741E-2</v>
      </c>
      <c r="P555" s="108">
        <v>5.5999999999999994E-2</v>
      </c>
      <c r="Q555" s="108">
        <v>0.375</v>
      </c>
      <c r="R555" s="108">
        <v>-7.2204968944099376E-2</v>
      </c>
      <c r="S555" s="110">
        <v>31</v>
      </c>
      <c r="T555" s="110">
        <v>333</v>
      </c>
      <c r="U555" s="110">
        <v>823</v>
      </c>
      <c r="V555" s="108">
        <v>0.44228432563791009</v>
      </c>
      <c r="W555" s="110">
        <v>64</v>
      </c>
      <c r="X555" s="110">
        <v>0</v>
      </c>
      <c r="Y555" s="110">
        <v>525</v>
      </c>
      <c r="Z555" s="108">
        <v>0.1219047619047619</v>
      </c>
      <c r="AA555" s="110">
        <v>37</v>
      </c>
      <c r="AB555" s="110">
        <v>9</v>
      </c>
      <c r="AC555" s="110">
        <v>8</v>
      </c>
      <c r="AD555" s="110">
        <v>0</v>
      </c>
      <c r="AE555" s="110">
        <v>0</v>
      </c>
      <c r="AF555" s="110">
        <v>17</v>
      </c>
      <c r="AG555" s="110">
        <v>10</v>
      </c>
      <c r="AH555" s="110">
        <v>0</v>
      </c>
      <c r="AI555" s="110">
        <v>0</v>
      </c>
      <c r="AJ555" s="110">
        <v>0</v>
      </c>
      <c r="AK555" s="110">
        <v>461</v>
      </c>
      <c r="AL555" s="108">
        <v>0.175704989154013</v>
      </c>
      <c r="AM555" s="111">
        <f t="shared" si="170"/>
        <v>0.69399999999999995</v>
      </c>
      <c r="AN555" s="111">
        <f t="shared" si="169"/>
        <v>0.65100000000000002</v>
      </c>
      <c r="AO555" s="111">
        <f t="shared" si="171"/>
        <v>0.68300000000000005</v>
      </c>
      <c r="AP555" s="111">
        <f t="shared" si="172"/>
        <v>0.21099999999999999</v>
      </c>
      <c r="AQ555" s="111">
        <f t="shared" si="173"/>
        <v>0.80100000000000005</v>
      </c>
      <c r="AR555" s="111">
        <f t="shared" si="174"/>
        <v>0.59499999999999997</v>
      </c>
      <c r="AS555" s="111">
        <f t="shared" si="175"/>
        <v>0.44400000000000001</v>
      </c>
      <c r="AT555" s="111">
        <f t="shared" si="176"/>
        <v>0.44400000000000001</v>
      </c>
      <c r="AU555" s="111">
        <f t="shared" si="177"/>
        <v>0.71399999999999997</v>
      </c>
      <c r="AV555" s="111">
        <f t="shared" si="178"/>
        <v>0.47899999999999998</v>
      </c>
      <c r="AW555" s="101">
        <f t="shared" si="179"/>
        <v>0</v>
      </c>
      <c r="AX555" s="101">
        <f t="shared" si="180"/>
        <v>1</v>
      </c>
      <c r="AY555" s="101">
        <f t="shared" si="181"/>
        <v>2</v>
      </c>
      <c r="AZ555" s="101">
        <f t="shared" si="182"/>
        <v>0</v>
      </c>
      <c r="BA555" s="101">
        <f t="shared" si="183"/>
        <v>2</v>
      </c>
      <c r="BB555" s="101">
        <f t="shared" si="184"/>
        <v>1</v>
      </c>
      <c r="BC555" s="101">
        <f t="shared" si="185"/>
        <v>1</v>
      </c>
      <c r="BD555" s="101">
        <f t="shared" si="186"/>
        <v>1</v>
      </c>
      <c r="BE555" s="101">
        <f t="shared" si="187"/>
        <v>2</v>
      </c>
      <c r="BF555" s="101">
        <f t="shared" si="188"/>
        <v>1</v>
      </c>
      <c r="BG555" s="101">
        <f t="shared" si="189"/>
        <v>11</v>
      </c>
    </row>
    <row r="556" spans="1:59" x14ac:dyDescent="0.2">
      <c r="A556" s="98">
        <v>1950970</v>
      </c>
      <c r="B556" s="98" t="s">
        <v>1304</v>
      </c>
      <c r="C556" s="98" t="s">
        <v>2699</v>
      </c>
      <c r="D556" s="98" t="s">
        <v>554</v>
      </c>
      <c r="E556" s="106">
        <v>110</v>
      </c>
      <c r="F556" s="107" t="s">
        <v>577</v>
      </c>
      <c r="G556" s="108" t="s">
        <v>1240</v>
      </c>
      <c r="H556" s="109">
        <v>56250</v>
      </c>
      <c r="I556" s="108">
        <v>0.27300000000000002</v>
      </c>
      <c r="J556" s="110">
        <v>7</v>
      </c>
      <c r="K556" s="110">
        <v>54</v>
      </c>
      <c r="L556" s="108">
        <v>0.12962962962962962</v>
      </c>
      <c r="M556" s="110">
        <v>0</v>
      </c>
      <c r="N556" s="110">
        <v>54</v>
      </c>
      <c r="O556" s="108">
        <v>0</v>
      </c>
      <c r="P556" s="108">
        <v>0.4</v>
      </c>
      <c r="Q556" s="108">
        <v>0.64599999999999991</v>
      </c>
      <c r="R556" s="108">
        <v>-1.7857142857142856E-2</v>
      </c>
      <c r="S556" s="110">
        <v>6</v>
      </c>
      <c r="T556" s="110">
        <v>44</v>
      </c>
      <c r="U556" s="110">
        <v>97</v>
      </c>
      <c r="V556" s="108">
        <v>0.51546391752577314</v>
      </c>
      <c r="W556" s="110">
        <v>11</v>
      </c>
      <c r="X556" s="110">
        <v>3</v>
      </c>
      <c r="Y556" s="110">
        <v>65</v>
      </c>
      <c r="Z556" s="108">
        <v>0.12307692307692308</v>
      </c>
      <c r="AA556" s="110">
        <v>12</v>
      </c>
      <c r="AB556" s="110">
        <v>0</v>
      </c>
      <c r="AC556" s="110">
        <v>1</v>
      </c>
      <c r="AD556" s="110">
        <v>0</v>
      </c>
      <c r="AE556" s="110">
        <v>0</v>
      </c>
      <c r="AF556" s="110">
        <v>0</v>
      </c>
      <c r="AG556" s="110">
        <v>0</v>
      </c>
      <c r="AH556" s="110">
        <v>0</v>
      </c>
      <c r="AI556" s="110">
        <v>0</v>
      </c>
      <c r="AJ556" s="110">
        <v>0</v>
      </c>
      <c r="AK556" s="110">
        <v>54</v>
      </c>
      <c r="AL556" s="108">
        <v>0.24074074074074073</v>
      </c>
      <c r="AM556" s="111">
        <f t="shared" si="170"/>
        <v>0.27900000000000003</v>
      </c>
      <c r="AN556" s="111">
        <f t="shared" si="169"/>
        <v>0.95899999999999996</v>
      </c>
      <c r="AO556" s="111">
        <f t="shared" si="171"/>
        <v>0.67400000000000004</v>
      </c>
      <c r="AP556" s="111">
        <f t="shared" si="172"/>
        <v>0</v>
      </c>
      <c r="AQ556" s="111">
        <f t="shared" si="173"/>
        <v>0.998</v>
      </c>
      <c r="AR556" s="111">
        <f t="shared" si="174"/>
        <v>0.98599999999999999</v>
      </c>
      <c r="AS556" s="111">
        <f t="shared" si="175"/>
        <v>0.68100000000000005</v>
      </c>
      <c r="AT556" s="111">
        <f t="shared" si="176"/>
        <v>0.68100000000000005</v>
      </c>
      <c r="AU556" s="111">
        <f t="shared" si="177"/>
        <v>0.72199999999999998</v>
      </c>
      <c r="AV556" s="111">
        <f t="shared" si="178"/>
        <v>0.75600000000000001</v>
      </c>
      <c r="AW556" s="101">
        <f t="shared" si="179"/>
        <v>2</v>
      </c>
      <c r="AX556" s="101">
        <f t="shared" si="180"/>
        <v>2</v>
      </c>
      <c r="AY556" s="101">
        <f t="shared" si="181"/>
        <v>2</v>
      </c>
      <c r="AZ556" s="101">
        <f t="shared" si="182"/>
        <v>0</v>
      </c>
      <c r="BA556" s="101">
        <f t="shared" si="183"/>
        <v>2</v>
      </c>
      <c r="BB556" s="101">
        <f t="shared" si="184"/>
        <v>2</v>
      </c>
      <c r="BC556" s="101">
        <f t="shared" si="185"/>
        <v>1</v>
      </c>
      <c r="BD556" s="101">
        <f t="shared" si="186"/>
        <v>2</v>
      </c>
      <c r="BE556" s="101">
        <f t="shared" si="187"/>
        <v>2</v>
      </c>
      <c r="BF556" s="101">
        <f t="shared" si="188"/>
        <v>2</v>
      </c>
      <c r="BG556" s="101">
        <f t="shared" si="189"/>
        <v>17</v>
      </c>
    </row>
    <row r="557" spans="1:59" x14ac:dyDescent="0.2">
      <c r="A557" s="98">
        <v>1951060</v>
      </c>
      <c r="B557" s="98" t="s">
        <v>1562</v>
      </c>
      <c r="C557" s="98" t="s">
        <v>2700</v>
      </c>
      <c r="D557" s="98" t="s">
        <v>555</v>
      </c>
      <c r="E557" s="106">
        <v>199</v>
      </c>
      <c r="F557" s="107" t="s">
        <v>644</v>
      </c>
      <c r="G557" s="108" t="s">
        <v>1380</v>
      </c>
      <c r="H557" s="109">
        <v>65795</v>
      </c>
      <c r="I557" s="108">
        <v>0.36599999999999999</v>
      </c>
      <c r="J557" s="110">
        <v>14</v>
      </c>
      <c r="K557" s="110">
        <v>107</v>
      </c>
      <c r="L557" s="108">
        <v>0.13084112149532709</v>
      </c>
      <c r="M557" s="110">
        <v>1</v>
      </c>
      <c r="N557" s="110">
        <v>107</v>
      </c>
      <c r="O557" s="108">
        <v>9.3457943925233638E-3</v>
      </c>
      <c r="P557" s="108">
        <v>4.8000000000000001E-2</v>
      </c>
      <c r="Q557" s="108">
        <v>0.35399999999999998</v>
      </c>
      <c r="R557" s="108">
        <v>-7.0093457943925228E-2</v>
      </c>
      <c r="S557" s="110">
        <v>61</v>
      </c>
      <c r="T557" s="110">
        <v>60</v>
      </c>
      <c r="U557" s="110">
        <v>181</v>
      </c>
      <c r="V557" s="108">
        <v>0.66850828729281764</v>
      </c>
      <c r="W557" s="110">
        <v>16</v>
      </c>
      <c r="X557" s="110">
        <v>0</v>
      </c>
      <c r="Y557" s="110">
        <v>123</v>
      </c>
      <c r="Z557" s="108">
        <v>0.13008130081300814</v>
      </c>
      <c r="AA557" s="110">
        <v>8</v>
      </c>
      <c r="AB557" s="110">
        <v>7</v>
      </c>
      <c r="AC557" s="110">
        <v>0</v>
      </c>
      <c r="AD557" s="110">
        <v>0</v>
      </c>
      <c r="AE557" s="110">
        <v>0</v>
      </c>
      <c r="AF557" s="110">
        <v>1</v>
      </c>
      <c r="AG557" s="110">
        <v>0</v>
      </c>
      <c r="AH557" s="110">
        <v>0</v>
      </c>
      <c r="AI557" s="110">
        <v>0</v>
      </c>
      <c r="AJ557" s="110">
        <v>0</v>
      </c>
      <c r="AK557" s="110">
        <v>107</v>
      </c>
      <c r="AL557" s="108">
        <v>0.14953271028037382</v>
      </c>
      <c r="AM557" s="111">
        <f t="shared" si="170"/>
        <v>0.53300000000000003</v>
      </c>
      <c r="AN557" s="111">
        <f t="shared" si="169"/>
        <v>0.99099999999999999</v>
      </c>
      <c r="AO557" s="111">
        <f t="shared" si="171"/>
        <v>0.68500000000000005</v>
      </c>
      <c r="AP557" s="111">
        <f t="shared" si="172"/>
        <v>0.17399999999999999</v>
      </c>
      <c r="AQ557" s="111">
        <f t="shared" si="173"/>
        <v>0.755</v>
      </c>
      <c r="AR557" s="111">
        <f t="shared" si="174"/>
        <v>0.502</v>
      </c>
      <c r="AS557" s="111">
        <f t="shared" si="175"/>
        <v>0.93899999999999995</v>
      </c>
      <c r="AT557" s="111">
        <f t="shared" si="176"/>
        <v>0.93899999999999995</v>
      </c>
      <c r="AU557" s="111">
        <f t="shared" si="177"/>
        <v>0.748</v>
      </c>
      <c r="AV557" s="111">
        <f t="shared" si="178"/>
        <v>0.35</v>
      </c>
      <c r="AW557" s="101">
        <f t="shared" si="179"/>
        <v>1</v>
      </c>
      <c r="AX557" s="101">
        <f t="shared" si="180"/>
        <v>2</v>
      </c>
      <c r="AY557" s="101">
        <f t="shared" si="181"/>
        <v>2</v>
      </c>
      <c r="AZ557" s="101">
        <f t="shared" si="182"/>
        <v>0</v>
      </c>
      <c r="BA557" s="101">
        <f t="shared" si="183"/>
        <v>2</v>
      </c>
      <c r="BB557" s="101">
        <f t="shared" si="184"/>
        <v>1</v>
      </c>
      <c r="BC557" s="101">
        <f t="shared" si="185"/>
        <v>1</v>
      </c>
      <c r="BD557" s="101">
        <f t="shared" si="186"/>
        <v>2</v>
      </c>
      <c r="BE557" s="101">
        <f t="shared" si="187"/>
        <v>2</v>
      </c>
      <c r="BF557" s="101">
        <f t="shared" si="188"/>
        <v>1</v>
      </c>
      <c r="BG557" s="101">
        <f t="shared" si="189"/>
        <v>14</v>
      </c>
    </row>
    <row r="558" spans="1:59" x14ac:dyDescent="0.2">
      <c r="A558" s="98">
        <v>1951105</v>
      </c>
      <c r="B558" s="98" t="s">
        <v>1812</v>
      </c>
      <c r="C558" s="98" t="s">
        <v>2701</v>
      </c>
      <c r="D558" s="98" t="s">
        <v>556</v>
      </c>
      <c r="E558" s="106">
        <v>345</v>
      </c>
      <c r="F558" s="107" t="s">
        <v>1061</v>
      </c>
      <c r="G558" s="108" t="s">
        <v>1062</v>
      </c>
      <c r="H558" s="109">
        <v>78333</v>
      </c>
      <c r="I558" s="108">
        <v>5.0999999999999997E-2</v>
      </c>
      <c r="J558" s="110">
        <v>19</v>
      </c>
      <c r="K558" s="110">
        <v>146</v>
      </c>
      <c r="L558" s="108">
        <v>0.13013698630136986</v>
      </c>
      <c r="M558" s="110">
        <v>4</v>
      </c>
      <c r="N558" s="110">
        <v>146</v>
      </c>
      <c r="O558" s="108">
        <v>2.7397260273972601E-2</v>
      </c>
      <c r="P558" s="108">
        <v>0.12300000000000001</v>
      </c>
      <c r="Q558" s="108">
        <v>0.17300000000000001</v>
      </c>
      <c r="R558" s="108">
        <v>-2.2662889518413599E-2</v>
      </c>
      <c r="S558" s="110">
        <v>19</v>
      </c>
      <c r="T558" s="110">
        <v>112</v>
      </c>
      <c r="U558" s="110">
        <v>243</v>
      </c>
      <c r="V558" s="108">
        <v>0.53909465020576131</v>
      </c>
      <c r="W558" s="110">
        <v>22</v>
      </c>
      <c r="X558" s="110">
        <v>5</v>
      </c>
      <c r="Y558" s="110">
        <v>168</v>
      </c>
      <c r="Z558" s="108">
        <v>0.10119047619047619</v>
      </c>
      <c r="AA558" s="110">
        <v>4</v>
      </c>
      <c r="AB558" s="110">
        <v>2</v>
      </c>
      <c r="AC558" s="110">
        <v>0</v>
      </c>
      <c r="AD558" s="110">
        <v>1</v>
      </c>
      <c r="AE558" s="110">
        <v>0</v>
      </c>
      <c r="AF558" s="110">
        <v>0</v>
      </c>
      <c r="AG558" s="110">
        <v>1</v>
      </c>
      <c r="AH558" s="110">
        <v>1</v>
      </c>
      <c r="AI558" s="110">
        <v>0</v>
      </c>
      <c r="AJ558" s="110">
        <v>0</v>
      </c>
      <c r="AK558" s="110">
        <v>146</v>
      </c>
      <c r="AL558" s="108">
        <v>6.1643835616438353E-2</v>
      </c>
      <c r="AM558" s="111">
        <f t="shared" si="170"/>
        <v>0.78100000000000003</v>
      </c>
      <c r="AN558" s="111">
        <f t="shared" si="169"/>
        <v>0.217</v>
      </c>
      <c r="AO558" s="111">
        <f t="shared" si="171"/>
        <v>0.68200000000000005</v>
      </c>
      <c r="AP558" s="111">
        <f t="shared" si="172"/>
        <v>0.39700000000000002</v>
      </c>
      <c r="AQ558" s="111">
        <f t="shared" si="173"/>
        <v>0.95699999999999996</v>
      </c>
      <c r="AR558" s="111">
        <f t="shared" si="174"/>
        <v>0.01</v>
      </c>
      <c r="AS558" s="111">
        <f t="shared" si="175"/>
        <v>0.749</v>
      </c>
      <c r="AT558" s="111">
        <f t="shared" si="176"/>
        <v>0.749</v>
      </c>
      <c r="AU558" s="111">
        <f t="shared" si="177"/>
        <v>0.60499999999999998</v>
      </c>
      <c r="AV558" s="111">
        <f t="shared" si="178"/>
        <v>6.3E-2</v>
      </c>
      <c r="AW558" s="101">
        <f t="shared" si="179"/>
        <v>0</v>
      </c>
      <c r="AX558" s="101">
        <f t="shared" si="180"/>
        <v>0</v>
      </c>
      <c r="AY558" s="101">
        <f t="shared" si="181"/>
        <v>2</v>
      </c>
      <c r="AZ558" s="101">
        <f t="shared" si="182"/>
        <v>1</v>
      </c>
      <c r="BA558" s="101">
        <f t="shared" si="183"/>
        <v>2</v>
      </c>
      <c r="BB558" s="101">
        <f t="shared" si="184"/>
        <v>0</v>
      </c>
      <c r="BC558" s="101">
        <f t="shared" si="185"/>
        <v>1</v>
      </c>
      <c r="BD558" s="101">
        <f t="shared" si="186"/>
        <v>2</v>
      </c>
      <c r="BE558" s="101">
        <f t="shared" si="187"/>
        <v>1</v>
      </c>
      <c r="BF558" s="101">
        <f t="shared" si="188"/>
        <v>0</v>
      </c>
      <c r="BG558" s="101">
        <f t="shared" si="189"/>
        <v>9</v>
      </c>
    </row>
    <row r="559" spans="1:59" x14ac:dyDescent="0.2">
      <c r="A559" s="98">
        <v>1951150</v>
      </c>
      <c r="B559" s="98" t="s">
        <v>1989</v>
      </c>
      <c r="C559" s="98" t="s">
        <v>2702</v>
      </c>
      <c r="D559" s="98" t="s">
        <v>557</v>
      </c>
      <c r="E559" s="106">
        <v>161</v>
      </c>
      <c r="F559" s="107" t="s">
        <v>149</v>
      </c>
      <c r="G559" s="108" t="s">
        <v>1635</v>
      </c>
      <c r="H559" s="109">
        <v>53661</v>
      </c>
      <c r="I559" s="108">
        <v>3.7999999999999999E-2</v>
      </c>
      <c r="J559" s="110">
        <v>2</v>
      </c>
      <c r="K559" s="110">
        <v>67</v>
      </c>
      <c r="L559" s="108">
        <v>2.9850746268656716E-2</v>
      </c>
      <c r="M559" s="110">
        <v>0</v>
      </c>
      <c r="N559" s="110">
        <v>67</v>
      </c>
      <c r="O559" s="108">
        <v>0</v>
      </c>
      <c r="P559" s="108">
        <v>0</v>
      </c>
      <c r="Q559" s="108">
        <v>0.24199999999999999</v>
      </c>
      <c r="R559" s="108">
        <v>1.2578616352201259E-2</v>
      </c>
      <c r="S559" s="110">
        <v>3</v>
      </c>
      <c r="T559" s="110">
        <v>47</v>
      </c>
      <c r="U559" s="110">
        <v>86</v>
      </c>
      <c r="V559" s="108">
        <v>0.58139534883720934</v>
      </c>
      <c r="W559" s="110">
        <v>14</v>
      </c>
      <c r="X559" s="110">
        <v>0</v>
      </c>
      <c r="Y559" s="110">
        <v>81</v>
      </c>
      <c r="Z559" s="108">
        <v>0.1728395061728395</v>
      </c>
      <c r="AA559" s="110">
        <v>2</v>
      </c>
      <c r="AB559" s="110">
        <v>0</v>
      </c>
      <c r="AC559" s="110">
        <v>0</v>
      </c>
      <c r="AD559" s="110">
        <v>0</v>
      </c>
      <c r="AE559" s="110">
        <v>0</v>
      </c>
      <c r="AF559" s="110">
        <v>3</v>
      </c>
      <c r="AG559" s="110">
        <v>0</v>
      </c>
      <c r="AH559" s="110">
        <v>0</v>
      </c>
      <c r="AI559" s="110">
        <v>0</v>
      </c>
      <c r="AJ559" s="110">
        <v>0</v>
      </c>
      <c r="AK559" s="110">
        <v>67</v>
      </c>
      <c r="AL559" s="108">
        <v>7.4626865671641784E-2</v>
      </c>
      <c r="AM559" s="111">
        <f t="shared" si="170"/>
        <v>0.22500000000000001</v>
      </c>
      <c r="AN559" s="111">
        <f t="shared" si="169"/>
        <v>0.14299999999999999</v>
      </c>
      <c r="AO559" s="111">
        <f t="shared" si="171"/>
        <v>0.124</v>
      </c>
      <c r="AP559" s="111">
        <f t="shared" si="172"/>
        <v>0</v>
      </c>
      <c r="AQ559" s="111">
        <f t="shared" si="173"/>
        <v>0</v>
      </c>
      <c r="AR559" s="111">
        <f t="shared" si="174"/>
        <v>0.104</v>
      </c>
      <c r="AS559" s="111">
        <f t="shared" si="175"/>
        <v>0.84699999999999998</v>
      </c>
      <c r="AT559" s="111">
        <f t="shared" si="176"/>
        <v>0.84699999999999998</v>
      </c>
      <c r="AU559" s="111">
        <f t="shared" si="177"/>
        <v>0.84699999999999998</v>
      </c>
      <c r="AV559" s="111">
        <f t="shared" si="178"/>
        <v>7.9000000000000001E-2</v>
      </c>
      <c r="AW559" s="101">
        <f t="shared" si="179"/>
        <v>2</v>
      </c>
      <c r="AX559" s="101">
        <f t="shared" si="180"/>
        <v>0</v>
      </c>
      <c r="AY559" s="101">
        <f t="shared" si="181"/>
        <v>0</v>
      </c>
      <c r="AZ559" s="101">
        <f t="shared" si="182"/>
        <v>0</v>
      </c>
      <c r="BA559" s="101">
        <f t="shared" si="183"/>
        <v>0</v>
      </c>
      <c r="BB559" s="101">
        <f t="shared" si="184"/>
        <v>0</v>
      </c>
      <c r="BC559" s="101">
        <f t="shared" si="185"/>
        <v>0</v>
      </c>
      <c r="BD559" s="101">
        <f t="shared" si="186"/>
        <v>2</v>
      </c>
      <c r="BE559" s="101">
        <f t="shared" si="187"/>
        <v>2</v>
      </c>
      <c r="BF559" s="101">
        <f t="shared" si="188"/>
        <v>0</v>
      </c>
      <c r="BG559" s="101">
        <f t="shared" si="189"/>
        <v>6</v>
      </c>
    </row>
    <row r="560" spans="1:59" x14ac:dyDescent="0.2">
      <c r="A560" s="98">
        <v>1951375</v>
      </c>
      <c r="B560" s="98" t="s">
        <v>2075</v>
      </c>
      <c r="C560" s="98" t="s">
        <v>2703</v>
      </c>
      <c r="D560" s="98" t="s">
        <v>558</v>
      </c>
      <c r="E560" s="106">
        <v>717</v>
      </c>
      <c r="F560" s="107" t="s">
        <v>683</v>
      </c>
      <c r="G560" s="108" t="s">
        <v>1536</v>
      </c>
      <c r="H560" s="109">
        <v>79250</v>
      </c>
      <c r="I560" s="108">
        <v>4.4999999999999998E-2</v>
      </c>
      <c r="J560" s="110">
        <v>22</v>
      </c>
      <c r="K560" s="110">
        <v>343</v>
      </c>
      <c r="L560" s="108">
        <v>6.4139941690962099E-2</v>
      </c>
      <c r="M560" s="110">
        <v>10</v>
      </c>
      <c r="N560" s="110">
        <v>343</v>
      </c>
      <c r="O560" s="108">
        <v>2.9154518950437316E-2</v>
      </c>
      <c r="P560" s="108">
        <v>1.9E-2</v>
      </c>
      <c r="Q560" s="108">
        <v>0.32100000000000001</v>
      </c>
      <c r="R560" s="108">
        <v>-5.0331125827814571E-2</v>
      </c>
      <c r="S560" s="110">
        <v>39</v>
      </c>
      <c r="T560" s="110">
        <v>239</v>
      </c>
      <c r="U560" s="110">
        <v>540</v>
      </c>
      <c r="V560" s="108">
        <v>0.51481481481481484</v>
      </c>
      <c r="W560" s="110">
        <v>39</v>
      </c>
      <c r="X560" s="110">
        <v>11</v>
      </c>
      <c r="Y560" s="110">
        <v>382</v>
      </c>
      <c r="Z560" s="108">
        <v>7.3298429319371722E-2</v>
      </c>
      <c r="AA560" s="110">
        <v>3</v>
      </c>
      <c r="AB560" s="110">
        <v>8</v>
      </c>
      <c r="AC560" s="110">
        <v>4</v>
      </c>
      <c r="AD560" s="110">
        <v>0</v>
      </c>
      <c r="AE560" s="110">
        <v>0</v>
      </c>
      <c r="AF560" s="110">
        <v>8</v>
      </c>
      <c r="AG560" s="110">
        <v>0</v>
      </c>
      <c r="AH560" s="110">
        <v>3</v>
      </c>
      <c r="AI560" s="110">
        <v>0</v>
      </c>
      <c r="AJ560" s="110">
        <v>0</v>
      </c>
      <c r="AK560" s="110">
        <v>343</v>
      </c>
      <c r="AL560" s="108">
        <v>7.5801749271137031E-2</v>
      </c>
      <c r="AM560" s="111">
        <f t="shared" si="170"/>
        <v>0.79100000000000004</v>
      </c>
      <c r="AN560" s="111">
        <f t="shared" si="169"/>
        <v>0.18099999999999999</v>
      </c>
      <c r="AO560" s="111">
        <f t="shared" si="171"/>
        <v>0.316</v>
      </c>
      <c r="AP560" s="111">
        <f t="shared" si="172"/>
        <v>0.42499999999999999</v>
      </c>
      <c r="AQ560" s="111">
        <f t="shared" si="173"/>
        <v>0.41</v>
      </c>
      <c r="AR560" s="111">
        <f t="shared" si="174"/>
        <v>0.36599999999999999</v>
      </c>
      <c r="AS560" s="111">
        <f t="shared" si="175"/>
        <v>0.67700000000000005</v>
      </c>
      <c r="AT560" s="111">
        <f t="shared" si="176"/>
        <v>0.67700000000000005</v>
      </c>
      <c r="AU560" s="111">
        <f t="shared" si="177"/>
        <v>0.45300000000000001</v>
      </c>
      <c r="AV560" s="111">
        <f t="shared" si="178"/>
        <v>0.08</v>
      </c>
      <c r="AW560" s="101">
        <f t="shared" si="179"/>
        <v>0</v>
      </c>
      <c r="AX560" s="101">
        <f t="shared" si="180"/>
        <v>0</v>
      </c>
      <c r="AY560" s="101">
        <f t="shared" si="181"/>
        <v>0</v>
      </c>
      <c r="AZ560" s="101">
        <f t="shared" si="182"/>
        <v>1</v>
      </c>
      <c r="BA560" s="101">
        <f t="shared" si="183"/>
        <v>1</v>
      </c>
      <c r="BB560" s="101">
        <f t="shared" si="184"/>
        <v>1</v>
      </c>
      <c r="BC560" s="101">
        <f t="shared" si="185"/>
        <v>1</v>
      </c>
      <c r="BD560" s="101">
        <f t="shared" si="186"/>
        <v>2</v>
      </c>
      <c r="BE560" s="101">
        <f t="shared" si="187"/>
        <v>1</v>
      </c>
      <c r="BF560" s="101">
        <f t="shared" si="188"/>
        <v>0</v>
      </c>
      <c r="BG560" s="101">
        <f t="shared" si="189"/>
        <v>7</v>
      </c>
    </row>
    <row r="561" spans="1:59" x14ac:dyDescent="0.2">
      <c r="A561" s="98">
        <v>1951420</v>
      </c>
      <c r="B561" s="98" t="s">
        <v>1136</v>
      </c>
      <c r="C561" s="98" t="s">
        <v>2704</v>
      </c>
      <c r="D561" s="98" t="s">
        <v>559</v>
      </c>
      <c r="E561" s="106">
        <v>222</v>
      </c>
      <c r="F561" s="107" t="s">
        <v>1137</v>
      </c>
      <c r="G561" s="108" t="s">
        <v>1138</v>
      </c>
      <c r="H561" s="109">
        <v>54063</v>
      </c>
      <c r="I561" s="108">
        <v>0.28000000000000003</v>
      </c>
      <c r="J561" s="110">
        <v>10</v>
      </c>
      <c r="K561" s="110">
        <v>111</v>
      </c>
      <c r="L561" s="108">
        <v>9.0090090090090086E-2</v>
      </c>
      <c r="M561" s="110">
        <v>6</v>
      </c>
      <c r="N561" s="110">
        <v>111</v>
      </c>
      <c r="O561" s="108">
        <v>5.4054054054054057E-2</v>
      </c>
      <c r="P561" s="108">
        <v>9.0000000000000011E-3</v>
      </c>
      <c r="Q561" s="108">
        <v>0.46100000000000002</v>
      </c>
      <c r="R561" s="108">
        <v>-0.1328125</v>
      </c>
      <c r="S561" s="110">
        <v>39</v>
      </c>
      <c r="T561" s="110">
        <v>65</v>
      </c>
      <c r="U561" s="110">
        <v>177</v>
      </c>
      <c r="V561" s="108">
        <v>0.58757062146892658</v>
      </c>
      <c r="W561" s="110">
        <v>38</v>
      </c>
      <c r="X561" s="110">
        <v>0</v>
      </c>
      <c r="Y561" s="110">
        <v>149</v>
      </c>
      <c r="Z561" s="108">
        <v>0.25503355704697989</v>
      </c>
      <c r="AA561" s="110">
        <v>17</v>
      </c>
      <c r="AB561" s="110">
        <v>1</v>
      </c>
      <c r="AC561" s="110">
        <v>0</v>
      </c>
      <c r="AD561" s="110">
        <v>0</v>
      </c>
      <c r="AE561" s="110">
        <v>0</v>
      </c>
      <c r="AF561" s="110">
        <v>0</v>
      </c>
      <c r="AG561" s="110">
        <v>0</v>
      </c>
      <c r="AH561" s="110">
        <v>0</v>
      </c>
      <c r="AI561" s="110">
        <v>0</v>
      </c>
      <c r="AJ561" s="110">
        <v>0</v>
      </c>
      <c r="AK561" s="110">
        <v>111</v>
      </c>
      <c r="AL561" s="108">
        <v>0.16216216216216217</v>
      </c>
      <c r="AM561" s="111">
        <f t="shared" si="170"/>
        <v>0.23599999999999999</v>
      </c>
      <c r="AN561" s="111">
        <f t="shared" si="169"/>
        <v>0.96499999999999997</v>
      </c>
      <c r="AO561" s="111">
        <f t="shared" si="171"/>
        <v>0.46400000000000002</v>
      </c>
      <c r="AP561" s="111">
        <f t="shared" si="172"/>
        <v>0.67900000000000005</v>
      </c>
      <c r="AQ561" s="111">
        <f t="shared" si="173"/>
        <v>0.253</v>
      </c>
      <c r="AR561" s="111">
        <f t="shared" si="174"/>
        <v>0.86199999999999999</v>
      </c>
      <c r="AS561" s="111">
        <f t="shared" si="175"/>
        <v>0.85499999999999998</v>
      </c>
      <c r="AT561" s="111">
        <f t="shared" si="176"/>
        <v>0.85499999999999998</v>
      </c>
      <c r="AU561" s="111">
        <f t="shared" si="177"/>
        <v>0.94599999999999995</v>
      </c>
      <c r="AV561" s="111">
        <f t="shared" si="178"/>
        <v>0.40400000000000003</v>
      </c>
      <c r="AW561" s="101">
        <f t="shared" si="179"/>
        <v>2</v>
      </c>
      <c r="AX561" s="101">
        <f t="shared" si="180"/>
        <v>2</v>
      </c>
      <c r="AY561" s="101">
        <f t="shared" si="181"/>
        <v>1</v>
      </c>
      <c r="AZ561" s="101">
        <f t="shared" si="182"/>
        <v>2</v>
      </c>
      <c r="BA561" s="101">
        <f t="shared" si="183"/>
        <v>0</v>
      </c>
      <c r="BB561" s="101">
        <f t="shared" si="184"/>
        <v>2</v>
      </c>
      <c r="BC561" s="101">
        <f t="shared" si="185"/>
        <v>2</v>
      </c>
      <c r="BD561" s="101">
        <f t="shared" si="186"/>
        <v>2</v>
      </c>
      <c r="BE561" s="101">
        <f t="shared" si="187"/>
        <v>2</v>
      </c>
      <c r="BF561" s="101">
        <f t="shared" si="188"/>
        <v>1</v>
      </c>
      <c r="BG561" s="101">
        <f t="shared" si="189"/>
        <v>16</v>
      </c>
    </row>
    <row r="562" spans="1:59" x14ac:dyDescent="0.2">
      <c r="A562" s="98">
        <v>1951735</v>
      </c>
      <c r="B562" s="98" t="s">
        <v>1297</v>
      </c>
      <c r="C562" s="98" t="s">
        <v>2705</v>
      </c>
      <c r="D562" s="98" t="s">
        <v>560</v>
      </c>
      <c r="E562" s="106">
        <v>363</v>
      </c>
      <c r="F562" s="107" t="s">
        <v>228</v>
      </c>
      <c r="G562" s="108" t="s">
        <v>1127</v>
      </c>
      <c r="H562" s="109">
        <v>64167</v>
      </c>
      <c r="I562" s="108">
        <v>0.114</v>
      </c>
      <c r="J562" s="110">
        <v>23</v>
      </c>
      <c r="K562" s="110">
        <v>142</v>
      </c>
      <c r="L562" s="108">
        <v>0.1619718309859155</v>
      </c>
      <c r="M562" s="110">
        <v>4</v>
      </c>
      <c r="N562" s="110">
        <v>142</v>
      </c>
      <c r="O562" s="108">
        <v>2.8169014084507043E-2</v>
      </c>
      <c r="P562" s="108">
        <v>0</v>
      </c>
      <c r="Q562" s="108">
        <v>0.36899999999999999</v>
      </c>
      <c r="R562" s="108">
        <v>0.14150943396226415</v>
      </c>
      <c r="S562" s="110">
        <v>10</v>
      </c>
      <c r="T562" s="110">
        <v>86</v>
      </c>
      <c r="U562" s="110">
        <v>226</v>
      </c>
      <c r="V562" s="108">
        <v>0.4247787610619469</v>
      </c>
      <c r="W562" s="110">
        <v>16</v>
      </c>
      <c r="X562" s="110">
        <v>0</v>
      </c>
      <c r="Y562" s="110">
        <v>158</v>
      </c>
      <c r="Z562" s="108">
        <v>0.10126582278481013</v>
      </c>
      <c r="AA562" s="110">
        <v>12</v>
      </c>
      <c r="AB562" s="110">
        <v>4</v>
      </c>
      <c r="AC562" s="110">
        <v>15</v>
      </c>
      <c r="AD562" s="110">
        <v>6</v>
      </c>
      <c r="AE562" s="110">
        <v>0</v>
      </c>
      <c r="AF562" s="110">
        <v>3</v>
      </c>
      <c r="AG562" s="110">
        <v>10</v>
      </c>
      <c r="AH562" s="110">
        <v>0</v>
      </c>
      <c r="AI562" s="110">
        <v>0</v>
      </c>
      <c r="AJ562" s="110">
        <v>0</v>
      </c>
      <c r="AK562" s="110">
        <v>142</v>
      </c>
      <c r="AL562" s="108">
        <v>0.352112676056338</v>
      </c>
      <c r="AM562" s="111">
        <f t="shared" si="170"/>
        <v>0.495</v>
      </c>
      <c r="AN562" s="111">
        <f t="shared" si="169"/>
        <v>0.60299999999999998</v>
      </c>
      <c r="AO562" s="111">
        <f t="shared" si="171"/>
        <v>0.80700000000000005</v>
      </c>
      <c r="AP562" s="111">
        <f t="shared" si="172"/>
        <v>0.40500000000000003</v>
      </c>
      <c r="AQ562" s="111">
        <f t="shared" si="173"/>
        <v>0</v>
      </c>
      <c r="AR562" s="111">
        <f t="shared" si="174"/>
        <v>0.56299999999999994</v>
      </c>
      <c r="AS562" s="111">
        <f t="shared" si="175"/>
        <v>0.373</v>
      </c>
      <c r="AT562" s="111">
        <f t="shared" si="176"/>
        <v>0.373</v>
      </c>
      <c r="AU562" s="111">
        <f t="shared" si="177"/>
        <v>0.60699999999999998</v>
      </c>
      <c r="AV562" s="111">
        <f t="shared" si="178"/>
        <v>0.97099999999999997</v>
      </c>
      <c r="AW562" s="101">
        <f t="shared" si="179"/>
        <v>1</v>
      </c>
      <c r="AX562" s="101">
        <f t="shared" si="180"/>
        <v>1</v>
      </c>
      <c r="AY562" s="101">
        <f t="shared" si="181"/>
        <v>2</v>
      </c>
      <c r="AZ562" s="101">
        <f t="shared" si="182"/>
        <v>1</v>
      </c>
      <c r="BA562" s="101">
        <f t="shared" si="183"/>
        <v>0</v>
      </c>
      <c r="BB562" s="101">
        <f t="shared" si="184"/>
        <v>1</v>
      </c>
      <c r="BC562" s="101">
        <f t="shared" si="185"/>
        <v>0</v>
      </c>
      <c r="BD562" s="101">
        <f t="shared" si="186"/>
        <v>1</v>
      </c>
      <c r="BE562" s="101">
        <f t="shared" si="187"/>
        <v>1</v>
      </c>
      <c r="BF562" s="101">
        <f t="shared" si="188"/>
        <v>2</v>
      </c>
      <c r="BG562" s="101">
        <f t="shared" si="189"/>
        <v>10</v>
      </c>
    </row>
    <row r="563" spans="1:59" x14ac:dyDescent="0.2">
      <c r="A563" s="98">
        <v>1952050</v>
      </c>
      <c r="B563" s="98" t="s">
        <v>1543</v>
      </c>
      <c r="C563" s="98" t="s">
        <v>2706</v>
      </c>
      <c r="D563" s="98" t="s">
        <v>561</v>
      </c>
      <c r="E563" s="106">
        <v>408</v>
      </c>
      <c r="F563" s="107" t="s">
        <v>1049</v>
      </c>
      <c r="G563" s="108" t="s">
        <v>1050</v>
      </c>
      <c r="H563" s="109">
        <v>67750</v>
      </c>
      <c r="I563" s="108">
        <v>0.13500000000000001</v>
      </c>
      <c r="J563" s="110">
        <v>10</v>
      </c>
      <c r="K563" s="110">
        <v>194</v>
      </c>
      <c r="L563" s="108">
        <v>5.1546391752577317E-2</v>
      </c>
      <c r="M563" s="110">
        <v>7</v>
      </c>
      <c r="N563" s="110">
        <v>194</v>
      </c>
      <c r="O563" s="108">
        <v>3.608247422680412E-2</v>
      </c>
      <c r="P563" s="108">
        <v>0.02</v>
      </c>
      <c r="Q563" s="108">
        <v>0.40100000000000002</v>
      </c>
      <c r="R563" s="108">
        <v>-8.3146067415730343E-2</v>
      </c>
      <c r="S563" s="110">
        <v>33</v>
      </c>
      <c r="T563" s="110">
        <v>103</v>
      </c>
      <c r="U563" s="110">
        <v>283</v>
      </c>
      <c r="V563" s="108">
        <v>0.48056537102473496</v>
      </c>
      <c r="W563" s="110">
        <v>13</v>
      </c>
      <c r="X563" s="110">
        <v>6</v>
      </c>
      <c r="Y563" s="110">
        <v>207</v>
      </c>
      <c r="Z563" s="108">
        <v>3.3816425120772944E-2</v>
      </c>
      <c r="AA563" s="110">
        <v>8</v>
      </c>
      <c r="AB563" s="110">
        <v>10</v>
      </c>
      <c r="AC563" s="110">
        <v>9</v>
      </c>
      <c r="AD563" s="110">
        <v>0</v>
      </c>
      <c r="AE563" s="110">
        <v>0</v>
      </c>
      <c r="AF563" s="110">
        <v>8</v>
      </c>
      <c r="AG563" s="110">
        <v>4</v>
      </c>
      <c r="AH563" s="110">
        <v>0</v>
      </c>
      <c r="AI563" s="110">
        <v>0</v>
      </c>
      <c r="AJ563" s="110">
        <v>0</v>
      </c>
      <c r="AK563" s="110">
        <v>194</v>
      </c>
      <c r="AL563" s="108">
        <v>0.20103092783505155</v>
      </c>
      <c r="AM563" s="111">
        <f t="shared" si="170"/>
        <v>0.59199999999999997</v>
      </c>
      <c r="AN563" s="111">
        <f t="shared" si="169"/>
        <v>0.70199999999999996</v>
      </c>
      <c r="AO563" s="111">
        <f t="shared" si="171"/>
        <v>0.24199999999999999</v>
      </c>
      <c r="AP563" s="111">
        <f t="shared" si="172"/>
        <v>0.50600000000000001</v>
      </c>
      <c r="AQ563" s="111">
        <f t="shared" si="173"/>
        <v>0.42199999999999999</v>
      </c>
      <c r="AR563" s="111">
        <f t="shared" si="174"/>
        <v>0.70499999999999996</v>
      </c>
      <c r="AS563" s="111">
        <f t="shared" si="175"/>
        <v>0.58199999999999996</v>
      </c>
      <c r="AT563" s="111">
        <f t="shared" si="176"/>
        <v>0.58199999999999996</v>
      </c>
      <c r="AU563" s="111">
        <f t="shared" si="177"/>
        <v>0.222</v>
      </c>
      <c r="AV563" s="111">
        <f t="shared" si="178"/>
        <v>0.60899999999999999</v>
      </c>
      <c r="AW563" s="101">
        <f t="shared" si="179"/>
        <v>1</v>
      </c>
      <c r="AX563" s="101">
        <f t="shared" si="180"/>
        <v>2</v>
      </c>
      <c r="AY563" s="101">
        <f t="shared" si="181"/>
        <v>0</v>
      </c>
      <c r="AZ563" s="101">
        <f t="shared" si="182"/>
        <v>1</v>
      </c>
      <c r="BA563" s="101">
        <f t="shared" si="183"/>
        <v>1</v>
      </c>
      <c r="BB563" s="101">
        <f t="shared" si="184"/>
        <v>2</v>
      </c>
      <c r="BC563" s="101">
        <f t="shared" si="185"/>
        <v>2</v>
      </c>
      <c r="BD563" s="101">
        <f t="shared" si="186"/>
        <v>1</v>
      </c>
      <c r="BE563" s="101">
        <f t="shared" si="187"/>
        <v>0</v>
      </c>
      <c r="BF563" s="101">
        <f t="shared" si="188"/>
        <v>1</v>
      </c>
      <c r="BG563" s="101">
        <f t="shared" si="189"/>
        <v>11</v>
      </c>
    </row>
    <row r="564" spans="1:59" x14ac:dyDescent="0.2">
      <c r="A564" s="98">
        <v>1952095</v>
      </c>
      <c r="B564" s="98" t="s">
        <v>1900</v>
      </c>
      <c r="C564" s="98" t="s">
        <v>2707</v>
      </c>
      <c r="D564" s="98" t="s">
        <v>562</v>
      </c>
      <c r="E564" s="106">
        <v>3321</v>
      </c>
      <c r="F564" s="107" t="s">
        <v>1370</v>
      </c>
      <c r="G564" s="108" t="s">
        <v>1371</v>
      </c>
      <c r="H564" s="109">
        <v>60571</v>
      </c>
      <c r="I564" s="108">
        <v>5.2999999999999999E-2</v>
      </c>
      <c r="J564" s="110">
        <v>137</v>
      </c>
      <c r="K564" s="110">
        <v>1530</v>
      </c>
      <c r="L564" s="108">
        <v>8.954248366013072E-2</v>
      </c>
      <c r="M564" s="110">
        <v>67</v>
      </c>
      <c r="N564" s="110">
        <v>1530</v>
      </c>
      <c r="O564" s="108">
        <v>4.3790849673202611E-2</v>
      </c>
      <c r="P564" s="108">
        <v>2.8999999999999998E-2</v>
      </c>
      <c r="Q564" s="108">
        <v>0.29600000000000004</v>
      </c>
      <c r="R564" s="108">
        <v>0.14596273291925466</v>
      </c>
      <c r="S564" s="110">
        <v>89</v>
      </c>
      <c r="T564" s="110">
        <v>594</v>
      </c>
      <c r="U564" s="110">
        <v>2366</v>
      </c>
      <c r="V564" s="108">
        <v>0.28867286559594252</v>
      </c>
      <c r="W564" s="110">
        <v>118</v>
      </c>
      <c r="X564" s="110">
        <v>48</v>
      </c>
      <c r="Y564" s="110">
        <v>1648</v>
      </c>
      <c r="Z564" s="108">
        <v>4.2475728155339808E-2</v>
      </c>
      <c r="AA564" s="110">
        <v>10</v>
      </c>
      <c r="AB564" s="110">
        <v>47</v>
      </c>
      <c r="AC564" s="110">
        <v>98</v>
      </c>
      <c r="AD564" s="110">
        <v>39</v>
      </c>
      <c r="AE564" s="110">
        <v>5</v>
      </c>
      <c r="AF564" s="110">
        <v>145</v>
      </c>
      <c r="AG564" s="110">
        <v>49</v>
      </c>
      <c r="AH564" s="110">
        <v>47</v>
      </c>
      <c r="AI564" s="110">
        <v>9</v>
      </c>
      <c r="AJ564" s="110">
        <v>8</v>
      </c>
      <c r="AK564" s="110">
        <v>1530</v>
      </c>
      <c r="AL564" s="108">
        <v>0.29869281045751633</v>
      </c>
      <c r="AM564" s="111">
        <f t="shared" si="170"/>
        <v>0.41</v>
      </c>
      <c r="AN564" s="111">
        <f t="shared" si="169"/>
        <v>0.22800000000000001</v>
      </c>
      <c r="AO564" s="111">
        <f t="shared" si="171"/>
        <v>0.46200000000000002</v>
      </c>
      <c r="AP564" s="111">
        <f t="shared" si="172"/>
        <v>0.58699999999999997</v>
      </c>
      <c r="AQ564" s="111">
        <f t="shared" si="173"/>
        <v>0.54200000000000004</v>
      </c>
      <c r="AR564" s="111">
        <f t="shared" si="174"/>
        <v>0.25900000000000001</v>
      </c>
      <c r="AS564" s="111">
        <f t="shared" si="175"/>
        <v>8.6999999999999994E-2</v>
      </c>
      <c r="AT564" s="111">
        <f t="shared" si="176"/>
        <v>8.6999999999999994E-2</v>
      </c>
      <c r="AU564" s="111">
        <f t="shared" si="177"/>
        <v>0.27</v>
      </c>
      <c r="AV564" s="111">
        <f t="shared" si="178"/>
        <v>0.92100000000000004</v>
      </c>
      <c r="AW564" s="101">
        <f t="shared" si="179"/>
        <v>1</v>
      </c>
      <c r="AX564" s="101">
        <f t="shared" si="180"/>
        <v>0</v>
      </c>
      <c r="AY564" s="101">
        <f t="shared" si="181"/>
        <v>1</v>
      </c>
      <c r="AZ564" s="101">
        <f t="shared" si="182"/>
        <v>1</v>
      </c>
      <c r="BA564" s="101">
        <f t="shared" si="183"/>
        <v>1</v>
      </c>
      <c r="BB564" s="101">
        <f t="shared" si="184"/>
        <v>0</v>
      </c>
      <c r="BC564" s="101">
        <f t="shared" si="185"/>
        <v>0</v>
      </c>
      <c r="BD564" s="101">
        <f t="shared" si="186"/>
        <v>0</v>
      </c>
      <c r="BE564" s="101">
        <f t="shared" si="187"/>
        <v>0</v>
      </c>
      <c r="BF564" s="101">
        <f t="shared" si="188"/>
        <v>2</v>
      </c>
      <c r="BG564" s="101">
        <f t="shared" si="189"/>
        <v>6</v>
      </c>
    </row>
    <row r="565" spans="1:59" x14ac:dyDescent="0.2">
      <c r="A565" s="98">
        <v>1952230</v>
      </c>
      <c r="B565" s="98" t="s">
        <v>1452</v>
      </c>
      <c r="C565" s="98" t="s">
        <v>2708</v>
      </c>
      <c r="D565" s="98" t="s">
        <v>563</v>
      </c>
      <c r="E565" s="106">
        <v>135</v>
      </c>
      <c r="F565" s="107" t="s">
        <v>948</v>
      </c>
      <c r="G565" s="108" t="s">
        <v>1290</v>
      </c>
      <c r="H565" s="109">
        <v>75357</v>
      </c>
      <c r="I565" s="108">
        <v>8.8000000000000009E-2</v>
      </c>
      <c r="J565" s="110">
        <v>12</v>
      </c>
      <c r="K565" s="110">
        <v>86</v>
      </c>
      <c r="L565" s="108">
        <v>0.13953488372093023</v>
      </c>
      <c r="M565" s="110">
        <v>10</v>
      </c>
      <c r="N565" s="110">
        <v>86</v>
      </c>
      <c r="O565" s="108">
        <v>0.11627906976744186</v>
      </c>
      <c r="P565" s="108">
        <v>0</v>
      </c>
      <c r="Q565" s="108">
        <v>0.54299999999999993</v>
      </c>
      <c r="R565" s="108">
        <v>-0.15094339622641509</v>
      </c>
      <c r="S565" s="110">
        <v>4</v>
      </c>
      <c r="T565" s="110">
        <v>40</v>
      </c>
      <c r="U565" s="110">
        <v>113</v>
      </c>
      <c r="V565" s="108">
        <v>0.38938053097345132</v>
      </c>
      <c r="W565" s="110">
        <v>11</v>
      </c>
      <c r="X565" s="110">
        <v>0</v>
      </c>
      <c r="Y565" s="110">
        <v>97</v>
      </c>
      <c r="Z565" s="108">
        <v>0.1134020618556701</v>
      </c>
      <c r="AA565" s="110">
        <v>3</v>
      </c>
      <c r="AB565" s="110">
        <v>0</v>
      </c>
      <c r="AC565" s="110">
        <v>0</v>
      </c>
      <c r="AD565" s="110">
        <v>0</v>
      </c>
      <c r="AE565" s="110">
        <v>0</v>
      </c>
      <c r="AF565" s="110">
        <v>6</v>
      </c>
      <c r="AG565" s="110">
        <v>0</v>
      </c>
      <c r="AH565" s="110">
        <v>0</v>
      </c>
      <c r="AI565" s="110">
        <v>0</v>
      </c>
      <c r="AJ565" s="110">
        <v>0</v>
      </c>
      <c r="AK565" s="110">
        <v>86</v>
      </c>
      <c r="AL565" s="108">
        <v>0.10465116279069768</v>
      </c>
      <c r="AM565" s="111">
        <f t="shared" si="170"/>
        <v>0.746</v>
      </c>
      <c r="AN565" s="111">
        <f t="shared" si="169"/>
        <v>0.46400000000000002</v>
      </c>
      <c r="AO565" s="111">
        <f t="shared" si="171"/>
        <v>0.71499999999999997</v>
      </c>
      <c r="AP565" s="111">
        <f t="shared" si="172"/>
        <v>0.94199999999999995</v>
      </c>
      <c r="AQ565" s="111">
        <f t="shared" si="173"/>
        <v>0</v>
      </c>
      <c r="AR565" s="111">
        <f t="shared" si="174"/>
        <v>0.94899999999999995</v>
      </c>
      <c r="AS565" s="111">
        <f t="shared" si="175"/>
        <v>0.246</v>
      </c>
      <c r="AT565" s="111">
        <f t="shared" si="176"/>
        <v>0.246</v>
      </c>
      <c r="AU565" s="111">
        <f t="shared" si="177"/>
        <v>0.67300000000000004</v>
      </c>
      <c r="AV565" s="111">
        <f t="shared" si="178"/>
        <v>0.154</v>
      </c>
      <c r="AW565" s="101">
        <f t="shared" si="179"/>
        <v>0</v>
      </c>
      <c r="AX565" s="101">
        <f t="shared" si="180"/>
        <v>1</v>
      </c>
      <c r="AY565" s="101">
        <f t="shared" si="181"/>
        <v>2</v>
      </c>
      <c r="AZ565" s="101">
        <f t="shared" si="182"/>
        <v>2</v>
      </c>
      <c r="BA565" s="101">
        <f t="shared" si="183"/>
        <v>0</v>
      </c>
      <c r="BB565" s="101">
        <f t="shared" si="184"/>
        <v>2</v>
      </c>
      <c r="BC565" s="101">
        <f t="shared" si="185"/>
        <v>2</v>
      </c>
      <c r="BD565" s="101">
        <f t="shared" si="186"/>
        <v>0</v>
      </c>
      <c r="BE565" s="101">
        <f t="shared" si="187"/>
        <v>2</v>
      </c>
      <c r="BF565" s="101">
        <f t="shared" si="188"/>
        <v>0</v>
      </c>
      <c r="BG565" s="101">
        <f t="shared" si="189"/>
        <v>11</v>
      </c>
    </row>
    <row r="566" spans="1:59" x14ac:dyDescent="0.2">
      <c r="A566" s="98">
        <v>1952275</v>
      </c>
      <c r="B566" s="98" t="s">
        <v>1620</v>
      </c>
      <c r="C566" s="98" t="s">
        <v>2709</v>
      </c>
      <c r="D566" s="98" t="s">
        <v>564</v>
      </c>
      <c r="E566" s="106">
        <v>36</v>
      </c>
      <c r="F566" s="107" t="s">
        <v>1118</v>
      </c>
      <c r="G566" s="108" t="s">
        <v>1119</v>
      </c>
      <c r="H566" s="109">
        <v>95000</v>
      </c>
      <c r="I566" s="108">
        <v>7.4999999999999997E-2</v>
      </c>
      <c r="J566" s="110">
        <v>3</v>
      </c>
      <c r="K566" s="110">
        <v>16</v>
      </c>
      <c r="L566" s="108">
        <v>0.1875</v>
      </c>
      <c r="M566" s="110">
        <v>0</v>
      </c>
      <c r="N566" s="110">
        <v>16</v>
      </c>
      <c r="O566" s="108">
        <v>0</v>
      </c>
      <c r="P566" s="108">
        <v>0</v>
      </c>
      <c r="Q566" s="108">
        <v>0.26500000000000001</v>
      </c>
      <c r="R566" s="108">
        <v>-0.2</v>
      </c>
      <c r="S566" s="110">
        <v>0</v>
      </c>
      <c r="T566" s="110">
        <v>7</v>
      </c>
      <c r="U566" s="110">
        <v>28</v>
      </c>
      <c r="V566" s="108">
        <v>0.25</v>
      </c>
      <c r="W566" s="110">
        <v>5</v>
      </c>
      <c r="X566" s="110">
        <v>0</v>
      </c>
      <c r="Y566" s="110">
        <v>21</v>
      </c>
      <c r="Z566" s="108">
        <v>0.23809523809523808</v>
      </c>
      <c r="AA566" s="110">
        <v>1</v>
      </c>
      <c r="AB566" s="110">
        <v>1</v>
      </c>
      <c r="AC566" s="110">
        <v>0</v>
      </c>
      <c r="AD566" s="110">
        <v>0</v>
      </c>
      <c r="AE566" s="110">
        <v>2</v>
      </c>
      <c r="AF566" s="110">
        <v>0</v>
      </c>
      <c r="AG566" s="110">
        <v>0</v>
      </c>
      <c r="AH566" s="110">
        <v>0</v>
      </c>
      <c r="AI566" s="110">
        <v>0</v>
      </c>
      <c r="AJ566" s="110">
        <v>0</v>
      </c>
      <c r="AK566" s="110">
        <v>16</v>
      </c>
      <c r="AL566" s="108">
        <v>0.25</v>
      </c>
      <c r="AM566" s="111">
        <f t="shared" si="170"/>
        <v>0.92400000000000004</v>
      </c>
      <c r="AN566" s="111">
        <f t="shared" si="169"/>
        <v>0.38200000000000001</v>
      </c>
      <c r="AO566" s="111">
        <f t="shared" si="171"/>
        <v>0.86599999999999999</v>
      </c>
      <c r="AP566" s="111">
        <f t="shared" si="172"/>
        <v>0</v>
      </c>
      <c r="AQ566" s="111">
        <f t="shared" si="173"/>
        <v>0</v>
      </c>
      <c r="AR566" s="111">
        <f t="shared" si="174"/>
        <v>0.17100000000000001</v>
      </c>
      <c r="AS566" s="111">
        <f t="shared" si="175"/>
        <v>0.05</v>
      </c>
      <c r="AT566" s="111">
        <f t="shared" si="176"/>
        <v>0.05</v>
      </c>
      <c r="AU566" s="111">
        <f t="shared" si="177"/>
        <v>0.93200000000000005</v>
      </c>
      <c r="AV566" s="111">
        <f t="shared" si="178"/>
        <v>0.79100000000000004</v>
      </c>
      <c r="AW566" s="101">
        <f t="shared" si="179"/>
        <v>0</v>
      </c>
      <c r="AX566" s="101">
        <f t="shared" si="180"/>
        <v>1</v>
      </c>
      <c r="AY566" s="101">
        <f t="shared" si="181"/>
        <v>2</v>
      </c>
      <c r="AZ566" s="101">
        <f t="shared" si="182"/>
        <v>0</v>
      </c>
      <c r="BA566" s="101">
        <f t="shared" si="183"/>
        <v>0</v>
      </c>
      <c r="BB566" s="101">
        <f t="shared" si="184"/>
        <v>0</v>
      </c>
      <c r="BC566" s="101">
        <f t="shared" si="185"/>
        <v>2</v>
      </c>
      <c r="BD566" s="101">
        <f t="shared" si="186"/>
        <v>0</v>
      </c>
      <c r="BE566" s="101">
        <f t="shared" si="187"/>
        <v>2</v>
      </c>
      <c r="BF566" s="101">
        <f t="shared" si="188"/>
        <v>2</v>
      </c>
      <c r="BG566" s="101">
        <f t="shared" si="189"/>
        <v>9</v>
      </c>
    </row>
    <row r="567" spans="1:59" x14ac:dyDescent="0.2">
      <c r="A567" s="98">
        <v>1952455</v>
      </c>
      <c r="B567" s="98" t="s">
        <v>2058</v>
      </c>
      <c r="C567" s="98" t="s">
        <v>2710</v>
      </c>
      <c r="D567" s="98" t="s">
        <v>565</v>
      </c>
      <c r="E567" s="106">
        <v>778</v>
      </c>
      <c r="F567" s="107" t="s">
        <v>1444</v>
      </c>
      <c r="G567" s="108" t="s">
        <v>1445</v>
      </c>
      <c r="H567" s="109">
        <v>76250</v>
      </c>
      <c r="I567" s="108">
        <v>8.5000000000000006E-2</v>
      </c>
      <c r="J567" s="110">
        <v>26</v>
      </c>
      <c r="K567" s="110">
        <v>314</v>
      </c>
      <c r="L567" s="108">
        <v>8.2802547770700632E-2</v>
      </c>
      <c r="M567" s="110">
        <v>8</v>
      </c>
      <c r="N567" s="110">
        <v>314</v>
      </c>
      <c r="O567" s="108">
        <v>2.5477707006369428E-2</v>
      </c>
      <c r="P567" s="108">
        <v>0</v>
      </c>
      <c r="Q567" s="108">
        <v>0.30299999999999999</v>
      </c>
      <c r="R567" s="108">
        <v>3.8709677419354839E-3</v>
      </c>
      <c r="S567" s="110">
        <v>17</v>
      </c>
      <c r="T567" s="110">
        <v>224</v>
      </c>
      <c r="U567" s="110">
        <v>500</v>
      </c>
      <c r="V567" s="108">
        <v>0.48199999999999998</v>
      </c>
      <c r="W567" s="110">
        <v>10</v>
      </c>
      <c r="X567" s="110">
        <v>0</v>
      </c>
      <c r="Y567" s="110">
        <v>324</v>
      </c>
      <c r="Z567" s="108">
        <v>3.0864197530864196E-2</v>
      </c>
      <c r="AA567" s="110">
        <v>2</v>
      </c>
      <c r="AB567" s="110">
        <v>14</v>
      </c>
      <c r="AC567" s="110">
        <v>16</v>
      </c>
      <c r="AD567" s="110">
        <v>9</v>
      </c>
      <c r="AE567" s="110">
        <v>0</v>
      </c>
      <c r="AF567" s="110">
        <v>12</v>
      </c>
      <c r="AG567" s="110">
        <v>0</v>
      </c>
      <c r="AH567" s="110">
        <v>0</v>
      </c>
      <c r="AI567" s="110">
        <v>0</v>
      </c>
      <c r="AJ567" s="110">
        <v>0</v>
      </c>
      <c r="AK567" s="110">
        <v>314</v>
      </c>
      <c r="AL567" s="108">
        <v>0.16878980891719744</v>
      </c>
      <c r="AM567" s="111">
        <f t="shared" si="170"/>
        <v>0.75700000000000001</v>
      </c>
      <c r="AN567" s="111">
        <f t="shared" si="169"/>
        <v>0.44700000000000001</v>
      </c>
      <c r="AO567" s="111">
        <f t="shared" si="171"/>
        <v>0.43099999999999999</v>
      </c>
      <c r="AP567" s="111">
        <f t="shared" si="172"/>
        <v>0.36299999999999999</v>
      </c>
      <c r="AQ567" s="111">
        <f t="shared" si="173"/>
        <v>0</v>
      </c>
      <c r="AR567" s="111">
        <f t="shared" si="174"/>
        <v>0.30299999999999999</v>
      </c>
      <c r="AS567" s="111">
        <f t="shared" si="175"/>
        <v>0.59099999999999997</v>
      </c>
      <c r="AT567" s="111">
        <f t="shared" si="176"/>
        <v>0.59099999999999997</v>
      </c>
      <c r="AU567" s="111">
        <f t="shared" si="177"/>
        <v>0.20599999999999999</v>
      </c>
      <c r="AV567" s="111">
        <f t="shared" si="178"/>
        <v>0.44500000000000001</v>
      </c>
      <c r="AW567" s="101">
        <f t="shared" si="179"/>
        <v>0</v>
      </c>
      <c r="AX567" s="101">
        <f t="shared" si="180"/>
        <v>1</v>
      </c>
      <c r="AY567" s="101">
        <f t="shared" si="181"/>
        <v>1</v>
      </c>
      <c r="AZ567" s="101">
        <f t="shared" si="182"/>
        <v>1</v>
      </c>
      <c r="BA567" s="101">
        <f t="shared" si="183"/>
        <v>0</v>
      </c>
      <c r="BB567" s="101">
        <f t="shared" si="184"/>
        <v>0</v>
      </c>
      <c r="BC567" s="101">
        <f t="shared" si="185"/>
        <v>0</v>
      </c>
      <c r="BD567" s="101">
        <f t="shared" si="186"/>
        <v>1</v>
      </c>
      <c r="BE567" s="101">
        <f t="shared" si="187"/>
        <v>0</v>
      </c>
      <c r="BF567" s="101">
        <f t="shared" si="188"/>
        <v>1</v>
      </c>
      <c r="BG567" s="101">
        <f t="shared" si="189"/>
        <v>5</v>
      </c>
    </row>
    <row r="568" spans="1:59" x14ac:dyDescent="0.2">
      <c r="A568" s="98">
        <v>1952500</v>
      </c>
      <c r="B568" s="98" t="s">
        <v>1066</v>
      </c>
      <c r="C568" s="98" t="s">
        <v>2711</v>
      </c>
      <c r="D568" s="98" t="s">
        <v>566</v>
      </c>
      <c r="E568" s="106">
        <v>380</v>
      </c>
      <c r="F568" s="107" t="s">
        <v>1067</v>
      </c>
      <c r="G568" s="108" t="s">
        <v>1068</v>
      </c>
      <c r="H568" s="109">
        <v>41875</v>
      </c>
      <c r="I568" s="108">
        <v>0.25900000000000001</v>
      </c>
      <c r="J568" s="110">
        <v>33</v>
      </c>
      <c r="K568" s="110">
        <v>175</v>
      </c>
      <c r="L568" s="108">
        <v>0.18857142857142858</v>
      </c>
      <c r="M568" s="110">
        <v>8</v>
      </c>
      <c r="N568" s="110">
        <v>175</v>
      </c>
      <c r="O568" s="108">
        <v>4.5714285714285714E-2</v>
      </c>
      <c r="P568" s="108">
        <v>4.2000000000000003E-2</v>
      </c>
      <c r="Q568" s="108">
        <v>0.41100000000000003</v>
      </c>
      <c r="R568" s="108">
        <v>-0.14221218961625282</v>
      </c>
      <c r="S568" s="110">
        <v>78</v>
      </c>
      <c r="T568" s="110">
        <v>86</v>
      </c>
      <c r="U568" s="110">
        <v>290</v>
      </c>
      <c r="V568" s="108">
        <v>0.56551724137931036</v>
      </c>
      <c r="W568" s="110">
        <v>26</v>
      </c>
      <c r="X568" s="110">
        <v>4</v>
      </c>
      <c r="Y568" s="110">
        <v>201</v>
      </c>
      <c r="Z568" s="108">
        <v>0.10945273631840796</v>
      </c>
      <c r="AA568" s="110">
        <v>12</v>
      </c>
      <c r="AB568" s="110">
        <v>6</v>
      </c>
      <c r="AC568" s="110">
        <v>5</v>
      </c>
      <c r="AD568" s="110">
        <v>1</v>
      </c>
      <c r="AE568" s="110">
        <v>1</v>
      </c>
      <c r="AF568" s="110">
        <v>14</v>
      </c>
      <c r="AG568" s="110">
        <v>4</v>
      </c>
      <c r="AH568" s="110">
        <v>0</v>
      </c>
      <c r="AI568" s="110">
        <v>0</v>
      </c>
      <c r="AJ568" s="110">
        <v>0</v>
      </c>
      <c r="AK568" s="110">
        <v>175</v>
      </c>
      <c r="AL568" s="108">
        <v>0.24571428571428572</v>
      </c>
      <c r="AM568" s="111">
        <f t="shared" si="170"/>
        <v>4.8000000000000001E-2</v>
      </c>
      <c r="AN568" s="111">
        <f t="shared" si="169"/>
        <v>0.94599999999999995</v>
      </c>
      <c r="AO568" s="111">
        <f t="shared" si="171"/>
        <v>0.86899999999999999</v>
      </c>
      <c r="AP568" s="111">
        <f t="shared" si="172"/>
        <v>0.60399999999999998</v>
      </c>
      <c r="AQ568" s="111">
        <f t="shared" si="173"/>
        <v>0.69599999999999995</v>
      </c>
      <c r="AR568" s="111">
        <f t="shared" si="174"/>
        <v>0.746</v>
      </c>
      <c r="AS568" s="111">
        <f t="shared" si="175"/>
        <v>0.81200000000000006</v>
      </c>
      <c r="AT568" s="111">
        <f t="shared" si="176"/>
        <v>0.81200000000000006</v>
      </c>
      <c r="AU568" s="111">
        <f t="shared" si="177"/>
        <v>0.64800000000000002</v>
      </c>
      <c r="AV568" s="111">
        <f t="shared" si="178"/>
        <v>0.77300000000000002</v>
      </c>
      <c r="AW568" s="101">
        <f t="shared" si="179"/>
        <v>2</v>
      </c>
      <c r="AX568" s="101">
        <f t="shared" si="180"/>
        <v>2</v>
      </c>
      <c r="AY568" s="101">
        <f t="shared" si="181"/>
        <v>2</v>
      </c>
      <c r="AZ568" s="101">
        <f t="shared" si="182"/>
        <v>1</v>
      </c>
      <c r="BA568" s="101">
        <f t="shared" si="183"/>
        <v>2</v>
      </c>
      <c r="BB568" s="101">
        <f t="shared" si="184"/>
        <v>2</v>
      </c>
      <c r="BC568" s="101">
        <f t="shared" si="185"/>
        <v>2</v>
      </c>
      <c r="BD568" s="101">
        <f t="shared" si="186"/>
        <v>2</v>
      </c>
      <c r="BE568" s="101">
        <f t="shared" si="187"/>
        <v>1</v>
      </c>
      <c r="BF568" s="101">
        <f t="shared" si="188"/>
        <v>2</v>
      </c>
      <c r="BG568" s="101">
        <f t="shared" si="189"/>
        <v>18</v>
      </c>
    </row>
    <row r="569" spans="1:59" x14ac:dyDescent="0.2">
      <c r="A569" s="98">
        <v>1952545</v>
      </c>
      <c r="B569" s="98" t="s">
        <v>2035</v>
      </c>
      <c r="C569" s="98" t="s">
        <v>2712</v>
      </c>
      <c r="D569" s="98" t="s">
        <v>567</v>
      </c>
      <c r="E569" s="106">
        <v>325</v>
      </c>
      <c r="F569" s="107" t="s">
        <v>1441</v>
      </c>
      <c r="G569" s="108" t="s">
        <v>1442</v>
      </c>
      <c r="H569" s="109">
        <v>74063</v>
      </c>
      <c r="I569" s="108">
        <v>4.0999999999999995E-2</v>
      </c>
      <c r="J569" s="110">
        <v>6</v>
      </c>
      <c r="K569" s="110">
        <v>151</v>
      </c>
      <c r="L569" s="108">
        <v>3.9735099337748346E-2</v>
      </c>
      <c r="M569" s="110">
        <v>1</v>
      </c>
      <c r="N569" s="110">
        <v>151</v>
      </c>
      <c r="O569" s="108">
        <v>6.6225165562913907E-3</v>
      </c>
      <c r="P569" s="108">
        <v>6.0000000000000001E-3</v>
      </c>
      <c r="Q569" s="108">
        <v>0.34100000000000003</v>
      </c>
      <c r="R569" s="108">
        <v>-0.1095890410958904</v>
      </c>
      <c r="S569" s="110">
        <v>6</v>
      </c>
      <c r="T569" s="110">
        <v>88</v>
      </c>
      <c r="U569" s="110">
        <v>218</v>
      </c>
      <c r="V569" s="108">
        <v>0.43119266055045874</v>
      </c>
      <c r="W569" s="110">
        <v>27</v>
      </c>
      <c r="X569" s="110">
        <v>0</v>
      </c>
      <c r="Y569" s="110">
        <v>178</v>
      </c>
      <c r="Z569" s="108">
        <v>0.15168539325842698</v>
      </c>
      <c r="AA569" s="110">
        <v>7</v>
      </c>
      <c r="AB569" s="110">
        <v>2</v>
      </c>
      <c r="AC569" s="110">
        <v>0</v>
      </c>
      <c r="AD569" s="110">
        <v>1</v>
      </c>
      <c r="AE569" s="110">
        <v>0</v>
      </c>
      <c r="AF569" s="110">
        <v>0</v>
      </c>
      <c r="AG569" s="110">
        <v>2</v>
      </c>
      <c r="AH569" s="110">
        <v>1</v>
      </c>
      <c r="AI569" s="110">
        <v>0</v>
      </c>
      <c r="AJ569" s="110">
        <v>0</v>
      </c>
      <c r="AK569" s="110">
        <v>151</v>
      </c>
      <c r="AL569" s="108">
        <v>8.6092715231788075E-2</v>
      </c>
      <c r="AM569" s="111">
        <f t="shared" si="170"/>
        <v>0.72599999999999998</v>
      </c>
      <c r="AN569" s="111">
        <f t="shared" si="169"/>
        <v>0.155</v>
      </c>
      <c r="AO569" s="111">
        <f t="shared" si="171"/>
        <v>0.17299999999999999</v>
      </c>
      <c r="AP569" s="111">
        <f t="shared" si="172"/>
        <v>0.14799999999999999</v>
      </c>
      <c r="AQ569" s="111">
        <f t="shared" si="173"/>
        <v>0.223</v>
      </c>
      <c r="AR569" s="111">
        <f t="shared" si="174"/>
        <v>0.443</v>
      </c>
      <c r="AS569" s="111">
        <f t="shared" si="175"/>
        <v>0.39700000000000002</v>
      </c>
      <c r="AT569" s="111">
        <f t="shared" si="176"/>
        <v>0.39700000000000002</v>
      </c>
      <c r="AU569" s="111">
        <f t="shared" si="177"/>
        <v>0.80600000000000005</v>
      </c>
      <c r="AV569" s="111">
        <f t="shared" si="178"/>
        <v>0.105</v>
      </c>
      <c r="AW569" s="101">
        <f t="shared" si="179"/>
        <v>0</v>
      </c>
      <c r="AX569" s="101">
        <f t="shared" si="180"/>
        <v>0</v>
      </c>
      <c r="AY569" s="101">
        <f t="shared" si="181"/>
        <v>0</v>
      </c>
      <c r="AZ569" s="101">
        <f t="shared" si="182"/>
        <v>0</v>
      </c>
      <c r="BA569" s="101">
        <f t="shared" si="183"/>
        <v>0</v>
      </c>
      <c r="BB569" s="101">
        <f t="shared" si="184"/>
        <v>1</v>
      </c>
      <c r="BC569" s="101">
        <f t="shared" si="185"/>
        <v>2</v>
      </c>
      <c r="BD569" s="101">
        <f t="shared" si="186"/>
        <v>1</v>
      </c>
      <c r="BE569" s="101">
        <f t="shared" si="187"/>
        <v>2</v>
      </c>
      <c r="BF569" s="101">
        <f t="shared" si="188"/>
        <v>0</v>
      </c>
      <c r="BG569" s="101">
        <f t="shared" si="189"/>
        <v>6</v>
      </c>
    </row>
    <row r="570" spans="1:59" x14ac:dyDescent="0.2">
      <c r="A570" s="98">
        <v>1952590</v>
      </c>
      <c r="B570" s="98" t="s">
        <v>2098</v>
      </c>
      <c r="C570" s="98" t="s">
        <v>2713</v>
      </c>
      <c r="D570" s="98" t="s">
        <v>568</v>
      </c>
      <c r="E570" s="106">
        <v>600</v>
      </c>
      <c r="F570" s="107" t="s">
        <v>1284</v>
      </c>
      <c r="G570" s="108" t="s">
        <v>1285</v>
      </c>
      <c r="H570" s="109">
        <v>94250</v>
      </c>
      <c r="I570" s="108">
        <v>2.3E-2</v>
      </c>
      <c r="J570" s="110">
        <v>15</v>
      </c>
      <c r="K570" s="110">
        <v>253</v>
      </c>
      <c r="L570" s="108">
        <v>5.9288537549407112E-2</v>
      </c>
      <c r="M570" s="110">
        <v>8</v>
      </c>
      <c r="N570" s="110">
        <v>253</v>
      </c>
      <c r="O570" s="108">
        <v>3.1620553359683792E-2</v>
      </c>
      <c r="P570" s="108">
        <v>5.0000000000000001E-3</v>
      </c>
      <c r="Q570" s="108">
        <v>0.248</v>
      </c>
      <c r="R570" s="108">
        <v>1.6694490818030051E-3</v>
      </c>
      <c r="S570" s="110">
        <v>2</v>
      </c>
      <c r="T570" s="110">
        <v>143</v>
      </c>
      <c r="U570" s="110">
        <v>431</v>
      </c>
      <c r="V570" s="108">
        <v>0.33642691415313225</v>
      </c>
      <c r="W570" s="110">
        <v>0</v>
      </c>
      <c r="X570" s="110">
        <v>0</v>
      </c>
      <c r="Y570" s="110">
        <v>253</v>
      </c>
      <c r="Z570" s="108">
        <v>0</v>
      </c>
      <c r="AA570" s="110">
        <v>2</v>
      </c>
      <c r="AB570" s="110">
        <v>22</v>
      </c>
      <c r="AC570" s="110">
        <v>4</v>
      </c>
      <c r="AD570" s="110">
        <v>2</v>
      </c>
      <c r="AE570" s="110">
        <v>0</v>
      </c>
      <c r="AF570" s="110">
        <v>2</v>
      </c>
      <c r="AG570" s="110">
        <v>0</v>
      </c>
      <c r="AH570" s="110">
        <v>0</v>
      </c>
      <c r="AI570" s="110">
        <v>5</v>
      </c>
      <c r="AJ570" s="110">
        <v>0</v>
      </c>
      <c r="AK570" s="110">
        <v>253</v>
      </c>
      <c r="AL570" s="108">
        <v>0.14624505928853754</v>
      </c>
      <c r="AM570" s="111">
        <f t="shared" si="170"/>
        <v>0.92</v>
      </c>
      <c r="AN570" s="111">
        <f t="shared" si="169"/>
        <v>7.0000000000000007E-2</v>
      </c>
      <c r="AO570" s="111">
        <f t="shared" si="171"/>
        <v>0.28999999999999998</v>
      </c>
      <c r="AP570" s="111">
        <f t="shared" si="172"/>
        <v>0.44900000000000001</v>
      </c>
      <c r="AQ570" s="111">
        <f t="shared" si="173"/>
        <v>0.20899999999999999</v>
      </c>
      <c r="AR570" s="111">
        <f t="shared" si="174"/>
        <v>0.11899999999999999</v>
      </c>
      <c r="AS570" s="111">
        <f t="shared" si="175"/>
        <v>0.13700000000000001</v>
      </c>
      <c r="AT570" s="111">
        <f t="shared" si="176"/>
        <v>0.13700000000000001</v>
      </c>
      <c r="AU570" s="111">
        <f t="shared" si="177"/>
        <v>0</v>
      </c>
      <c r="AV570" s="111">
        <f t="shared" si="178"/>
        <v>0.33800000000000002</v>
      </c>
      <c r="AW570" s="101">
        <f t="shared" si="179"/>
        <v>0</v>
      </c>
      <c r="AX570" s="101">
        <f t="shared" si="180"/>
        <v>0</v>
      </c>
      <c r="AY570" s="101">
        <f t="shared" si="181"/>
        <v>0</v>
      </c>
      <c r="AZ570" s="101">
        <f t="shared" si="182"/>
        <v>1</v>
      </c>
      <c r="BA570" s="101">
        <f t="shared" si="183"/>
        <v>0</v>
      </c>
      <c r="BB570" s="101">
        <f t="shared" si="184"/>
        <v>0</v>
      </c>
      <c r="BC570" s="101">
        <f t="shared" si="185"/>
        <v>0</v>
      </c>
      <c r="BD570" s="101">
        <f t="shared" si="186"/>
        <v>0</v>
      </c>
      <c r="BE570" s="101">
        <f t="shared" si="187"/>
        <v>0</v>
      </c>
      <c r="BF570" s="101">
        <f t="shared" si="188"/>
        <v>1</v>
      </c>
      <c r="BG570" s="101">
        <f t="shared" si="189"/>
        <v>2</v>
      </c>
    </row>
    <row r="571" spans="1:59" x14ac:dyDescent="0.2">
      <c r="A571" s="98">
        <v>1952815</v>
      </c>
      <c r="B571" s="98" t="s">
        <v>1920</v>
      </c>
      <c r="C571" s="98" t="s">
        <v>2714</v>
      </c>
      <c r="D571" s="98" t="s">
        <v>569</v>
      </c>
      <c r="E571" s="106">
        <v>302</v>
      </c>
      <c r="F571" s="107" t="s">
        <v>1427</v>
      </c>
      <c r="G571" s="108" t="s">
        <v>1428</v>
      </c>
      <c r="H571" s="109">
        <v>61806</v>
      </c>
      <c r="I571" s="108">
        <v>6.4000000000000001E-2</v>
      </c>
      <c r="J571" s="110">
        <v>30</v>
      </c>
      <c r="K571" s="110">
        <v>153</v>
      </c>
      <c r="L571" s="108">
        <v>0.19607843137254902</v>
      </c>
      <c r="M571" s="110">
        <v>9</v>
      </c>
      <c r="N571" s="110">
        <v>153</v>
      </c>
      <c r="O571" s="108">
        <v>5.8823529411764705E-2</v>
      </c>
      <c r="P571" s="108">
        <v>4.5999999999999999E-2</v>
      </c>
      <c r="Q571" s="108">
        <v>0.26800000000000002</v>
      </c>
      <c r="R571" s="108">
        <v>0</v>
      </c>
      <c r="S571" s="110">
        <v>4</v>
      </c>
      <c r="T571" s="110">
        <v>124</v>
      </c>
      <c r="U571" s="110">
        <v>249</v>
      </c>
      <c r="V571" s="108">
        <v>0.51405622489959835</v>
      </c>
      <c r="W571" s="110">
        <v>10</v>
      </c>
      <c r="X571" s="110">
        <v>0</v>
      </c>
      <c r="Y571" s="110">
        <v>163</v>
      </c>
      <c r="Z571" s="108">
        <v>6.1349693251533742E-2</v>
      </c>
      <c r="AA571" s="110">
        <v>1</v>
      </c>
      <c r="AB571" s="110">
        <v>2</v>
      </c>
      <c r="AC571" s="110">
        <v>4</v>
      </c>
      <c r="AD571" s="110">
        <v>1</v>
      </c>
      <c r="AE571" s="110">
        <v>0</v>
      </c>
      <c r="AF571" s="110">
        <v>2</v>
      </c>
      <c r="AG571" s="110">
        <v>6</v>
      </c>
      <c r="AH571" s="110">
        <v>2</v>
      </c>
      <c r="AI571" s="110">
        <v>0</v>
      </c>
      <c r="AJ571" s="110">
        <v>0</v>
      </c>
      <c r="AK571" s="110">
        <v>153</v>
      </c>
      <c r="AL571" s="108">
        <v>0.11764705882352941</v>
      </c>
      <c r="AM571" s="111">
        <f t="shared" si="170"/>
        <v>0.439</v>
      </c>
      <c r="AN571" s="111">
        <f t="shared" si="169"/>
        <v>0.29599999999999999</v>
      </c>
      <c r="AO571" s="111">
        <f t="shared" si="171"/>
        <v>0.88600000000000001</v>
      </c>
      <c r="AP571" s="111">
        <f t="shared" si="172"/>
        <v>0.72699999999999998</v>
      </c>
      <c r="AQ571" s="111">
        <f t="shared" si="173"/>
        <v>0.74</v>
      </c>
      <c r="AR571" s="111">
        <f t="shared" si="174"/>
        <v>0.186</v>
      </c>
      <c r="AS571" s="111">
        <f t="shared" si="175"/>
        <v>0.67500000000000004</v>
      </c>
      <c r="AT571" s="111">
        <f t="shared" si="176"/>
        <v>0.67500000000000004</v>
      </c>
      <c r="AU571" s="111">
        <f t="shared" si="177"/>
        <v>0.375</v>
      </c>
      <c r="AV571" s="111">
        <f t="shared" si="178"/>
        <v>0.19</v>
      </c>
      <c r="AW571" s="101">
        <f t="shared" si="179"/>
        <v>1</v>
      </c>
      <c r="AX571" s="101">
        <f t="shared" si="180"/>
        <v>0</v>
      </c>
      <c r="AY571" s="101">
        <f t="shared" si="181"/>
        <v>2</v>
      </c>
      <c r="AZ571" s="101">
        <f t="shared" si="182"/>
        <v>2</v>
      </c>
      <c r="BA571" s="101">
        <f t="shared" si="183"/>
        <v>2</v>
      </c>
      <c r="BB571" s="101">
        <f t="shared" si="184"/>
        <v>0</v>
      </c>
      <c r="BC571" s="101">
        <f t="shared" si="185"/>
        <v>1</v>
      </c>
      <c r="BD571" s="101">
        <f t="shared" si="186"/>
        <v>2</v>
      </c>
      <c r="BE571" s="101">
        <f t="shared" si="187"/>
        <v>1</v>
      </c>
      <c r="BF571" s="101">
        <f t="shared" si="188"/>
        <v>0</v>
      </c>
      <c r="BG571" s="101">
        <f t="shared" si="189"/>
        <v>11</v>
      </c>
    </row>
    <row r="572" spans="1:59" x14ac:dyDescent="0.2">
      <c r="A572" s="98">
        <v>1952860</v>
      </c>
      <c r="B572" s="98" t="s">
        <v>1169</v>
      </c>
      <c r="C572" s="98" t="s">
        <v>2715</v>
      </c>
      <c r="D572" s="98" t="s">
        <v>570</v>
      </c>
      <c r="E572" s="106">
        <v>2678</v>
      </c>
      <c r="F572" s="107" t="s">
        <v>1122</v>
      </c>
      <c r="G572" s="108" t="s">
        <v>1123</v>
      </c>
      <c r="H572" s="109">
        <v>64844</v>
      </c>
      <c r="I572" s="108">
        <v>0.1</v>
      </c>
      <c r="J572" s="110">
        <v>134</v>
      </c>
      <c r="K572" s="110">
        <v>1182</v>
      </c>
      <c r="L572" s="108">
        <v>0.11336717428087986</v>
      </c>
      <c r="M572" s="110">
        <v>65</v>
      </c>
      <c r="N572" s="110">
        <v>1182</v>
      </c>
      <c r="O572" s="108">
        <v>5.499153976311337E-2</v>
      </c>
      <c r="P572" s="108">
        <v>6.3E-2</v>
      </c>
      <c r="Q572" s="108">
        <v>0.373</v>
      </c>
      <c r="R572" s="108">
        <v>-5.637773079633545E-2</v>
      </c>
      <c r="S572" s="110">
        <v>150</v>
      </c>
      <c r="T572" s="110">
        <v>820</v>
      </c>
      <c r="U572" s="110">
        <v>1850</v>
      </c>
      <c r="V572" s="108">
        <v>0.5243243243243243</v>
      </c>
      <c r="W572" s="110">
        <v>184</v>
      </c>
      <c r="X572" s="110">
        <v>0</v>
      </c>
      <c r="Y572" s="110">
        <v>1366</v>
      </c>
      <c r="Z572" s="108">
        <v>0.13469985358711567</v>
      </c>
      <c r="AA572" s="110">
        <v>53</v>
      </c>
      <c r="AB572" s="110">
        <v>26</v>
      </c>
      <c r="AC572" s="110">
        <v>22</v>
      </c>
      <c r="AD572" s="110">
        <v>14</v>
      </c>
      <c r="AE572" s="110">
        <v>4</v>
      </c>
      <c r="AF572" s="110">
        <v>65</v>
      </c>
      <c r="AG572" s="110">
        <v>50</v>
      </c>
      <c r="AH572" s="110">
        <v>10</v>
      </c>
      <c r="AI572" s="110">
        <v>0</v>
      </c>
      <c r="AJ572" s="110">
        <v>0</v>
      </c>
      <c r="AK572" s="110">
        <v>1182</v>
      </c>
      <c r="AL572" s="108">
        <v>0.20642978003384094</v>
      </c>
      <c r="AM572" s="111">
        <f t="shared" si="170"/>
        <v>0.51200000000000001</v>
      </c>
      <c r="AN572" s="111">
        <f t="shared" si="169"/>
        <v>0.52900000000000003</v>
      </c>
      <c r="AO572" s="111">
        <f t="shared" si="171"/>
        <v>0.59399999999999997</v>
      </c>
      <c r="AP572" s="111">
        <f t="shared" si="172"/>
        <v>0.69199999999999995</v>
      </c>
      <c r="AQ572" s="111">
        <f t="shared" si="173"/>
        <v>0.84199999999999997</v>
      </c>
      <c r="AR572" s="111">
        <f t="shared" si="174"/>
        <v>0.58599999999999997</v>
      </c>
      <c r="AS572" s="111">
        <f t="shared" si="175"/>
        <v>0.70599999999999996</v>
      </c>
      <c r="AT572" s="111">
        <f t="shared" si="176"/>
        <v>0.70599999999999996</v>
      </c>
      <c r="AU572" s="111">
        <f t="shared" si="177"/>
        <v>0.76400000000000001</v>
      </c>
      <c r="AV572" s="111">
        <f t="shared" si="178"/>
        <v>0.63400000000000001</v>
      </c>
      <c r="AW572" s="101">
        <f t="shared" si="179"/>
        <v>1</v>
      </c>
      <c r="AX572" s="101">
        <f t="shared" si="180"/>
        <v>1</v>
      </c>
      <c r="AY572" s="101">
        <f t="shared" si="181"/>
        <v>1</v>
      </c>
      <c r="AZ572" s="101">
        <f t="shared" si="182"/>
        <v>2</v>
      </c>
      <c r="BA572" s="101">
        <f t="shared" si="183"/>
        <v>2</v>
      </c>
      <c r="BB572" s="101">
        <f t="shared" si="184"/>
        <v>1</v>
      </c>
      <c r="BC572" s="101">
        <f t="shared" si="185"/>
        <v>1</v>
      </c>
      <c r="BD572" s="101">
        <f t="shared" si="186"/>
        <v>2</v>
      </c>
      <c r="BE572" s="101">
        <f t="shared" si="187"/>
        <v>2</v>
      </c>
      <c r="BF572" s="101">
        <f t="shared" si="188"/>
        <v>1</v>
      </c>
      <c r="BG572" s="101">
        <f t="shared" si="189"/>
        <v>14</v>
      </c>
    </row>
    <row r="573" spans="1:59" x14ac:dyDescent="0.2">
      <c r="A573" s="98">
        <v>1952905</v>
      </c>
      <c r="B573" s="98" t="s">
        <v>1917</v>
      </c>
      <c r="C573" s="98" t="s">
        <v>2716</v>
      </c>
      <c r="D573" s="98" t="s">
        <v>571</v>
      </c>
      <c r="E573" s="106">
        <v>124</v>
      </c>
      <c r="F573" s="107" t="s">
        <v>571</v>
      </c>
      <c r="G573" s="108" t="s">
        <v>1260</v>
      </c>
      <c r="H573" s="109">
        <v>66250</v>
      </c>
      <c r="I573" s="108">
        <v>0.06</v>
      </c>
      <c r="J573" s="110">
        <v>6</v>
      </c>
      <c r="K573" s="110">
        <v>58</v>
      </c>
      <c r="L573" s="108">
        <v>0.10344827586206896</v>
      </c>
      <c r="M573" s="110">
        <v>0</v>
      </c>
      <c r="N573" s="110">
        <v>58</v>
      </c>
      <c r="O573" s="108">
        <v>0</v>
      </c>
      <c r="P573" s="108">
        <v>0</v>
      </c>
      <c r="Q573" s="108">
        <v>0.35</v>
      </c>
      <c r="R573" s="108">
        <v>-0.10144927536231885</v>
      </c>
      <c r="S573" s="110">
        <v>20</v>
      </c>
      <c r="T573" s="110">
        <v>41</v>
      </c>
      <c r="U573" s="110">
        <v>96</v>
      </c>
      <c r="V573" s="108">
        <v>0.63541666666666663</v>
      </c>
      <c r="W573" s="110">
        <v>6</v>
      </c>
      <c r="X573" s="110">
        <v>6</v>
      </c>
      <c r="Y573" s="110">
        <v>64</v>
      </c>
      <c r="Z573" s="108">
        <v>0</v>
      </c>
      <c r="AA573" s="110">
        <v>1</v>
      </c>
      <c r="AB573" s="110">
        <v>4</v>
      </c>
      <c r="AC573" s="110">
        <v>1</v>
      </c>
      <c r="AD573" s="110">
        <v>0</v>
      </c>
      <c r="AE573" s="110">
        <v>6</v>
      </c>
      <c r="AF573" s="110">
        <v>0</v>
      </c>
      <c r="AG573" s="110">
        <v>0</v>
      </c>
      <c r="AH573" s="110">
        <v>0</v>
      </c>
      <c r="AI573" s="110">
        <v>0</v>
      </c>
      <c r="AJ573" s="110">
        <v>0</v>
      </c>
      <c r="AK573" s="110">
        <v>58</v>
      </c>
      <c r="AL573" s="108">
        <v>0.20689655172413793</v>
      </c>
      <c r="AM573" s="111">
        <f t="shared" si="170"/>
        <v>0.54800000000000004</v>
      </c>
      <c r="AN573" s="111">
        <f t="shared" si="169"/>
        <v>0.26900000000000002</v>
      </c>
      <c r="AO573" s="111">
        <f t="shared" si="171"/>
        <v>0.54300000000000004</v>
      </c>
      <c r="AP573" s="111">
        <f t="shared" si="172"/>
        <v>0</v>
      </c>
      <c r="AQ573" s="111">
        <f t="shared" si="173"/>
        <v>0</v>
      </c>
      <c r="AR573" s="111">
        <f t="shared" si="174"/>
        <v>0.48299999999999998</v>
      </c>
      <c r="AS573" s="111">
        <f t="shared" si="175"/>
        <v>0.91600000000000004</v>
      </c>
      <c r="AT573" s="111">
        <f t="shared" si="176"/>
        <v>0.91600000000000004</v>
      </c>
      <c r="AU573" s="111">
        <f t="shared" si="177"/>
        <v>0</v>
      </c>
      <c r="AV573" s="111">
        <f t="shared" si="178"/>
        <v>0.63700000000000001</v>
      </c>
      <c r="AW573" s="101">
        <f t="shared" si="179"/>
        <v>1</v>
      </c>
      <c r="AX573" s="101">
        <f t="shared" si="180"/>
        <v>0</v>
      </c>
      <c r="AY573" s="101">
        <f t="shared" si="181"/>
        <v>1</v>
      </c>
      <c r="AZ573" s="101">
        <f t="shared" si="182"/>
        <v>0</v>
      </c>
      <c r="BA573" s="101">
        <f t="shared" si="183"/>
        <v>0</v>
      </c>
      <c r="BB573" s="101">
        <f t="shared" si="184"/>
        <v>1</v>
      </c>
      <c r="BC573" s="101">
        <f t="shared" si="185"/>
        <v>2</v>
      </c>
      <c r="BD573" s="101">
        <f t="shared" si="186"/>
        <v>2</v>
      </c>
      <c r="BE573" s="101">
        <f t="shared" si="187"/>
        <v>0</v>
      </c>
      <c r="BF573" s="101">
        <f t="shared" si="188"/>
        <v>1</v>
      </c>
      <c r="BG573" s="101">
        <f t="shared" si="189"/>
        <v>8</v>
      </c>
    </row>
    <row r="574" spans="1:59" x14ac:dyDescent="0.2">
      <c r="A574" s="98">
        <v>1952950</v>
      </c>
      <c r="B574" s="98" t="s">
        <v>1901</v>
      </c>
      <c r="C574" s="98" t="s">
        <v>2717</v>
      </c>
      <c r="D574" s="98" t="s">
        <v>572</v>
      </c>
      <c r="E574" s="106">
        <v>2485</v>
      </c>
      <c r="F574" s="107" t="s">
        <v>1588</v>
      </c>
      <c r="G574" s="108" t="s">
        <v>1589</v>
      </c>
      <c r="H574" s="109">
        <v>78816</v>
      </c>
      <c r="I574" s="108">
        <v>7.6999999999999999E-2</v>
      </c>
      <c r="J574" s="110">
        <v>56</v>
      </c>
      <c r="K574" s="110">
        <v>712</v>
      </c>
      <c r="L574" s="108">
        <v>7.8651685393258425E-2</v>
      </c>
      <c r="M574" s="110">
        <v>16</v>
      </c>
      <c r="N574" s="110">
        <v>712</v>
      </c>
      <c r="O574" s="108">
        <v>2.247191011235955E-2</v>
      </c>
      <c r="P574" s="108">
        <v>8.0000000000000002E-3</v>
      </c>
      <c r="Q574" s="108">
        <v>0.50900000000000001</v>
      </c>
      <c r="R574" s="108">
        <v>0.10248447204968944</v>
      </c>
      <c r="S574" s="110">
        <v>211</v>
      </c>
      <c r="T574" s="110">
        <v>742</v>
      </c>
      <c r="U574" s="110">
        <v>1942</v>
      </c>
      <c r="V574" s="108">
        <v>0.49073120494335737</v>
      </c>
      <c r="W574" s="110">
        <v>72</v>
      </c>
      <c r="X574" s="110">
        <v>0</v>
      </c>
      <c r="Y574" s="110">
        <v>784</v>
      </c>
      <c r="Z574" s="108">
        <v>9.1836734693877556E-2</v>
      </c>
      <c r="AA574" s="110">
        <v>29</v>
      </c>
      <c r="AB574" s="110">
        <v>16</v>
      </c>
      <c r="AC574" s="110">
        <v>16</v>
      </c>
      <c r="AD574" s="110">
        <v>7</v>
      </c>
      <c r="AE574" s="110">
        <v>0</v>
      </c>
      <c r="AF574" s="110">
        <v>15</v>
      </c>
      <c r="AG574" s="110">
        <v>24</v>
      </c>
      <c r="AH574" s="110">
        <v>0</v>
      </c>
      <c r="AI574" s="110">
        <v>0</v>
      </c>
      <c r="AJ574" s="110">
        <v>0</v>
      </c>
      <c r="AK574" s="110">
        <v>712</v>
      </c>
      <c r="AL574" s="108">
        <v>0.1502808988764045</v>
      </c>
      <c r="AM574" s="111">
        <f t="shared" si="170"/>
        <v>0.78900000000000003</v>
      </c>
      <c r="AN574" s="111">
        <f t="shared" si="169"/>
        <v>0.39800000000000002</v>
      </c>
      <c r="AO574" s="111">
        <f t="shared" si="171"/>
        <v>0.40600000000000003</v>
      </c>
      <c r="AP574" s="111">
        <f t="shared" si="172"/>
        <v>0.33200000000000002</v>
      </c>
      <c r="AQ574" s="111">
        <f t="shared" si="173"/>
        <v>0.246</v>
      </c>
      <c r="AR574" s="111">
        <f t="shared" si="174"/>
        <v>0.92700000000000005</v>
      </c>
      <c r="AS574" s="111">
        <f t="shared" si="175"/>
        <v>0.60699999999999998</v>
      </c>
      <c r="AT574" s="111">
        <f t="shared" si="176"/>
        <v>0.60699999999999998</v>
      </c>
      <c r="AU574" s="111">
        <f t="shared" si="177"/>
        <v>0.56100000000000005</v>
      </c>
      <c r="AV574" s="111">
        <f t="shared" si="178"/>
        <v>0.35399999999999998</v>
      </c>
      <c r="AW574" s="101">
        <f t="shared" si="179"/>
        <v>0</v>
      </c>
      <c r="AX574" s="101">
        <f t="shared" si="180"/>
        <v>1</v>
      </c>
      <c r="AY574" s="101">
        <f t="shared" si="181"/>
        <v>1</v>
      </c>
      <c r="AZ574" s="101">
        <f t="shared" si="182"/>
        <v>0</v>
      </c>
      <c r="BA574" s="101">
        <f t="shared" si="183"/>
        <v>0</v>
      </c>
      <c r="BB574" s="101">
        <f t="shared" si="184"/>
        <v>2</v>
      </c>
      <c r="BC574" s="101">
        <f t="shared" si="185"/>
        <v>0</v>
      </c>
      <c r="BD574" s="101">
        <f t="shared" si="186"/>
        <v>1</v>
      </c>
      <c r="BE574" s="101">
        <f t="shared" si="187"/>
        <v>1</v>
      </c>
      <c r="BF574" s="101">
        <f t="shared" si="188"/>
        <v>1</v>
      </c>
      <c r="BG574" s="101">
        <f t="shared" si="189"/>
        <v>7</v>
      </c>
    </row>
    <row r="575" spans="1:59" x14ac:dyDescent="0.2">
      <c r="A575" s="98">
        <v>1952995</v>
      </c>
      <c r="B575" s="98" t="s">
        <v>1411</v>
      </c>
      <c r="C575" s="98" t="s">
        <v>2718</v>
      </c>
      <c r="D575" s="98" t="s">
        <v>573</v>
      </c>
      <c r="E575" s="106">
        <v>273</v>
      </c>
      <c r="F575" s="107" t="s">
        <v>1122</v>
      </c>
      <c r="G575" s="108" t="s">
        <v>1123</v>
      </c>
      <c r="H575" s="109">
        <v>50833</v>
      </c>
      <c r="I575" s="108">
        <v>0.13500000000000001</v>
      </c>
      <c r="J575" s="110">
        <v>5</v>
      </c>
      <c r="K575" s="110">
        <v>98</v>
      </c>
      <c r="L575" s="108">
        <v>5.1020408163265307E-2</v>
      </c>
      <c r="M575" s="110">
        <v>2</v>
      </c>
      <c r="N575" s="110">
        <v>98</v>
      </c>
      <c r="O575" s="108">
        <v>2.0408163265306121E-2</v>
      </c>
      <c r="P575" s="108">
        <v>5.5999999999999994E-2</v>
      </c>
      <c r="Q575" s="108">
        <v>0.49200000000000005</v>
      </c>
      <c r="R575" s="108">
        <v>-3.5335689045936397E-2</v>
      </c>
      <c r="S575" s="110">
        <v>14</v>
      </c>
      <c r="T575" s="110">
        <v>93</v>
      </c>
      <c r="U575" s="110">
        <v>151</v>
      </c>
      <c r="V575" s="108">
        <v>0.70860927152317876</v>
      </c>
      <c r="W575" s="110">
        <v>13</v>
      </c>
      <c r="X575" s="110">
        <v>0</v>
      </c>
      <c r="Y575" s="110">
        <v>111</v>
      </c>
      <c r="Z575" s="108">
        <v>0.11711711711711711</v>
      </c>
      <c r="AA575" s="110">
        <v>3</v>
      </c>
      <c r="AB575" s="110">
        <v>4</v>
      </c>
      <c r="AC575" s="110">
        <v>1</v>
      </c>
      <c r="AD575" s="110">
        <v>2</v>
      </c>
      <c r="AE575" s="110">
        <v>0</v>
      </c>
      <c r="AF575" s="110">
        <v>1</v>
      </c>
      <c r="AG575" s="110">
        <v>1</v>
      </c>
      <c r="AH575" s="110">
        <v>0</v>
      </c>
      <c r="AI575" s="110">
        <v>1</v>
      </c>
      <c r="AJ575" s="110">
        <v>0</v>
      </c>
      <c r="AK575" s="110">
        <v>98</v>
      </c>
      <c r="AL575" s="108">
        <v>0.1326530612244898</v>
      </c>
      <c r="AM575" s="111">
        <f t="shared" si="170"/>
        <v>0.17100000000000001</v>
      </c>
      <c r="AN575" s="111">
        <f t="shared" si="169"/>
        <v>0.70199999999999996</v>
      </c>
      <c r="AO575" s="111">
        <f t="shared" si="171"/>
        <v>0.23699999999999999</v>
      </c>
      <c r="AP575" s="111">
        <f t="shared" si="172"/>
        <v>0.30199999999999999</v>
      </c>
      <c r="AQ575" s="111">
        <f t="shared" si="173"/>
        <v>0.80100000000000005</v>
      </c>
      <c r="AR575" s="111">
        <f t="shared" si="174"/>
        <v>0.91400000000000003</v>
      </c>
      <c r="AS575" s="111">
        <f t="shared" si="175"/>
        <v>0.96299999999999997</v>
      </c>
      <c r="AT575" s="111">
        <f t="shared" si="176"/>
        <v>0.96299999999999997</v>
      </c>
      <c r="AU575" s="111">
        <f t="shared" si="177"/>
        <v>0.69199999999999995</v>
      </c>
      <c r="AV575" s="111">
        <f t="shared" si="178"/>
        <v>0.27</v>
      </c>
      <c r="AW575" s="101">
        <f t="shared" si="179"/>
        <v>2</v>
      </c>
      <c r="AX575" s="101">
        <f t="shared" si="180"/>
        <v>2</v>
      </c>
      <c r="AY575" s="101">
        <f t="shared" si="181"/>
        <v>0</v>
      </c>
      <c r="AZ575" s="101">
        <f t="shared" si="182"/>
        <v>0</v>
      </c>
      <c r="BA575" s="101">
        <f t="shared" si="183"/>
        <v>2</v>
      </c>
      <c r="BB575" s="101">
        <f t="shared" si="184"/>
        <v>2</v>
      </c>
      <c r="BC575" s="101">
        <f t="shared" si="185"/>
        <v>1</v>
      </c>
      <c r="BD575" s="101">
        <f t="shared" si="186"/>
        <v>2</v>
      </c>
      <c r="BE575" s="101">
        <f t="shared" si="187"/>
        <v>2</v>
      </c>
      <c r="BF575" s="101">
        <f t="shared" si="188"/>
        <v>0</v>
      </c>
      <c r="BG575" s="101">
        <f t="shared" si="189"/>
        <v>13</v>
      </c>
    </row>
    <row r="576" spans="1:59" x14ac:dyDescent="0.2">
      <c r="A576" s="98">
        <v>1953175</v>
      </c>
      <c r="B576" s="98" t="s">
        <v>1514</v>
      </c>
      <c r="C576" s="98" t="s">
        <v>2719</v>
      </c>
      <c r="D576" s="98" t="s">
        <v>574</v>
      </c>
      <c r="E576" s="106">
        <v>339</v>
      </c>
      <c r="F576" s="107" t="s">
        <v>1122</v>
      </c>
      <c r="G576" s="108" t="s">
        <v>1123</v>
      </c>
      <c r="H576" s="109">
        <v>71750</v>
      </c>
      <c r="I576" s="108">
        <v>0.124</v>
      </c>
      <c r="J576" s="110">
        <v>18</v>
      </c>
      <c r="K576" s="110">
        <v>163</v>
      </c>
      <c r="L576" s="108">
        <v>0.11042944785276074</v>
      </c>
      <c r="M576" s="110">
        <v>17</v>
      </c>
      <c r="N576" s="110">
        <v>163</v>
      </c>
      <c r="O576" s="108">
        <v>0.10429447852760736</v>
      </c>
      <c r="P576" s="108">
        <v>2.1000000000000001E-2</v>
      </c>
      <c r="Q576" s="108">
        <v>0.36899999999999999</v>
      </c>
      <c r="R576" s="108">
        <v>-0.15671641791044777</v>
      </c>
      <c r="S576" s="110">
        <v>18</v>
      </c>
      <c r="T576" s="110">
        <v>102</v>
      </c>
      <c r="U576" s="110">
        <v>250</v>
      </c>
      <c r="V576" s="108">
        <v>0.48</v>
      </c>
      <c r="W576" s="110">
        <v>29</v>
      </c>
      <c r="X576" s="110">
        <v>0</v>
      </c>
      <c r="Y576" s="110">
        <v>192</v>
      </c>
      <c r="Z576" s="108">
        <v>0.15104166666666666</v>
      </c>
      <c r="AA576" s="110">
        <v>8</v>
      </c>
      <c r="AB576" s="110">
        <v>0</v>
      </c>
      <c r="AC576" s="110">
        <v>0</v>
      </c>
      <c r="AD576" s="110">
        <v>0</v>
      </c>
      <c r="AE576" s="110">
        <v>0</v>
      </c>
      <c r="AF576" s="110">
        <v>7</v>
      </c>
      <c r="AG576" s="110">
        <v>1</v>
      </c>
      <c r="AH576" s="110">
        <v>8</v>
      </c>
      <c r="AI576" s="110">
        <v>0</v>
      </c>
      <c r="AJ576" s="110">
        <v>0</v>
      </c>
      <c r="AK576" s="110">
        <v>163</v>
      </c>
      <c r="AL576" s="108">
        <v>0.14723926380368099</v>
      </c>
      <c r="AM576" s="111">
        <f t="shared" si="170"/>
        <v>0.66900000000000004</v>
      </c>
      <c r="AN576" s="111">
        <f t="shared" si="169"/>
        <v>0.64700000000000002</v>
      </c>
      <c r="AO576" s="111">
        <f t="shared" si="171"/>
        <v>0.57899999999999996</v>
      </c>
      <c r="AP576" s="111">
        <f t="shared" si="172"/>
        <v>0.92300000000000004</v>
      </c>
      <c r="AQ576" s="111">
        <f t="shared" si="173"/>
        <v>0.435</v>
      </c>
      <c r="AR576" s="111">
        <f t="shared" si="174"/>
        <v>0.56299999999999994</v>
      </c>
      <c r="AS576" s="111">
        <f t="shared" si="175"/>
        <v>0.57899999999999996</v>
      </c>
      <c r="AT576" s="111">
        <f t="shared" si="176"/>
        <v>0.57899999999999996</v>
      </c>
      <c r="AU576" s="111">
        <f t="shared" si="177"/>
        <v>0.80500000000000005</v>
      </c>
      <c r="AV576" s="111">
        <f t="shared" si="178"/>
        <v>0.34300000000000003</v>
      </c>
      <c r="AW576" s="101">
        <f t="shared" si="179"/>
        <v>0</v>
      </c>
      <c r="AX576" s="101">
        <f t="shared" si="180"/>
        <v>1</v>
      </c>
      <c r="AY576" s="101">
        <f t="shared" si="181"/>
        <v>1</v>
      </c>
      <c r="AZ576" s="101">
        <f t="shared" si="182"/>
        <v>2</v>
      </c>
      <c r="BA576" s="101">
        <f t="shared" si="183"/>
        <v>1</v>
      </c>
      <c r="BB576" s="101">
        <f t="shared" si="184"/>
        <v>1</v>
      </c>
      <c r="BC576" s="101">
        <f t="shared" si="185"/>
        <v>2</v>
      </c>
      <c r="BD576" s="101">
        <f t="shared" si="186"/>
        <v>1</v>
      </c>
      <c r="BE576" s="101">
        <f t="shared" si="187"/>
        <v>2</v>
      </c>
      <c r="BF576" s="101">
        <f t="shared" si="188"/>
        <v>1</v>
      </c>
      <c r="BG576" s="101">
        <f t="shared" si="189"/>
        <v>12</v>
      </c>
    </row>
    <row r="577" spans="1:59" x14ac:dyDescent="0.2">
      <c r="A577" s="98">
        <v>1953265</v>
      </c>
      <c r="B577" s="98" t="s">
        <v>1286</v>
      </c>
      <c r="C577" s="98" t="s">
        <v>2720</v>
      </c>
      <c r="D577" s="98" t="s">
        <v>575</v>
      </c>
      <c r="E577" s="106">
        <v>129</v>
      </c>
      <c r="F577" s="107" t="s">
        <v>1049</v>
      </c>
      <c r="G577" s="108" t="s">
        <v>1050</v>
      </c>
      <c r="H577" s="109">
        <v>46389</v>
      </c>
      <c r="I577" s="108">
        <v>0.26800000000000002</v>
      </c>
      <c r="J577" s="110">
        <v>10</v>
      </c>
      <c r="K577" s="110">
        <v>52</v>
      </c>
      <c r="L577" s="108">
        <v>0.19230769230769232</v>
      </c>
      <c r="M577" s="110">
        <v>7</v>
      </c>
      <c r="N577" s="110">
        <v>52</v>
      </c>
      <c r="O577" s="108">
        <v>0.13461538461538461</v>
      </c>
      <c r="P577" s="108">
        <v>2.2000000000000002E-2</v>
      </c>
      <c r="Q577" s="108">
        <v>0.55899999999999994</v>
      </c>
      <c r="R577" s="108">
        <v>-0.15686274509803921</v>
      </c>
      <c r="S577" s="110">
        <v>18</v>
      </c>
      <c r="T577" s="110">
        <v>58</v>
      </c>
      <c r="U577" s="110">
        <v>98</v>
      </c>
      <c r="V577" s="108">
        <v>0.77551020408163263</v>
      </c>
      <c r="W577" s="110">
        <v>0</v>
      </c>
      <c r="X577" s="110">
        <v>0</v>
      </c>
      <c r="Y577" s="110">
        <v>52</v>
      </c>
      <c r="Z577" s="108">
        <v>0</v>
      </c>
      <c r="AA577" s="110">
        <v>2</v>
      </c>
      <c r="AB577" s="110">
        <v>1</v>
      </c>
      <c r="AC577" s="110">
        <v>0</v>
      </c>
      <c r="AD577" s="110">
        <v>0</v>
      </c>
      <c r="AE577" s="110">
        <v>0</v>
      </c>
      <c r="AF577" s="110">
        <v>2</v>
      </c>
      <c r="AG577" s="110">
        <v>0</v>
      </c>
      <c r="AH577" s="110">
        <v>0</v>
      </c>
      <c r="AI577" s="110">
        <v>0</v>
      </c>
      <c r="AJ577" s="110">
        <v>0</v>
      </c>
      <c r="AK577" s="110">
        <v>52</v>
      </c>
      <c r="AL577" s="108">
        <v>9.6153846153846159E-2</v>
      </c>
      <c r="AM577" s="111">
        <f t="shared" si="170"/>
        <v>9.2999999999999999E-2</v>
      </c>
      <c r="AN577" s="111">
        <f t="shared" si="169"/>
        <v>0.95499999999999996</v>
      </c>
      <c r="AO577" s="111">
        <f t="shared" si="171"/>
        <v>0.876</v>
      </c>
      <c r="AP577" s="111">
        <f t="shared" si="172"/>
        <v>0.96399999999999997</v>
      </c>
      <c r="AQ577" s="111">
        <f t="shared" si="173"/>
        <v>0.44600000000000001</v>
      </c>
      <c r="AR577" s="111">
        <f t="shared" si="174"/>
        <v>0.95799999999999996</v>
      </c>
      <c r="AS577" s="111">
        <f t="shared" si="175"/>
        <v>0.98499999999999999</v>
      </c>
      <c r="AT577" s="111">
        <f t="shared" si="176"/>
        <v>0.98499999999999999</v>
      </c>
      <c r="AU577" s="111">
        <f t="shared" si="177"/>
        <v>0</v>
      </c>
      <c r="AV577" s="111">
        <f t="shared" si="178"/>
        <v>0.13300000000000001</v>
      </c>
      <c r="AW577" s="101">
        <f t="shared" si="179"/>
        <v>2</v>
      </c>
      <c r="AX577" s="101">
        <f t="shared" si="180"/>
        <v>2</v>
      </c>
      <c r="AY577" s="101">
        <f t="shared" si="181"/>
        <v>2</v>
      </c>
      <c r="AZ577" s="101">
        <f t="shared" si="182"/>
        <v>2</v>
      </c>
      <c r="BA577" s="101">
        <f t="shared" si="183"/>
        <v>1</v>
      </c>
      <c r="BB577" s="101">
        <f t="shared" si="184"/>
        <v>2</v>
      </c>
      <c r="BC577" s="101">
        <f t="shared" si="185"/>
        <v>2</v>
      </c>
      <c r="BD577" s="101">
        <f t="shared" si="186"/>
        <v>2</v>
      </c>
      <c r="BE577" s="101">
        <f t="shared" si="187"/>
        <v>0</v>
      </c>
      <c r="BF577" s="101">
        <f t="shared" si="188"/>
        <v>0</v>
      </c>
      <c r="BG577" s="101">
        <f t="shared" si="189"/>
        <v>15</v>
      </c>
    </row>
    <row r="578" spans="1:59" x14ac:dyDescent="0.2">
      <c r="A578" s="98">
        <v>1953310</v>
      </c>
      <c r="B578" s="98" t="s">
        <v>1483</v>
      </c>
      <c r="C578" s="98" t="s">
        <v>2721</v>
      </c>
      <c r="D578" s="98" t="s">
        <v>576</v>
      </c>
      <c r="E578" s="106">
        <v>1471</v>
      </c>
      <c r="F578" s="107" t="s">
        <v>159</v>
      </c>
      <c r="G578" s="108" t="s">
        <v>1107</v>
      </c>
      <c r="H578" s="109">
        <v>70509</v>
      </c>
      <c r="I578" s="108">
        <v>8.5000000000000006E-2</v>
      </c>
      <c r="J578" s="110">
        <v>23</v>
      </c>
      <c r="K578" s="110">
        <v>721</v>
      </c>
      <c r="L578" s="108">
        <v>3.1900138696255201E-2</v>
      </c>
      <c r="M578" s="110">
        <v>7</v>
      </c>
      <c r="N578" s="110">
        <v>721</v>
      </c>
      <c r="O578" s="108">
        <v>9.7087378640776691E-3</v>
      </c>
      <c r="P578" s="108">
        <v>2.7999999999999997E-2</v>
      </c>
      <c r="Q578" s="108">
        <v>0.28999999999999998</v>
      </c>
      <c r="R578" s="108">
        <v>-5.0355067785668173E-2</v>
      </c>
      <c r="S578" s="110">
        <v>69</v>
      </c>
      <c r="T578" s="110">
        <v>504</v>
      </c>
      <c r="U578" s="110">
        <v>1137</v>
      </c>
      <c r="V578" s="108">
        <v>0.50395778364116095</v>
      </c>
      <c r="W578" s="110">
        <v>71</v>
      </c>
      <c r="X578" s="110">
        <v>0</v>
      </c>
      <c r="Y578" s="110">
        <v>792</v>
      </c>
      <c r="Z578" s="108">
        <v>8.9646464646464641E-2</v>
      </c>
      <c r="AA578" s="110">
        <v>33</v>
      </c>
      <c r="AB578" s="110">
        <v>6</v>
      </c>
      <c r="AC578" s="110">
        <v>5</v>
      </c>
      <c r="AD578" s="110">
        <v>3</v>
      </c>
      <c r="AE578" s="110">
        <v>0</v>
      </c>
      <c r="AF578" s="110">
        <v>40</v>
      </c>
      <c r="AG578" s="110">
        <v>19</v>
      </c>
      <c r="AH578" s="110">
        <v>54</v>
      </c>
      <c r="AI578" s="110">
        <v>3</v>
      </c>
      <c r="AJ578" s="110">
        <v>4</v>
      </c>
      <c r="AK578" s="110">
        <v>721</v>
      </c>
      <c r="AL578" s="108">
        <v>0.23162274618585299</v>
      </c>
      <c r="AM578" s="111">
        <f t="shared" si="170"/>
        <v>0.64300000000000002</v>
      </c>
      <c r="AN578" s="111">
        <f t="shared" si="169"/>
        <v>0.44700000000000001</v>
      </c>
      <c r="AO578" s="111">
        <f t="shared" si="171"/>
        <v>0.13500000000000001</v>
      </c>
      <c r="AP578" s="111">
        <f t="shared" si="172"/>
        <v>0.17599999999999999</v>
      </c>
      <c r="AQ578" s="111">
        <f t="shared" si="173"/>
        <v>0.52800000000000002</v>
      </c>
      <c r="AR578" s="111">
        <f t="shared" si="174"/>
        <v>0.24299999999999999</v>
      </c>
      <c r="AS578" s="111">
        <f t="shared" si="175"/>
        <v>0.65900000000000003</v>
      </c>
      <c r="AT578" s="111">
        <f t="shared" si="176"/>
        <v>0.65900000000000003</v>
      </c>
      <c r="AU578" s="111">
        <f t="shared" si="177"/>
        <v>0.55000000000000004</v>
      </c>
      <c r="AV578" s="111">
        <f t="shared" si="178"/>
        <v>0.73199999999999998</v>
      </c>
      <c r="AW578" s="101">
        <f t="shared" si="179"/>
        <v>1</v>
      </c>
      <c r="AX578" s="101">
        <f t="shared" si="180"/>
        <v>1</v>
      </c>
      <c r="AY578" s="101">
        <f t="shared" si="181"/>
        <v>0</v>
      </c>
      <c r="AZ578" s="101">
        <f t="shared" si="182"/>
        <v>0</v>
      </c>
      <c r="BA578" s="101">
        <f t="shared" si="183"/>
        <v>1</v>
      </c>
      <c r="BB578" s="101">
        <f t="shared" si="184"/>
        <v>0</v>
      </c>
      <c r="BC578" s="101">
        <f t="shared" si="185"/>
        <v>1</v>
      </c>
      <c r="BD578" s="101">
        <f t="shared" si="186"/>
        <v>1</v>
      </c>
      <c r="BE578" s="101">
        <f t="shared" si="187"/>
        <v>1</v>
      </c>
      <c r="BF578" s="101">
        <f t="shared" si="188"/>
        <v>2</v>
      </c>
      <c r="BG578" s="101">
        <f t="shared" si="189"/>
        <v>8</v>
      </c>
    </row>
    <row r="579" spans="1:59" x14ac:dyDescent="0.2">
      <c r="A579" s="98">
        <v>1953355</v>
      </c>
      <c r="B579" s="98" t="s">
        <v>2066</v>
      </c>
      <c r="C579" s="98" t="s">
        <v>2722</v>
      </c>
      <c r="D579" s="98" t="s">
        <v>577</v>
      </c>
      <c r="E579" s="106">
        <v>1967</v>
      </c>
      <c r="F579" s="107" t="s">
        <v>1427</v>
      </c>
      <c r="G579" s="108" t="s">
        <v>1428</v>
      </c>
      <c r="H579" s="109">
        <v>81488</v>
      </c>
      <c r="I579" s="108">
        <v>4.2999999999999997E-2</v>
      </c>
      <c r="J579" s="110">
        <v>47</v>
      </c>
      <c r="K579" s="110">
        <v>874</v>
      </c>
      <c r="L579" s="108">
        <v>5.3775743707093822E-2</v>
      </c>
      <c r="M579" s="110">
        <v>69</v>
      </c>
      <c r="N579" s="110">
        <v>874</v>
      </c>
      <c r="O579" s="108">
        <v>7.8947368421052627E-2</v>
      </c>
      <c r="P579" s="108">
        <v>1.9E-2</v>
      </c>
      <c r="Q579" s="108">
        <v>0.23499999999999999</v>
      </c>
      <c r="R579" s="108">
        <v>7.4863387978142071E-2</v>
      </c>
      <c r="S579" s="110">
        <v>22</v>
      </c>
      <c r="T579" s="110">
        <v>547</v>
      </c>
      <c r="U579" s="110">
        <v>1433</v>
      </c>
      <c r="V579" s="108">
        <v>0.39706908583391487</v>
      </c>
      <c r="W579" s="110">
        <v>8</v>
      </c>
      <c r="X579" s="110">
        <v>0</v>
      </c>
      <c r="Y579" s="110">
        <v>882</v>
      </c>
      <c r="Z579" s="108">
        <v>9.0702947845804991E-3</v>
      </c>
      <c r="AA579" s="110">
        <v>5</v>
      </c>
      <c r="AB579" s="110">
        <v>18</v>
      </c>
      <c r="AC579" s="110">
        <v>2</v>
      </c>
      <c r="AD579" s="110">
        <v>0</v>
      </c>
      <c r="AE579" s="110">
        <v>15</v>
      </c>
      <c r="AF579" s="110">
        <v>40</v>
      </c>
      <c r="AG579" s="110">
        <v>33</v>
      </c>
      <c r="AH579" s="110">
        <v>0</v>
      </c>
      <c r="AI579" s="110">
        <v>0</v>
      </c>
      <c r="AJ579" s="110">
        <v>0</v>
      </c>
      <c r="AK579" s="110">
        <v>874</v>
      </c>
      <c r="AL579" s="108">
        <v>0.12929061784897025</v>
      </c>
      <c r="AM579" s="111">
        <f t="shared" si="170"/>
        <v>0.81599999999999995</v>
      </c>
      <c r="AN579" s="111">
        <f t="shared" si="169"/>
        <v>0.17100000000000001</v>
      </c>
      <c r="AO579" s="111">
        <f t="shared" si="171"/>
        <v>0.25800000000000001</v>
      </c>
      <c r="AP579" s="111">
        <f t="shared" si="172"/>
        <v>0.84499999999999997</v>
      </c>
      <c r="AQ579" s="111">
        <f t="shared" si="173"/>
        <v>0.41</v>
      </c>
      <c r="AR579" s="111">
        <f t="shared" si="174"/>
        <v>7.6999999999999999E-2</v>
      </c>
      <c r="AS579" s="111">
        <f t="shared" si="175"/>
        <v>0.27</v>
      </c>
      <c r="AT579" s="111">
        <f t="shared" si="176"/>
        <v>0.27</v>
      </c>
      <c r="AU579" s="111">
        <f t="shared" si="177"/>
        <v>0.11899999999999999</v>
      </c>
      <c r="AV579" s="111">
        <f t="shared" si="178"/>
        <v>0.247</v>
      </c>
      <c r="AW579" s="101">
        <f t="shared" si="179"/>
        <v>0</v>
      </c>
      <c r="AX579" s="101">
        <f t="shared" si="180"/>
        <v>0</v>
      </c>
      <c r="AY579" s="101">
        <f t="shared" si="181"/>
        <v>0</v>
      </c>
      <c r="AZ579" s="101">
        <f t="shared" si="182"/>
        <v>2</v>
      </c>
      <c r="BA579" s="101">
        <f t="shared" si="183"/>
        <v>1</v>
      </c>
      <c r="BB579" s="101">
        <f t="shared" si="184"/>
        <v>0</v>
      </c>
      <c r="BC579" s="101">
        <f t="shared" si="185"/>
        <v>0</v>
      </c>
      <c r="BD579" s="101">
        <f t="shared" si="186"/>
        <v>0</v>
      </c>
      <c r="BE579" s="101">
        <f t="shared" si="187"/>
        <v>0</v>
      </c>
      <c r="BF579" s="101">
        <f t="shared" si="188"/>
        <v>0</v>
      </c>
      <c r="BG579" s="101">
        <f t="shared" si="189"/>
        <v>3</v>
      </c>
    </row>
    <row r="580" spans="1:59" x14ac:dyDescent="0.2">
      <c r="A580" s="98">
        <v>1953490</v>
      </c>
      <c r="B580" s="98" t="s">
        <v>1515</v>
      </c>
      <c r="C580" s="98" t="s">
        <v>2723</v>
      </c>
      <c r="D580" s="98" t="s">
        <v>578</v>
      </c>
      <c r="E580" s="106">
        <v>1442</v>
      </c>
      <c r="F580" s="107" t="s">
        <v>1148</v>
      </c>
      <c r="G580" s="108" t="s">
        <v>1149</v>
      </c>
      <c r="H580" s="109">
        <v>63375</v>
      </c>
      <c r="I580" s="108">
        <v>0.17600000000000002</v>
      </c>
      <c r="J580" s="110">
        <v>102</v>
      </c>
      <c r="K580" s="110">
        <v>586</v>
      </c>
      <c r="L580" s="108">
        <v>0.17406143344709898</v>
      </c>
      <c r="M580" s="110">
        <v>27</v>
      </c>
      <c r="N580" s="110">
        <v>586</v>
      </c>
      <c r="O580" s="108">
        <v>4.607508532423208E-2</v>
      </c>
      <c r="P580" s="108">
        <v>8.6999999999999994E-2</v>
      </c>
      <c r="Q580" s="108">
        <v>0.371</v>
      </c>
      <c r="R580" s="108">
        <v>-1.3679890560875513E-2</v>
      </c>
      <c r="S580" s="110">
        <v>39</v>
      </c>
      <c r="T580" s="110">
        <v>313</v>
      </c>
      <c r="U580" s="110">
        <v>893</v>
      </c>
      <c r="V580" s="108">
        <v>0.39417693169092943</v>
      </c>
      <c r="W580" s="110">
        <v>65</v>
      </c>
      <c r="X580" s="110">
        <v>23</v>
      </c>
      <c r="Y580" s="110">
        <v>651</v>
      </c>
      <c r="Z580" s="108">
        <v>6.4516129032258063E-2</v>
      </c>
      <c r="AA580" s="110">
        <v>11</v>
      </c>
      <c r="AB580" s="110">
        <v>14</v>
      </c>
      <c r="AC580" s="110">
        <v>8</v>
      </c>
      <c r="AD580" s="110">
        <v>18</v>
      </c>
      <c r="AE580" s="110">
        <v>0</v>
      </c>
      <c r="AF580" s="110">
        <v>111</v>
      </c>
      <c r="AG580" s="110">
        <v>25</v>
      </c>
      <c r="AH580" s="110">
        <v>2</v>
      </c>
      <c r="AI580" s="110">
        <v>0</v>
      </c>
      <c r="AJ580" s="110">
        <v>0</v>
      </c>
      <c r="AK580" s="110">
        <v>586</v>
      </c>
      <c r="AL580" s="108">
        <v>0.3225255972696246</v>
      </c>
      <c r="AM580" s="111">
        <f t="shared" si="170"/>
        <v>0.47599999999999998</v>
      </c>
      <c r="AN580" s="111">
        <f t="shared" si="169"/>
        <v>0.84699999999999998</v>
      </c>
      <c r="AO580" s="111">
        <f t="shared" si="171"/>
        <v>0.83299999999999996</v>
      </c>
      <c r="AP580" s="111">
        <f t="shared" si="172"/>
        <v>0.61</v>
      </c>
      <c r="AQ580" s="111">
        <f t="shared" si="173"/>
        <v>0.91600000000000004</v>
      </c>
      <c r="AR580" s="111">
        <f t="shared" si="174"/>
        <v>0.57999999999999996</v>
      </c>
      <c r="AS580" s="111">
        <f t="shared" si="175"/>
        <v>0.25700000000000001</v>
      </c>
      <c r="AT580" s="111">
        <f t="shared" si="176"/>
        <v>0.25700000000000001</v>
      </c>
      <c r="AU580" s="111">
        <f t="shared" si="177"/>
        <v>0.39900000000000002</v>
      </c>
      <c r="AV580" s="111">
        <f t="shared" si="178"/>
        <v>0.94499999999999995</v>
      </c>
      <c r="AW580" s="101">
        <f t="shared" si="179"/>
        <v>1</v>
      </c>
      <c r="AX580" s="101">
        <f t="shared" si="180"/>
        <v>2</v>
      </c>
      <c r="AY580" s="101">
        <f t="shared" si="181"/>
        <v>2</v>
      </c>
      <c r="AZ580" s="101">
        <f t="shared" si="182"/>
        <v>1</v>
      </c>
      <c r="BA580" s="101">
        <f t="shared" si="183"/>
        <v>2</v>
      </c>
      <c r="BB580" s="101">
        <f t="shared" si="184"/>
        <v>1</v>
      </c>
      <c r="BC580" s="101">
        <f t="shared" si="185"/>
        <v>1</v>
      </c>
      <c r="BD580" s="101">
        <f t="shared" si="186"/>
        <v>0</v>
      </c>
      <c r="BE580" s="101">
        <f t="shared" si="187"/>
        <v>1</v>
      </c>
      <c r="BF580" s="101">
        <f t="shared" si="188"/>
        <v>2</v>
      </c>
      <c r="BG580" s="101">
        <f t="shared" si="189"/>
        <v>13</v>
      </c>
    </row>
    <row r="581" spans="1:59" x14ac:dyDescent="0.2">
      <c r="A581" s="98">
        <v>1953625</v>
      </c>
      <c r="B581" s="98" t="s">
        <v>1968</v>
      </c>
      <c r="C581" s="98" t="s">
        <v>2724</v>
      </c>
      <c r="D581" s="98" t="s">
        <v>579</v>
      </c>
      <c r="E581" s="106">
        <v>4040</v>
      </c>
      <c r="F581" s="107" t="s">
        <v>1057</v>
      </c>
      <c r="G581" s="108" t="s">
        <v>1058</v>
      </c>
      <c r="H581" s="109">
        <v>67788</v>
      </c>
      <c r="I581" s="108">
        <v>5.0999999999999997E-2</v>
      </c>
      <c r="J581" s="110">
        <v>240</v>
      </c>
      <c r="K581" s="110">
        <v>1788</v>
      </c>
      <c r="L581" s="108">
        <v>0.13422818791946309</v>
      </c>
      <c r="M581" s="110">
        <v>67</v>
      </c>
      <c r="N581" s="110">
        <v>1788</v>
      </c>
      <c r="O581" s="108">
        <v>3.7472035794183442E-2</v>
      </c>
      <c r="P581" s="108">
        <v>4.0000000000000001E-3</v>
      </c>
      <c r="Q581" s="108">
        <v>0.33</v>
      </c>
      <c r="R581" s="108">
        <v>6.4278187565858805E-2</v>
      </c>
      <c r="S581" s="110">
        <v>192</v>
      </c>
      <c r="T581" s="110">
        <v>979</v>
      </c>
      <c r="U581" s="110">
        <v>2936</v>
      </c>
      <c r="V581" s="108">
        <v>0.39884196185286103</v>
      </c>
      <c r="W581" s="110">
        <v>189</v>
      </c>
      <c r="X581" s="110">
        <v>20</v>
      </c>
      <c r="Y581" s="110">
        <v>1977</v>
      </c>
      <c r="Z581" s="108">
        <v>8.5483055134041475E-2</v>
      </c>
      <c r="AA581" s="110">
        <v>40</v>
      </c>
      <c r="AB581" s="110">
        <v>40</v>
      </c>
      <c r="AC581" s="110">
        <v>5</v>
      </c>
      <c r="AD581" s="110">
        <v>0</v>
      </c>
      <c r="AE581" s="110">
        <v>11</v>
      </c>
      <c r="AF581" s="110">
        <v>58</v>
      </c>
      <c r="AG581" s="110">
        <v>21</v>
      </c>
      <c r="AH581" s="110">
        <v>0</v>
      </c>
      <c r="AI581" s="110">
        <v>0</v>
      </c>
      <c r="AJ581" s="110">
        <v>0</v>
      </c>
      <c r="AK581" s="110">
        <v>1788</v>
      </c>
      <c r="AL581" s="108">
        <v>9.7874720357941841E-2</v>
      </c>
      <c r="AM581" s="111">
        <f t="shared" si="170"/>
        <v>0.59299999999999997</v>
      </c>
      <c r="AN581" s="111">
        <f t="shared" si="169"/>
        <v>0.217</v>
      </c>
      <c r="AO581" s="111">
        <f t="shared" si="171"/>
        <v>0.70199999999999996</v>
      </c>
      <c r="AP581" s="111">
        <f t="shared" si="172"/>
        <v>0.52200000000000002</v>
      </c>
      <c r="AQ581" s="111">
        <f t="shared" si="173"/>
        <v>0.20100000000000001</v>
      </c>
      <c r="AR581" s="111">
        <f t="shared" si="174"/>
        <v>0.40100000000000002</v>
      </c>
      <c r="AS581" s="111">
        <f t="shared" si="175"/>
        <v>0.27900000000000003</v>
      </c>
      <c r="AT581" s="111">
        <f t="shared" si="176"/>
        <v>0.27900000000000003</v>
      </c>
      <c r="AU581" s="111">
        <f t="shared" si="177"/>
        <v>0.52900000000000003</v>
      </c>
      <c r="AV581" s="111">
        <f t="shared" si="178"/>
        <v>0.13900000000000001</v>
      </c>
      <c r="AW581" s="101">
        <f t="shared" si="179"/>
        <v>1</v>
      </c>
      <c r="AX581" s="101">
        <f t="shared" si="180"/>
        <v>0</v>
      </c>
      <c r="AY581" s="101">
        <f t="shared" si="181"/>
        <v>2</v>
      </c>
      <c r="AZ581" s="101">
        <f t="shared" si="182"/>
        <v>1</v>
      </c>
      <c r="BA581" s="101">
        <f t="shared" si="183"/>
        <v>0</v>
      </c>
      <c r="BB581" s="101">
        <f t="shared" si="184"/>
        <v>1</v>
      </c>
      <c r="BC581" s="101">
        <f t="shared" si="185"/>
        <v>0</v>
      </c>
      <c r="BD581" s="101">
        <f t="shared" si="186"/>
        <v>0</v>
      </c>
      <c r="BE581" s="101">
        <f t="shared" si="187"/>
        <v>1</v>
      </c>
      <c r="BF581" s="101">
        <f t="shared" si="188"/>
        <v>0</v>
      </c>
      <c r="BG581" s="101">
        <f t="shared" si="189"/>
        <v>6</v>
      </c>
    </row>
    <row r="582" spans="1:59" x14ac:dyDescent="0.2">
      <c r="A582" s="98">
        <v>1953670</v>
      </c>
      <c r="B582" s="98" t="s">
        <v>1771</v>
      </c>
      <c r="C582" s="98" t="s">
        <v>2725</v>
      </c>
      <c r="D582" s="98" t="s">
        <v>580</v>
      </c>
      <c r="E582" s="106">
        <v>203</v>
      </c>
      <c r="F582" s="107" t="s">
        <v>833</v>
      </c>
      <c r="G582" s="108" t="s">
        <v>1073</v>
      </c>
      <c r="H582" s="109">
        <v>95500</v>
      </c>
      <c r="I582" s="108">
        <v>5.5E-2</v>
      </c>
      <c r="J582" s="110">
        <v>2</v>
      </c>
      <c r="K582" s="110">
        <v>88</v>
      </c>
      <c r="L582" s="108">
        <v>2.2727272727272728E-2</v>
      </c>
      <c r="M582" s="110">
        <v>2</v>
      </c>
      <c r="N582" s="110">
        <v>88</v>
      </c>
      <c r="O582" s="108">
        <v>2.2727272727272728E-2</v>
      </c>
      <c r="P582" s="108">
        <v>6.0999999999999999E-2</v>
      </c>
      <c r="Q582" s="108">
        <v>0.27800000000000002</v>
      </c>
      <c r="R582" s="108">
        <v>-0.18473895582329317</v>
      </c>
      <c r="S582" s="110">
        <v>14</v>
      </c>
      <c r="T582" s="110">
        <v>53</v>
      </c>
      <c r="U582" s="110">
        <v>147</v>
      </c>
      <c r="V582" s="108">
        <v>0.45578231292517007</v>
      </c>
      <c r="W582" s="110">
        <v>5</v>
      </c>
      <c r="X582" s="110">
        <v>0</v>
      </c>
      <c r="Y582" s="110">
        <v>93</v>
      </c>
      <c r="Z582" s="108">
        <v>5.3763440860215055E-2</v>
      </c>
      <c r="AA582" s="110">
        <v>1</v>
      </c>
      <c r="AB582" s="110">
        <v>7</v>
      </c>
      <c r="AC582" s="110">
        <v>3</v>
      </c>
      <c r="AD582" s="110">
        <v>0</v>
      </c>
      <c r="AE582" s="110">
        <v>0</v>
      </c>
      <c r="AF582" s="110">
        <v>1</v>
      </c>
      <c r="AG582" s="110">
        <v>0</v>
      </c>
      <c r="AH582" s="110">
        <v>0</v>
      </c>
      <c r="AI582" s="110">
        <v>0</v>
      </c>
      <c r="AJ582" s="110">
        <v>0</v>
      </c>
      <c r="AK582" s="110">
        <v>88</v>
      </c>
      <c r="AL582" s="108">
        <v>0.13636363636363635</v>
      </c>
      <c r="AM582" s="111">
        <f t="shared" si="170"/>
        <v>0.92800000000000005</v>
      </c>
      <c r="AN582" s="111">
        <f t="shared" ref="AN582:AN645" si="190">_xlfn.PERCENTRANK.INC(I$6:I$945,I582)</f>
        <v>0.23899999999999999</v>
      </c>
      <c r="AO582" s="111">
        <f t="shared" si="171"/>
        <v>9.0999999999999998E-2</v>
      </c>
      <c r="AP582" s="111">
        <f t="shared" si="172"/>
        <v>0.33600000000000002</v>
      </c>
      <c r="AQ582" s="111">
        <f t="shared" si="173"/>
        <v>0.83499999999999996</v>
      </c>
      <c r="AR582" s="111">
        <f t="shared" si="174"/>
        <v>0.20699999999999999</v>
      </c>
      <c r="AS582" s="111">
        <f t="shared" si="175"/>
        <v>0.499</v>
      </c>
      <c r="AT582" s="111">
        <f t="shared" si="176"/>
        <v>0.499</v>
      </c>
      <c r="AU582" s="111">
        <f t="shared" si="177"/>
        <v>0.33300000000000002</v>
      </c>
      <c r="AV582" s="111">
        <f t="shared" si="178"/>
        <v>0.28399999999999997</v>
      </c>
      <c r="AW582" s="101">
        <f t="shared" si="179"/>
        <v>0</v>
      </c>
      <c r="AX582" s="101">
        <f t="shared" si="180"/>
        <v>0</v>
      </c>
      <c r="AY582" s="101">
        <f t="shared" si="181"/>
        <v>0</v>
      </c>
      <c r="AZ582" s="101">
        <f t="shared" si="182"/>
        <v>1</v>
      </c>
      <c r="BA582" s="101">
        <f t="shared" si="183"/>
        <v>2</v>
      </c>
      <c r="BB582" s="101">
        <f t="shared" si="184"/>
        <v>0</v>
      </c>
      <c r="BC582" s="101">
        <f t="shared" si="185"/>
        <v>2</v>
      </c>
      <c r="BD582" s="101">
        <f t="shared" si="186"/>
        <v>1</v>
      </c>
      <c r="BE582" s="101">
        <f t="shared" si="187"/>
        <v>0</v>
      </c>
      <c r="BF582" s="101">
        <f t="shared" si="188"/>
        <v>0</v>
      </c>
      <c r="BG582" s="101">
        <f t="shared" si="189"/>
        <v>6</v>
      </c>
    </row>
    <row r="583" spans="1:59" x14ac:dyDescent="0.2">
      <c r="A583" s="98">
        <v>1953760</v>
      </c>
      <c r="B583" s="98" t="s">
        <v>1343</v>
      </c>
      <c r="C583" s="98" t="s">
        <v>2726</v>
      </c>
      <c r="D583" s="98" t="s">
        <v>581</v>
      </c>
      <c r="E583" s="106">
        <v>738</v>
      </c>
      <c r="F583" s="107" t="s">
        <v>1104</v>
      </c>
      <c r="G583" s="108" t="s">
        <v>1105</v>
      </c>
      <c r="H583" s="109">
        <v>73333</v>
      </c>
      <c r="I583" s="108">
        <v>8.8000000000000009E-2</v>
      </c>
      <c r="J583" s="110">
        <v>52</v>
      </c>
      <c r="K583" s="110">
        <v>296</v>
      </c>
      <c r="L583" s="108">
        <v>0.17567567567567569</v>
      </c>
      <c r="M583" s="110">
        <v>5</v>
      </c>
      <c r="N583" s="110">
        <v>296</v>
      </c>
      <c r="O583" s="108">
        <v>1.6891891891891893E-2</v>
      </c>
      <c r="P583" s="108">
        <v>2.5000000000000001E-2</v>
      </c>
      <c r="Q583" s="108">
        <v>0.44400000000000001</v>
      </c>
      <c r="R583" s="108">
        <v>-0.17817371937639198</v>
      </c>
      <c r="S583" s="110">
        <v>26</v>
      </c>
      <c r="T583" s="110">
        <v>249</v>
      </c>
      <c r="U583" s="110">
        <v>565</v>
      </c>
      <c r="V583" s="108">
        <v>0.48672566371681414</v>
      </c>
      <c r="W583" s="110">
        <v>31</v>
      </c>
      <c r="X583" s="110">
        <v>0</v>
      </c>
      <c r="Y583" s="110">
        <v>327</v>
      </c>
      <c r="Z583" s="108">
        <v>9.480122324159021E-2</v>
      </c>
      <c r="AA583" s="110">
        <v>15</v>
      </c>
      <c r="AB583" s="110">
        <v>5</v>
      </c>
      <c r="AC583" s="110">
        <v>0</v>
      </c>
      <c r="AD583" s="110">
        <v>4</v>
      </c>
      <c r="AE583" s="110">
        <v>0</v>
      </c>
      <c r="AF583" s="110">
        <v>8</v>
      </c>
      <c r="AG583" s="110">
        <v>0</v>
      </c>
      <c r="AH583" s="110">
        <v>0</v>
      </c>
      <c r="AI583" s="110">
        <v>0</v>
      </c>
      <c r="AJ583" s="110">
        <v>0</v>
      </c>
      <c r="AK583" s="110">
        <v>296</v>
      </c>
      <c r="AL583" s="108">
        <v>0.10810810810810811</v>
      </c>
      <c r="AM583" s="111">
        <f t="shared" ref="AM583:AM646" si="191">IFERROR(_xlfn.PERCENTRANK.INC(H$6:H$945,H583),0)</f>
        <v>0.70499999999999996</v>
      </c>
      <c r="AN583" s="111">
        <f t="shared" si="190"/>
        <v>0.46400000000000002</v>
      </c>
      <c r="AO583" s="111">
        <f t="shared" ref="AO583:AO646" si="192">_xlfn.PERCENTRANK.INC(L$6:L$945,L583)</f>
        <v>0.84</v>
      </c>
      <c r="AP583" s="111">
        <f t="shared" ref="AP583:AP646" si="193">_xlfn.PERCENTRANK.INC(O$6:O$945,O583)</f>
        <v>0.25700000000000001</v>
      </c>
      <c r="AQ583" s="111">
        <f t="shared" ref="AQ583:AQ646" si="194">_xlfn.PERCENTRANK.INC(P$6:P$945,P583)</f>
        <v>0.48799999999999999</v>
      </c>
      <c r="AR583" s="111">
        <f t="shared" ref="AR583:AR646" si="195">_xlfn.PERCENTRANK.INC(Q$6:Q$945,Q583)</f>
        <v>0.83</v>
      </c>
      <c r="AS583" s="111">
        <f t="shared" ref="AS583:AS646" si="196">_xlfn.PERCENTRANK.INC(V$6:V$945,V583)</f>
        <v>0.60099999999999998</v>
      </c>
      <c r="AT583" s="111">
        <f t="shared" ref="AT583:AT646" si="197">_xlfn.PERCENTRANK.INC(V$6:V$945,V583)</f>
        <v>0.60099999999999998</v>
      </c>
      <c r="AU583" s="111">
        <f t="shared" ref="AU583:AU646" si="198">_xlfn.PERCENTRANK.INC(Z$6:Z$945,Z583)</f>
        <v>0.57099999999999995</v>
      </c>
      <c r="AV583" s="111">
        <f t="shared" ref="AV583:AV646" si="199">_xlfn.PERCENTRANK.INC(AL$6:AL$945,AL583)</f>
        <v>0.161</v>
      </c>
      <c r="AW583" s="101">
        <f t="shared" ref="AW583:AW646" si="200">IFERROR(IF(AM583&gt;=0.667,0,IF(AND(AM583&gt;=0.334,AM583&lt;0.667),1,2)),2)</f>
        <v>0</v>
      </c>
      <c r="AX583" s="101">
        <f t="shared" ref="AX583:AX646" si="201">IF(AN583&gt;=0.667,2,IF(AND(AN583&gt;=0.334,AN583&lt;0.667),1,0))</f>
        <v>1</v>
      </c>
      <c r="AY583" s="101">
        <f t="shared" ref="AY583:AY646" si="202">IF(AO583&gt;=0.667,2,IF(AND(AO583&gt;=0.334,AO583&lt;0.667),1,0))</f>
        <v>2</v>
      </c>
      <c r="AZ583" s="101">
        <f t="shared" ref="AZ583:AZ646" si="203">IF(AP583&gt;=0.667,2,IF(AND(AP583&gt;=0.334,AP583&lt;0.667),1,0))</f>
        <v>0</v>
      </c>
      <c r="BA583" s="101">
        <f t="shared" ref="BA583:BA646" si="204">IF(AQ583&gt;=0.667,2,IF(AND(AQ583&gt;=0.334,AQ583&lt;0.667),1,0))</f>
        <v>1</v>
      </c>
      <c r="BB583" s="101">
        <f t="shared" ref="BB583:BB646" si="205">IF(AR583&gt;=0.667,2,IF(AND(AR583&gt;=0.334,AR583&lt;0.667),1,0))</f>
        <v>2</v>
      </c>
      <c r="BC583" s="101">
        <f t="shared" ref="BC583:BC646" si="206">IF(R583&lt;-0.075,2,IF(AND(R583&lt;=0,R583&gt;=-0.075),1,0))</f>
        <v>2</v>
      </c>
      <c r="BD583" s="101">
        <f t="shared" ref="BD583:BD646" si="207">IF(AT583&gt;=0.667,2,IF(AND(AT583&gt;=0.334,AT583&lt;0.667),1,0))</f>
        <v>1</v>
      </c>
      <c r="BE583" s="101">
        <f t="shared" ref="BE583:BE646" si="208">IF(AU583&gt;=0.667,2,IF(AND(AU583&gt;=0.334,AU583&lt;0.667),1,0))</f>
        <v>1</v>
      </c>
      <c r="BF583" s="101">
        <f t="shared" ref="BF583:BF646" si="209">IF(AV583&gt;=0.667,2,IF(AND(AV583&gt;=0.334,AV583&lt;0.667),1,0))</f>
        <v>0</v>
      </c>
      <c r="BG583" s="101">
        <f t="shared" ref="BG583:BG646" si="210">SUM(AW583:BF583)</f>
        <v>10</v>
      </c>
    </row>
    <row r="584" spans="1:59" x14ac:dyDescent="0.2">
      <c r="A584" s="98">
        <v>1953850</v>
      </c>
      <c r="B584" s="98" t="s">
        <v>1200</v>
      </c>
      <c r="C584" s="98" t="s">
        <v>2727</v>
      </c>
      <c r="D584" s="98" t="s">
        <v>582</v>
      </c>
      <c r="E584" s="106">
        <v>199</v>
      </c>
      <c r="F584" s="107" t="s">
        <v>576</v>
      </c>
      <c r="G584" s="108" t="s">
        <v>1168</v>
      </c>
      <c r="H584" s="109">
        <v>35938</v>
      </c>
      <c r="I584" s="108">
        <v>0.36499999999999999</v>
      </c>
      <c r="J584" s="110">
        <v>33</v>
      </c>
      <c r="K584" s="110">
        <v>123</v>
      </c>
      <c r="L584" s="108">
        <v>0.26829268292682928</v>
      </c>
      <c r="M584" s="110">
        <v>12</v>
      </c>
      <c r="N584" s="110">
        <v>123</v>
      </c>
      <c r="O584" s="108">
        <v>9.7560975609756101E-2</v>
      </c>
      <c r="P584" s="108">
        <v>2.6000000000000002E-2</v>
      </c>
      <c r="Q584" s="108">
        <v>0.42599999999999999</v>
      </c>
      <c r="R584" s="108">
        <v>-0.11946902654867257</v>
      </c>
      <c r="S584" s="110">
        <v>5</v>
      </c>
      <c r="T584" s="110">
        <v>74</v>
      </c>
      <c r="U584" s="110">
        <v>174</v>
      </c>
      <c r="V584" s="108">
        <v>0.45402298850574713</v>
      </c>
      <c r="W584" s="110">
        <v>8</v>
      </c>
      <c r="X584" s="110">
        <v>4</v>
      </c>
      <c r="Y584" s="110">
        <v>131</v>
      </c>
      <c r="Z584" s="108">
        <v>3.0534351145038167E-2</v>
      </c>
      <c r="AA584" s="110">
        <v>8</v>
      </c>
      <c r="AB584" s="110">
        <v>8</v>
      </c>
      <c r="AC584" s="110">
        <v>1</v>
      </c>
      <c r="AD584" s="110">
        <v>1</v>
      </c>
      <c r="AE584" s="110">
        <v>0</v>
      </c>
      <c r="AF584" s="110">
        <v>18</v>
      </c>
      <c r="AG584" s="110">
        <v>1</v>
      </c>
      <c r="AH584" s="110">
        <v>4</v>
      </c>
      <c r="AI584" s="110">
        <v>0</v>
      </c>
      <c r="AJ584" s="110">
        <v>0</v>
      </c>
      <c r="AK584" s="110">
        <v>123</v>
      </c>
      <c r="AL584" s="108">
        <v>0.33333333333333331</v>
      </c>
      <c r="AM584" s="111">
        <f t="shared" si="191"/>
        <v>1.4E-2</v>
      </c>
      <c r="AN584" s="111">
        <f t="shared" si="190"/>
        <v>0.99</v>
      </c>
      <c r="AO584" s="111">
        <f t="shared" si="192"/>
        <v>0.96099999999999997</v>
      </c>
      <c r="AP584" s="111">
        <f t="shared" si="193"/>
        <v>0.90300000000000002</v>
      </c>
      <c r="AQ584" s="111">
        <f t="shared" si="194"/>
        <v>0.5</v>
      </c>
      <c r="AR584" s="111">
        <f t="shared" si="195"/>
        <v>0.79800000000000004</v>
      </c>
      <c r="AS584" s="111">
        <f t="shared" si="196"/>
        <v>0.49399999999999999</v>
      </c>
      <c r="AT584" s="111">
        <f t="shared" si="197"/>
        <v>0.49399999999999999</v>
      </c>
      <c r="AU584" s="111">
        <f t="shared" si="198"/>
        <v>0.20300000000000001</v>
      </c>
      <c r="AV584" s="111">
        <f t="shared" si="199"/>
        <v>0.95399999999999996</v>
      </c>
      <c r="AW584" s="101">
        <f t="shared" si="200"/>
        <v>2</v>
      </c>
      <c r="AX584" s="101">
        <f t="shared" si="201"/>
        <v>2</v>
      </c>
      <c r="AY584" s="101">
        <f t="shared" si="202"/>
        <v>2</v>
      </c>
      <c r="AZ584" s="101">
        <f t="shared" si="203"/>
        <v>2</v>
      </c>
      <c r="BA584" s="101">
        <f t="shared" si="204"/>
        <v>1</v>
      </c>
      <c r="BB584" s="101">
        <f t="shared" si="205"/>
        <v>2</v>
      </c>
      <c r="BC584" s="101">
        <f t="shared" si="206"/>
        <v>2</v>
      </c>
      <c r="BD584" s="101">
        <f t="shared" si="207"/>
        <v>1</v>
      </c>
      <c r="BE584" s="101">
        <f t="shared" si="208"/>
        <v>0</v>
      </c>
      <c r="BF584" s="101">
        <f t="shared" si="209"/>
        <v>2</v>
      </c>
      <c r="BG584" s="101">
        <f t="shared" si="210"/>
        <v>16</v>
      </c>
    </row>
    <row r="585" spans="1:59" x14ac:dyDescent="0.2">
      <c r="A585" s="98">
        <v>1953895</v>
      </c>
      <c r="B585" s="98" t="s">
        <v>1720</v>
      </c>
      <c r="C585" s="98" t="s">
        <v>2728</v>
      </c>
      <c r="D585" s="98" t="s">
        <v>583</v>
      </c>
      <c r="E585" s="106">
        <v>168</v>
      </c>
      <c r="F585" s="107" t="s">
        <v>896</v>
      </c>
      <c r="G585" s="108" t="s">
        <v>1178</v>
      </c>
      <c r="H585" s="109">
        <v>81250</v>
      </c>
      <c r="I585" s="108">
        <v>0.105</v>
      </c>
      <c r="J585" s="110">
        <v>7</v>
      </c>
      <c r="K585" s="110">
        <v>72</v>
      </c>
      <c r="L585" s="108">
        <v>9.7222222222222224E-2</v>
      </c>
      <c r="M585" s="110">
        <v>0</v>
      </c>
      <c r="N585" s="110">
        <v>72</v>
      </c>
      <c r="O585" s="108">
        <v>0</v>
      </c>
      <c r="P585" s="108">
        <v>5.7999999999999996E-2</v>
      </c>
      <c r="Q585" s="108">
        <v>0.36299999999999999</v>
      </c>
      <c r="R585" s="108">
        <v>-5.9171597633136093E-3</v>
      </c>
      <c r="S585" s="110">
        <v>23</v>
      </c>
      <c r="T585" s="110">
        <v>40</v>
      </c>
      <c r="U585" s="110">
        <v>135</v>
      </c>
      <c r="V585" s="108">
        <v>0.46666666666666667</v>
      </c>
      <c r="W585" s="110">
        <v>17</v>
      </c>
      <c r="X585" s="110">
        <v>0</v>
      </c>
      <c r="Y585" s="110">
        <v>89</v>
      </c>
      <c r="Z585" s="108">
        <v>0.19101123595505617</v>
      </c>
      <c r="AA585" s="110">
        <v>1</v>
      </c>
      <c r="AB585" s="110">
        <v>4</v>
      </c>
      <c r="AC585" s="110">
        <v>0</v>
      </c>
      <c r="AD585" s="110">
        <v>0</v>
      </c>
      <c r="AE585" s="110">
        <v>0</v>
      </c>
      <c r="AF585" s="110">
        <v>0</v>
      </c>
      <c r="AG585" s="110">
        <v>0</v>
      </c>
      <c r="AH585" s="110">
        <v>0</v>
      </c>
      <c r="AI585" s="110">
        <v>0</v>
      </c>
      <c r="AJ585" s="110">
        <v>0</v>
      </c>
      <c r="AK585" s="110">
        <v>72</v>
      </c>
      <c r="AL585" s="108">
        <v>6.9444444444444448E-2</v>
      </c>
      <c r="AM585" s="111">
        <f t="shared" si="191"/>
        <v>0.80800000000000005</v>
      </c>
      <c r="AN585" s="111">
        <f t="shared" si="190"/>
        <v>0.55800000000000005</v>
      </c>
      <c r="AO585" s="111">
        <f t="shared" si="192"/>
        <v>0.505</v>
      </c>
      <c r="AP585" s="111">
        <f t="shared" si="193"/>
        <v>0</v>
      </c>
      <c r="AQ585" s="111">
        <f t="shared" si="194"/>
        <v>0.81200000000000006</v>
      </c>
      <c r="AR585" s="111">
        <f t="shared" si="195"/>
        <v>0.54600000000000004</v>
      </c>
      <c r="AS585" s="111">
        <f t="shared" si="196"/>
        <v>0.53700000000000003</v>
      </c>
      <c r="AT585" s="111">
        <f t="shared" si="197"/>
        <v>0.53700000000000003</v>
      </c>
      <c r="AU585" s="111">
        <f t="shared" si="198"/>
        <v>0.88400000000000001</v>
      </c>
      <c r="AV585" s="111">
        <f t="shared" si="199"/>
        <v>7.2999999999999995E-2</v>
      </c>
      <c r="AW585" s="101">
        <f t="shared" si="200"/>
        <v>0</v>
      </c>
      <c r="AX585" s="101">
        <f t="shared" si="201"/>
        <v>1</v>
      </c>
      <c r="AY585" s="101">
        <f t="shared" si="202"/>
        <v>1</v>
      </c>
      <c r="AZ585" s="101">
        <f t="shared" si="203"/>
        <v>0</v>
      </c>
      <c r="BA585" s="101">
        <f t="shared" si="204"/>
        <v>2</v>
      </c>
      <c r="BB585" s="101">
        <f t="shared" si="205"/>
        <v>1</v>
      </c>
      <c r="BC585" s="101">
        <f t="shared" si="206"/>
        <v>1</v>
      </c>
      <c r="BD585" s="101">
        <f t="shared" si="207"/>
        <v>1</v>
      </c>
      <c r="BE585" s="101">
        <f t="shared" si="208"/>
        <v>2</v>
      </c>
      <c r="BF585" s="101">
        <f t="shared" si="209"/>
        <v>0</v>
      </c>
      <c r="BG585" s="101">
        <f t="shared" si="210"/>
        <v>9</v>
      </c>
    </row>
    <row r="586" spans="1:59" x14ac:dyDescent="0.2">
      <c r="A586" s="98">
        <v>1953985</v>
      </c>
      <c r="B586" s="98" t="s">
        <v>1311</v>
      </c>
      <c r="C586" s="98" t="s">
        <v>2729</v>
      </c>
      <c r="D586" s="98" t="s">
        <v>584</v>
      </c>
      <c r="E586" s="106">
        <v>637</v>
      </c>
      <c r="F586" s="107" t="s">
        <v>1093</v>
      </c>
      <c r="G586" s="108" t="s">
        <v>1094</v>
      </c>
      <c r="H586" s="109">
        <v>53750</v>
      </c>
      <c r="I586" s="108">
        <v>0.11800000000000001</v>
      </c>
      <c r="J586" s="110">
        <v>18</v>
      </c>
      <c r="K586" s="110">
        <v>218</v>
      </c>
      <c r="L586" s="108">
        <v>8.2568807339449546E-2</v>
      </c>
      <c r="M586" s="110">
        <v>12</v>
      </c>
      <c r="N586" s="110">
        <v>218</v>
      </c>
      <c r="O586" s="108">
        <v>5.5045871559633031E-2</v>
      </c>
      <c r="P586" s="108">
        <v>0.113</v>
      </c>
      <c r="Q586" s="108">
        <v>0.376</v>
      </c>
      <c r="R586" s="108">
        <v>-4.2105263157894736E-2</v>
      </c>
      <c r="S586" s="110">
        <v>28</v>
      </c>
      <c r="T586" s="110">
        <v>147</v>
      </c>
      <c r="U586" s="110">
        <v>351</v>
      </c>
      <c r="V586" s="108">
        <v>0.4985754985754986</v>
      </c>
      <c r="W586" s="110">
        <v>33</v>
      </c>
      <c r="X586" s="110">
        <v>0</v>
      </c>
      <c r="Y586" s="110">
        <v>251</v>
      </c>
      <c r="Z586" s="108">
        <v>0.13147410358565736</v>
      </c>
      <c r="AA586" s="110">
        <v>13</v>
      </c>
      <c r="AB586" s="110">
        <v>4</v>
      </c>
      <c r="AC586" s="110">
        <v>2</v>
      </c>
      <c r="AD586" s="110">
        <v>9</v>
      </c>
      <c r="AE586" s="110">
        <v>0</v>
      </c>
      <c r="AF586" s="110">
        <v>26</v>
      </c>
      <c r="AG586" s="110">
        <v>6</v>
      </c>
      <c r="AH586" s="110">
        <v>0</v>
      </c>
      <c r="AI586" s="110">
        <v>0</v>
      </c>
      <c r="AJ586" s="110">
        <v>0</v>
      </c>
      <c r="AK586" s="110">
        <v>218</v>
      </c>
      <c r="AL586" s="108">
        <v>0.27522935779816515</v>
      </c>
      <c r="AM586" s="111">
        <f t="shared" si="191"/>
        <v>0.22600000000000001</v>
      </c>
      <c r="AN586" s="111">
        <f t="shared" si="190"/>
        <v>0.627</v>
      </c>
      <c r="AO586" s="111">
        <f t="shared" si="192"/>
        <v>0.43</v>
      </c>
      <c r="AP586" s="111">
        <f t="shared" si="193"/>
        <v>0.69299999999999995</v>
      </c>
      <c r="AQ586" s="111">
        <f t="shared" si="194"/>
        <v>0.95199999999999996</v>
      </c>
      <c r="AR586" s="111">
        <f t="shared" si="195"/>
        <v>0.60099999999999998</v>
      </c>
      <c r="AS586" s="111">
        <f t="shared" si="196"/>
        <v>0.63500000000000001</v>
      </c>
      <c r="AT586" s="111">
        <f t="shared" si="197"/>
        <v>0.63500000000000001</v>
      </c>
      <c r="AU586" s="111">
        <f t="shared" si="198"/>
        <v>0.752</v>
      </c>
      <c r="AV586" s="111">
        <f t="shared" si="199"/>
        <v>0.873</v>
      </c>
      <c r="AW586" s="101">
        <f t="shared" si="200"/>
        <v>2</v>
      </c>
      <c r="AX586" s="101">
        <f t="shared" si="201"/>
        <v>1</v>
      </c>
      <c r="AY586" s="101">
        <f t="shared" si="202"/>
        <v>1</v>
      </c>
      <c r="AZ586" s="101">
        <f t="shared" si="203"/>
        <v>2</v>
      </c>
      <c r="BA586" s="101">
        <f t="shared" si="204"/>
        <v>2</v>
      </c>
      <c r="BB586" s="101">
        <f t="shared" si="205"/>
        <v>1</v>
      </c>
      <c r="BC586" s="101">
        <f t="shared" si="206"/>
        <v>1</v>
      </c>
      <c r="BD586" s="101">
        <f t="shared" si="207"/>
        <v>1</v>
      </c>
      <c r="BE586" s="101">
        <f t="shared" si="208"/>
        <v>2</v>
      </c>
      <c r="BF586" s="101">
        <f t="shared" si="209"/>
        <v>2</v>
      </c>
      <c r="BG586" s="101">
        <f t="shared" si="210"/>
        <v>15</v>
      </c>
    </row>
    <row r="587" spans="1:59" x14ac:dyDescent="0.2">
      <c r="A587" s="98">
        <v>1954030</v>
      </c>
      <c r="B587" s="98" t="s">
        <v>1228</v>
      </c>
      <c r="C587" s="98" t="s">
        <v>2730</v>
      </c>
      <c r="D587" s="98" t="s">
        <v>585</v>
      </c>
      <c r="E587" s="106">
        <v>96</v>
      </c>
      <c r="F587" s="107" t="s">
        <v>1057</v>
      </c>
      <c r="G587" s="108" t="s">
        <v>1058</v>
      </c>
      <c r="H587" s="109">
        <v>48750</v>
      </c>
      <c r="I587" s="108">
        <v>0.27899999999999997</v>
      </c>
      <c r="J587" s="110">
        <v>0</v>
      </c>
      <c r="K587" s="110">
        <v>22</v>
      </c>
      <c r="L587" s="108">
        <v>0</v>
      </c>
      <c r="M587" s="110">
        <v>3</v>
      </c>
      <c r="N587" s="110">
        <v>22</v>
      </c>
      <c r="O587" s="108">
        <v>0.13636363636363635</v>
      </c>
      <c r="P587" s="108">
        <v>0</v>
      </c>
      <c r="Q587" s="108">
        <v>0.17899999999999999</v>
      </c>
      <c r="R587" s="108">
        <v>-0.16521739130434782</v>
      </c>
      <c r="S587" s="110">
        <v>4</v>
      </c>
      <c r="T587" s="110">
        <v>13</v>
      </c>
      <c r="U587" s="110">
        <v>35</v>
      </c>
      <c r="V587" s="108">
        <v>0.48571428571428571</v>
      </c>
      <c r="W587" s="110">
        <v>11</v>
      </c>
      <c r="X587" s="110">
        <v>0</v>
      </c>
      <c r="Y587" s="110">
        <v>33</v>
      </c>
      <c r="Z587" s="108">
        <v>0.33333333333333331</v>
      </c>
      <c r="AA587" s="110">
        <v>2</v>
      </c>
      <c r="AB587" s="110">
        <v>1</v>
      </c>
      <c r="AC587" s="110">
        <v>2</v>
      </c>
      <c r="AD587" s="110">
        <v>0</v>
      </c>
      <c r="AE587" s="110">
        <v>0</v>
      </c>
      <c r="AF587" s="110">
        <v>0</v>
      </c>
      <c r="AG587" s="110">
        <v>1</v>
      </c>
      <c r="AH587" s="110">
        <v>0</v>
      </c>
      <c r="AI587" s="110">
        <v>0</v>
      </c>
      <c r="AJ587" s="110">
        <v>0</v>
      </c>
      <c r="AK587" s="110">
        <v>22</v>
      </c>
      <c r="AL587" s="108">
        <v>0.27272727272727271</v>
      </c>
      <c r="AM587" s="111">
        <f t="shared" si="191"/>
        <v>0.123</v>
      </c>
      <c r="AN587" s="111">
        <f t="shared" si="190"/>
        <v>0.96299999999999997</v>
      </c>
      <c r="AO587" s="111">
        <f t="shared" si="192"/>
        <v>0</v>
      </c>
      <c r="AP587" s="111">
        <f t="shared" si="193"/>
        <v>0.96599999999999997</v>
      </c>
      <c r="AQ587" s="111">
        <f t="shared" si="194"/>
        <v>0</v>
      </c>
      <c r="AR587" s="111">
        <f t="shared" si="195"/>
        <v>1.7999999999999999E-2</v>
      </c>
      <c r="AS587" s="111">
        <f t="shared" si="196"/>
        <v>0.59799999999999998</v>
      </c>
      <c r="AT587" s="111">
        <f t="shared" si="197"/>
        <v>0.59799999999999998</v>
      </c>
      <c r="AU587" s="111">
        <f t="shared" si="198"/>
        <v>0.97399999999999998</v>
      </c>
      <c r="AV587" s="111">
        <f t="shared" si="199"/>
        <v>0.86199999999999999</v>
      </c>
      <c r="AW587" s="101">
        <f t="shared" si="200"/>
        <v>2</v>
      </c>
      <c r="AX587" s="101">
        <f t="shared" si="201"/>
        <v>2</v>
      </c>
      <c r="AY587" s="101">
        <f t="shared" si="202"/>
        <v>0</v>
      </c>
      <c r="AZ587" s="101">
        <f t="shared" si="203"/>
        <v>2</v>
      </c>
      <c r="BA587" s="101">
        <f t="shared" si="204"/>
        <v>0</v>
      </c>
      <c r="BB587" s="101">
        <f t="shared" si="205"/>
        <v>0</v>
      </c>
      <c r="BC587" s="101">
        <f t="shared" si="206"/>
        <v>2</v>
      </c>
      <c r="BD587" s="101">
        <f t="shared" si="207"/>
        <v>1</v>
      </c>
      <c r="BE587" s="101">
        <f t="shared" si="208"/>
        <v>2</v>
      </c>
      <c r="BF587" s="101">
        <f t="shared" si="209"/>
        <v>2</v>
      </c>
      <c r="BG587" s="101">
        <f t="shared" si="210"/>
        <v>13</v>
      </c>
    </row>
    <row r="588" spans="1:59" x14ac:dyDescent="0.2">
      <c r="A588" s="98">
        <v>1954120</v>
      </c>
      <c r="B588" s="98" t="s">
        <v>1438</v>
      </c>
      <c r="C588" s="98" t="s">
        <v>2731</v>
      </c>
      <c r="D588" s="98" t="s">
        <v>586</v>
      </c>
      <c r="E588" s="106">
        <v>752</v>
      </c>
      <c r="F588" s="107" t="s">
        <v>1236</v>
      </c>
      <c r="G588" s="108" t="s">
        <v>1237</v>
      </c>
      <c r="H588" s="109">
        <v>63500</v>
      </c>
      <c r="I588" s="108">
        <v>0.13500000000000001</v>
      </c>
      <c r="J588" s="110">
        <v>23</v>
      </c>
      <c r="K588" s="110">
        <v>266</v>
      </c>
      <c r="L588" s="108">
        <v>8.646616541353383E-2</v>
      </c>
      <c r="M588" s="110">
        <v>27</v>
      </c>
      <c r="N588" s="110">
        <v>266</v>
      </c>
      <c r="O588" s="108">
        <v>0.10150375939849623</v>
      </c>
      <c r="P588" s="108">
        <v>0</v>
      </c>
      <c r="Q588" s="108">
        <v>0.39600000000000002</v>
      </c>
      <c r="R588" s="108">
        <v>-0.10047846889952153</v>
      </c>
      <c r="S588" s="110">
        <v>56</v>
      </c>
      <c r="T588" s="110">
        <v>211</v>
      </c>
      <c r="U588" s="110">
        <v>506</v>
      </c>
      <c r="V588" s="108">
        <v>0.52766798418972327</v>
      </c>
      <c r="W588" s="110">
        <v>41</v>
      </c>
      <c r="X588" s="110">
        <v>0</v>
      </c>
      <c r="Y588" s="110">
        <v>307</v>
      </c>
      <c r="Z588" s="108">
        <v>0.13355048859934854</v>
      </c>
      <c r="AA588" s="110">
        <v>6</v>
      </c>
      <c r="AB588" s="110">
        <v>6</v>
      </c>
      <c r="AC588" s="110">
        <v>5</v>
      </c>
      <c r="AD588" s="110">
        <v>2</v>
      </c>
      <c r="AE588" s="110">
        <v>0</v>
      </c>
      <c r="AF588" s="110">
        <v>14</v>
      </c>
      <c r="AG588" s="110">
        <v>0</v>
      </c>
      <c r="AH588" s="110">
        <v>0</v>
      </c>
      <c r="AI588" s="110">
        <v>0</v>
      </c>
      <c r="AJ588" s="110">
        <v>0</v>
      </c>
      <c r="AK588" s="110">
        <v>266</v>
      </c>
      <c r="AL588" s="108">
        <v>0.12406015037593984</v>
      </c>
      <c r="AM588" s="111">
        <f t="shared" si="191"/>
        <v>0.47899999999999998</v>
      </c>
      <c r="AN588" s="111">
        <f t="shared" si="190"/>
        <v>0.70199999999999996</v>
      </c>
      <c r="AO588" s="111">
        <f t="shared" si="192"/>
        <v>0.44800000000000001</v>
      </c>
      <c r="AP588" s="111">
        <f t="shared" si="193"/>
        <v>0.91200000000000003</v>
      </c>
      <c r="AQ588" s="111">
        <f t="shared" si="194"/>
        <v>0</v>
      </c>
      <c r="AR588" s="111">
        <f t="shared" si="195"/>
        <v>0.68500000000000005</v>
      </c>
      <c r="AS588" s="111">
        <f t="shared" si="196"/>
        <v>0.71699999999999997</v>
      </c>
      <c r="AT588" s="111">
        <f t="shared" si="197"/>
        <v>0.71699999999999997</v>
      </c>
      <c r="AU588" s="111">
        <f t="shared" si="198"/>
        <v>0.76200000000000001</v>
      </c>
      <c r="AV588" s="111">
        <f t="shared" si="199"/>
        <v>0.217</v>
      </c>
      <c r="AW588" s="101">
        <f t="shared" si="200"/>
        <v>1</v>
      </c>
      <c r="AX588" s="101">
        <f t="shared" si="201"/>
        <v>2</v>
      </c>
      <c r="AY588" s="101">
        <f t="shared" si="202"/>
        <v>1</v>
      </c>
      <c r="AZ588" s="101">
        <f t="shared" si="203"/>
        <v>2</v>
      </c>
      <c r="BA588" s="101">
        <f t="shared" si="204"/>
        <v>0</v>
      </c>
      <c r="BB588" s="101">
        <f t="shared" si="205"/>
        <v>2</v>
      </c>
      <c r="BC588" s="101">
        <f t="shared" si="206"/>
        <v>2</v>
      </c>
      <c r="BD588" s="101">
        <f t="shared" si="207"/>
        <v>2</v>
      </c>
      <c r="BE588" s="101">
        <f t="shared" si="208"/>
        <v>2</v>
      </c>
      <c r="BF588" s="101">
        <f t="shared" si="209"/>
        <v>0</v>
      </c>
      <c r="BG588" s="101">
        <f t="shared" si="210"/>
        <v>14</v>
      </c>
    </row>
    <row r="589" spans="1:59" x14ac:dyDescent="0.2">
      <c r="A589" s="98">
        <v>1954165</v>
      </c>
      <c r="B589" s="98" t="s">
        <v>1876</v>
      </c>
      <c r="C589" s="98" t="s">
        <v>2732</v>
      </c>
      <c r="D589" s="98" t="s">
        <v>587</v>
      </c>
      <c r="E589" s="106">
        <v>98</v>
      </c>
      <c r="F589" s="107" t="s">
        <v>1732</v>
      </c>
      <c r="G589" s="108" t="s">
        <v>1733</v>
      </c>
      <c r="H589" s="109">
        <v>88750</v>
      </c>
      <c r="I589" s="108">
        <v>0.13600000000000001</v>
      </c>
      <c r="J589" s="110">
        <v>3</v>
      </c>
      <c r="K589" s="110">
        <v>47</v>
      </c>
      <c r="L589" s="108">
        <v>6.3829787234042548E-2</v>
      </c>
      <c r="M589" s="110">
        <v>1</v>
      </c>
      <c r="N589" s="110">
        <v>47</v>
      </c>
      <c r="O589" s="108">
        <v>2.1276595744680851E-2</v>
      </c>
      <c r="P589" s="108">
        <v>0.02</v>
      </c>
      <c r="Q589" s="108">
        <v>0.45200000000000001</v>
      </c>
      <c r="R589" s="108">
        <v>4.2553191489361701E-2</v>
      </c>
      <c r="S589" s="110">
        <v>2</v>
      </c>
      <c r="T589" s="110">
        <v>43</v>
      </c>
      <c r="U589" s="110">
        <v>87</v>
      </c>
      <c r="V589" s="108">
        <v>0.51724137931034486</v>
      </c>
      <c r="W589" s="110">
        <v>0</v>
      </c>
      <c r="X589" s="110">
        <v>0</v>
      </c>
      <c r="Y589" s="110">
        <v>47</v>
      </c>
      <c r="Z589" s="108">
        <v>0</v>
      </c>
      <c r="AA589" s="110">
        <v>4</v>
      </c>
      <c r="AB589" s="110">
        <v>0</v>
      </c>
      <c r="AC589" s="110">
        <v>0</v>
      </c>
      <c r="AD589" s="110">
        <v>0</v>
      </c>
      <c r="AE589" s="110">
        <v>0</v>
      </c>
      <c r="AF589" s="110">
        <v>0</v>
      </c>
      <c r="AG589" s="110">
        <v>0</v>
      </c>
      <c r="AH589" s="110">
        <v>0</v>
      </c>
      <c r="AI589" s="110">
        <v>0</v>
      </c>
      <c r="AJ589" s="110">
        <v>0</v>
      </c>
      <c r="AK589" s="110">
        <v>47</v>
      </c>
      <c r="AL589" s="108">
        <v>8.5106382978723402E-2</v>
      </c>
      <c r="AM589" s="111">
        <f t="shared" si="191"/>
        <v>0.89700000000000002</v>
      </c>
      <c r="AN589" s="111">
        <f t="shared" si="190"/>
        <v>0.70799999999999996</v>
      </c>
      <c r="AO589" s="111">
        <f t="shared" si="192"/>
        <v>0.313</v>
      </c>
      <c r="AP589" s="111">
        <f t="shared" si="193"/>
        <v>0.31</v>
      </c>
      <c r="AQ589" s="111">
        <f t="shared" si="194"/>
        <v>0.42199999999999999</v>
      </c>
      <c r="AR589" s="111">
        <f t="shared" si="195"/>
        <v>0.84399999999999997</v>
      </c>
      <c r="AS589" s="111">
        <f t="shared" si="196"/>
        <v>0.68899999999999995</v>
      </c>
      <c r="AT589" s="111">
        <f t="shared" si="197"/>
        <v>0.68899999999999995</v>
      </c>
      <c r="AU589" s="111">
        <f t="shared" si="198"/>
        <v>0</v>
      </c>
      <c r="AV589" s="111">
        <f t="shared" si="199"/>
        <v>0.104</v>
      </c>
      <c r="AW589" s="101">
        <f t="shared" si="200"/>
        <v>0</v>
      </c>
      <c r="AX589" s="101">
        <f t="shared" si="201"/>
        <v>2</v>
      </c>
      <c r="AY589" s="101">
        <f t="shared" si="202"/>
        <v>0</v>
      </c>
      <c r="AZ589" s="101">
        <f t="shared" si="203"/>
        <v>0</v>
      </c>
      <c r="BA589" s="101">
        <f t="shared" si="204"/>
        <v>1</v>
      </c>
      <c r="BB589" s="101">
        <f t="shared" si="205"/>
        <v>2</v>
      </c>
      <c r="BC589" s="101">
        <f t="shared" si="206"/>
        <v>0</v>
      </c>
      <c r="BD589" s="101">
        <f t="shared" si="207"/>
        <v>2</v>
      </c>
      <c r="BE589" s="101">
        <f t="shared" si="208"/>
        <v>0</v>
      </c>
      <c r="BF589" s="101">
        <f t="shared" si="209"/>
        <v>0</v>
      </c>
      <c r="BG589" s="101">
        <f t="shared" si="210"/>
        <v>7</v>
      </c>
    </row>
    <row r="590" spans="1:59" x14ac:dyDescent="0.2">
      <c r="A590" s="98">
        <v>1954390</v>
      </c>
      <c r="B590" s="98" t="s">
        <v>1159</v>
      </c>
      <c r="C590" s="98" t="s">
        <v>2733</v>
      </c>
      <c r="D590" s="98" t="s">
        <v>588</v>
      </c>
      <c r="E590" s="106">
        <v>607</v>
      </c>
      <c r="F590" s="107" t="s">
        <v>1093</v>
      </c>
      <c r="G590" s="108" t="s">
        <v>1094</v>
      </c>
      <c r="H590" s="109">
        <v>56806</v>
      </c>
      <c r="I590" s="108">
        <v>0.16800000000000001</v>
      </c>
      <c r="J590" s="110">
        <v>60</v>
      </c>
      <c r="K590" s="110">
        <v>203</v>
      </c>
      <c r="L590" s="108">
        <v>0.29556650246305421</v>
      </c>
      <c r="M590" s="110">
        <v>17</v>
      </c>
      <c r="N590" s="110">
        <v>203</v>
      </c>
      <c r="O590" s="108">
        <v>8.3743842364532015E-2</v>
      </c>
      <c r="P590" s="108">
        <v>2.3E-2</v>
      </c>
      <c r="Q590" s="108">
        <v>0.37799999999999995</v>
      </c>
      <c r="R590" s="108">
        <v>3.3057851239669421E-3</v>
      </c>
      <c r="S590" s="110">
        <v>18</v>
      </c>
      <c r="T590" s="110">
        <v>86</v>
      </c>
      <c r="U590" s="110">
        <v>330</v>
      </c>
      <c r="V590" s="108">
        <v>0.31515151515151513</v>
      </c>
      <c r="W590" s="110">
        <v>98</v>
      </c>
      <c r="X590" s="110">
        <v>8</v>
      </c>
      <c r="Y590" s="110">
        <v>301</v>
      </c>
      <c r="Z590" s="108">
        <v>0.29900332225913623</v>
      </c>
      <c r="AA590" s="110">
        <v>10</v>
      </c>
      <c r="AB590" s="110">
        <v>1</v>
      </c>
      <c r="AC590" s="110">
        <v>2</v>
      </c>
      <c r="AD590" s="110">
        <v>0</v>
      </c>
      <c r="AE590" s="110">
        <v>0</v>
      </c>
      <c r="AF590" s="110">
        <v>13</v>
      </c>
      <c r="AG590" s="110">
        <v>14</v>
      </c>
      <c r="AH590" s="110">
        <v>0</v>
      </c>
      <c r="AI590" s="110">
        <v>0</v>
      </c>
      <c r="AJ590" s="110">
        <v>0</v>
      </c>
      <c r="AK590" s="110">
        <v>203</v>
      </c>
      <c r="AL590" s="108">
        <v>0.19704433497536947</v>
      </c>
      <c r="AM590" s="111">
        <f t="shared" si="191"/>
        <v>0.30599999999999999</v>
      </c>
      <c r="AN590" s="111">
        <f t="shared" si="190"/>
        <v>0.81499999999999995</v>
      </c>
      <c r="AO590" s="111">
        <f t="shared" si="192"/>
        <v>0.97299999999999998</v>
      </c>
      <c r="AP590" s="111">
        <f t="shared" si="193"/>
        <v>0.86899999999999999</v>
      </c>
      <c r="AQ590" s="111">
        <f t="shared" si="194"/>
        <v>0.45700000000000002</v>
      </c>
      <c r="AR590" s="111">
        <f t="shared" si="195"/>
        <v>0.61499999999999999</v>
      </c>
      <c r="AS590" s="111">
        <f t="shared" si="196"/>
        <v>0.11</v>
      </c>
      <c r="AT590" s="111">
        <f t="shared" si="197"/>
        <v>0.11</v>
      </c>
      <c r="AU590" s="111">
        <f t="shared" si="198"/>
        <v>0.96499999999999997</v>
      </c>
      <c r="AV590" s="111">
        <f t="shared" si="199"/>
        <v>0.59099999999999997</v>
      </c>
      <c r="AW590" s="101">
        <f t="shared" si="200"/>
        <v>2</v>
      </c>
      <c r="AX590" s="101">
        <f t="shared" si="201"/>
        <v>2</v>
      </c>
      <c r="AY590" s="101">
        <f t="shared" si="202"/>
        <v>2</v>
      </c>
      <c r="AZ590" s="101">
        <f t="shared" si="203"/>
        <v>2</v>
      </c>
      <c r="BA590" s="101">
        <f t="shared" si="204"/>
        <v>1</v>
      </c>
      <c r="BB590" s="101">
        <f t="shared" si="205"/>
        <v>1</v>
      </c>
      <c r="BC590" s="101">
        <f t="shared" si="206"/>
        <v>0</v>
      </c>
      <c r="BD590" s="101">
        <f t="shared" si="207"/>
        <v>0</v>
      </c>
      <c r="BE590" s="101">
        <f t="shared" si="208"/>
        <v>2</v>
      </c>
      <c r="BF590" s="101">
        <f t="shared" si="209"/>
        <v>1</v>
      </c>
      <c r="BG590" s="101">
        <f t="shared" si="210"/>
        <v>13</v>
      </c>
    </row>
    <row r="591" spans="1:59" x14ac:dyDescent="0.2">
      <c r="A591" s="98">
        <v>1954435</v>
      </c>
      <c r="B591" s="98" t="s">
        <v>1484</v>
      </c>
      <c r="C591" s="98" t="s">
        <v>2734</v>
      </c>
      <c r="D591" s="98" t="s">
        <v>589</v>
      </c>
      <c r="E591" s="106">
        <v>162</v>
      </c>
      <c r="F591" s="107" t="s">
        <v>79</v>
      </c>
      <c r="G591" s="108" t="s">
        <v>1210</v>
      </c>
      <c r="H591" s="109">
        <v>76250</v>
      </c>
      <c r="I591" s="108">
        <v>8.6999999999999994E-2</v>
      </c>
      <c r="J591" s="110">
        <v>13</v>
      </c>
      <c r="K591" s="110">
        <v>70</v>
      </c>
      <c r="L591" s="108">
        <v>0.18571428571428572</v>
      </c>
      <c r="M591" s="110">
        <v>7</v>
      </c>
      <c r="N591" s="110">
        <v>70</v>
      </c>
      <c r="O591" s="108">
        <v>0.1</v>
      </c>
      <c r="P591" s="108">
        <v>7.2000000000000008E-2</v>
      </c>
      <c r="Q591" s="108">
        <v>0.30199999999999999</v>
      </c>
      <c r="R591" s="108">
        <v>0.08</v>
      </c>
      <c r="S591" s="110">
        <v>10</v>
      </c>
      <c r="T591" s="110">
        <v>64</v>
      </c>
      <c r="U591" s="110">
        <v>115</v>
      </c>
      <c r="V591" s="108">
        <v>0.64347826086956517</v>
      </c>
      <c r="W591" s="110">
        <v>6</v>
      </c>
      <c r="X591" s="110">
        <v>0</v>
      </c>
      <c r="Y591" s="110">
        <v>76</v>
      </c>
      <c r="Z591" s="108">
        <v>7.8947368421052627E-2</v>
      </c>
      <c r="AA591" s="110">
        <v>5</v>
      </c>
      <c r="AB591" s="110">
        <v>1</v>
      </c>
      <c r="AC591" s="110">
        <v>1</v>
      </c>
      <c r="AD591" s="110">
        <v>2</v>
      </c>
      <c r="AE591" s="110">
        <v>0</v>
      </c>
      <c r="AF591" s="110">
        <v>0</v>
      </c>
      <c r="AG591" s="110">
        <v>0</v>
      </c>
      <c r="AH591" s="110">
        <v>0</v>
      </c>
      <c r="AI591" s="110">
        <v>0</v>
      </c>
      <c r="AJ591" s="110">
        <v>0</v>
      </c>
      <c r="AK591" s="110">
        <v>70</v>
      </c>
      <c r="AL591" s="108">
        <v>0.12857142857142856</v>
      </c>
      <c r="AM591" s="111">
        <f t="shared" si="191"/>
        <v>0.75700000000000001</v>
      </c>
      <c r="AN591" s="111">
        <f t="shared" si="190"/>
        <v>0.45800000000000002</v>
      </c>
      <c r="AO591" s="111">
        <f t="shared" si="192"/>
        <v>0.86199999999999999</v>
      </c>
      <c r="AP591" s="111">
        <f t="shared" si="193"/>
        <v>0.90800000000000003</v>
      </c>
      <c r="AQ591" s="111">
        <f t="shared" si="194"/>
        <v>0.88400000000000001</v>
      </c>
      <c r="AR591" s="111">
        <f t="shared" si="195"/>
        <v>0.29599999999999999</v>
      </c>
      <c r="AS591" s="111">
        <f t="shared" si="196"/>
        <v>0.92300000000000004</v>
      </c>
      <c r="AT591" s="111">
        <f t="shared" si="197"/>
        <v>0.92300000000000004</v>
      </c>
      <c r="AU591" s="111">
        <f t="shared" si="198"/>
        <v>0.498</v>
      </c>
      <c r="AV591" s="111">
        <f t="shared" si="199"/>
        <v>0.24199999999999999</v>
      </c>
      <c r="AW591" s="101">
        <f t="shared" si="200"/>
        <v>0</v>
      </c>
      <c r="AX591" s="101">
        <f t="shared" si="201"/>
        <v>1</v>
      </c>
      <c r="AY591" s="101">
        <f t="shared" si="202"/>
        <v>2</v>
      </c>
      <c r="AZ591" s="101">
        <f t="shared" si="203"/>
        <v>2</v>
      </c>
      <c r="BA591" s="101">
        <f t="shared" si="204"/>
        <v>2</v>
      </c>
      <c r="BB591" s="101">
        <f t="shared" si="205"/>
        <v>0</v>
      </c>
      <c r="BC591" s="101">
        <f t="shared" si="206"/>
        <v>0</v>
      </c>
      <c r="BD591" s="101">
        <f t="shared" si="207"/>
        <v>2</v>
      </c>
      <c r="BE591" s="101">
        <f t="shared" si="208"/>
        <v>1</v>
      </c>
      <c r="BF591" s="101">
        <f t="shared" si="209"/>
        <v>0</v>
      </c>
      <c r="BG591" s="101">
        <f t="shared" si="210"/>
        <v>10</v>
      </c>
    </row>
    <row r="592" spans="1:59" x14ac:dyDescent="0.2">
      <c r="A592" s="98">
        <v>1954480</v>
      </c>
      <c r="B592" s="98" t="s">
        <v>1400</v>
      </c>
      <c r="C592" s="98" t="s">
        <v>2735</v>
      </c>
      <c r="D592" s="98" t="s">
        <v>590</v>
      </c>
      <c r="E592" s="106">
        <v>1623</v>
      </c>
      <c r="F592" s="107" t="s">
        <v>1265</v>
      </c>
      <c r="G592" s="108" t="s">
        <v>1266</v>
      </c>
      <c r="H592" s="109">
        <v>68676</v>
      </c>
      <c r="I592" s="108">
        <v>7.4999999999999997E-2</v>
      </c>
      <c r="J592" s="110">
        <v>172</v>
      </c>
      <c r="K592" s="110">
        <v>688</v>
      </c>
      <c r="L592" s="108">
        <v>0.25</v>
      </c>
      <c r="M592" s="110">
        <v>25</v>
      </c>
      <c r="N592" s="110">
        <v>688</v>
      </c>
      <c r="O592" s="108">
        <v>3.6337209302325583E-2</v>
      </c>
      <c r="P592" s="108">
        <v>0.01</v>
      </c>
      <c r="Q592" s="108">
        <v>0.38100000000000001</v>
      </c>
      <c r="R592" s="108">
        <v>-4.0212891780011827E-2</v>
      </c>
      <c r="S592" s="110">
        <v>71</v>
      </c>
      <c r="T592" s="110">
        <v>407</v>
      </c>
      <c r="U592" s="110">
        <v>1146</v>
      </c>
      <c r="V592" s="108">
        <v>0.41710296684118675</v>
      </c>
      <c r="W592" s="110">
        <v>133</v>
      </c>
      <c r="X592" s="110">
        <v>25</v>
      </c>
      <c r="Y592" s="110">
        <v>821</v>
      </c>
      <c r="Z592" s="108">
        <v>0.13154689403166869</v>
      </c>
      <c r="AA592" s="110">
        <v>27</v>
      </c>
      <c r="AB592" s="110">
        <v>27</v>
      </c>
      <c r="AC592" s="110">
        <v>7</v>
      </c>
      <c r="AD592" s="110">
        <v>0</v>
      </c>
      <c r="AE592" s="110">
        <v>8</v>
      </c>
      <c r="AF592" s="110">
        <v>54</v>
      </c>
      <c r="AG592" s="110">
        <v>30</v>
      </c>
      <c r="AH592" s="110">
        <v>10</v>
      </c>
      <c r="AI592" s="110">
        <v>0</v>
      </c>
      <c r="AJ592" s="110">
        <v>12</v>
      </c>
      <c r="AK592" s="110">
        <v>688</v>
      </c>
      <c r="AL592" s="108">
        <v>0.25436046511627908</v>
      </c>
      <c r="AM592" s="111">
        <f t="shared" si="191"/>
        <v>0.60499999999999998</v>
      </c>
      <c r="AN592" s="111">
        <f t="shared" si="190"/>
        <v>0.38200000000000001</v>
      </c>
      <c r="AO592" s="111">
        <f t="shared" si="192"/>
        <v>0.95299999999999996</v>
      </c>
      <c r="AP592" s="111">
        <f t="shared" si="193"/>
        <v>0.50700000000000001</v>
      </c>
      <c r="AQ592" s="111">
        <f t="shared" si="194"/>
        <v>0.26900000000000002</v>
      </c>
      <c r="AR592" s="111">
        <f t="shared" si="195"/>
        <v>0.627</v>
      </c>
      <c r="AS592" s="111">
        <f t="shared" si="196"/>
        <v>0.35099999999999998</v>
      </c>
      <c r="AT592" s="111">
        <f t="shared" si="197"/>
        <v>0.35099999999999998</v>
      </c>
      <c r="AU592" s="111">
        <f t="shared" si="198"/>
        <v>0.753</v>
      </c>
      <c r="AV592" s="111">
        <f t="shared" si="199"/>
        <v>0.81</v>
      </c>
      <c r="AW592" s="101">
        <f t="shared" si="200"/>
        <v>1</v>
      </c>
      <c r="AX592" s="101">
        <f t="shared" si="201"/>
        <v>1</v>
      </c>
      <c r="AY592" s="101">
        <f t="shared" si="202"/>
        <v>2</v>
      </c>
      <c r="AZ592" s="101">
        <f t="shared" si="203"/>
        <v>1</v>
      </c>
      <c r="BA592" s="101">
        <f t="shared" si="204"/>
        <v>0</v>
      </c>
      <c r="BB592" s="101">
        <f t="shared" si="205"/>
        <v>1</v>
      </c>
      <c r="BC592" s="101">
        <f t="shared" si="206"/>
        <v>1</v>
      </c>
      <c r="BD592" s="101">
        <f t="shared" si="207"/>
        <v>1</v>
      </c>
      <c r="BE592" s="101">
        <f t="shared" si="208"/>
        <v>2</v>
      </c>
      <c r="BF592" s="101">
        <f t="shared" si="209"/>
        <v>2</v>
      </c>
      <c r="BG592" s="101">
        <f t="shared" si="210"/>
        <v>12</v>
      </c>
    </row>
    <row r="593" spans="1:59" x14ac:dyDescent="0.2">
      <c r="A593" s="98">
        <v>1954705</v>
      </c>
      <c r="B593" s="98" t="s">
        <v>1344</v>
      </c>
      <c r="C593" s="98" t="s">
        <v>2736</v>
      </c>
      <c r="D593" s="98" t="s">
        <v>591</v>
      </c>
      <c r="E593" s="106">
        <v>9274</v>
      </c>
      <c r="F593" s="107" t="s">
        <v>1157</v>
      </c>
      <c r="G593" s="108" t="s">
        <v>1158</v>
      </c>
      <c r="H593" s="109">
        <v>59216</v>
      </c>
      <c r="I593" s="108">
        <v>0.17100000000000001</v>
      </c>
      <c r="J593" s="110">
        <v>474</v>
      </c>
      <c r="K593" s="110">
        <v>3364</v>
      </c>
      <c r="L593" s="108">
        <v>0.14090368608799048</v>
      </c>
      <c r="M593" s="110">
        <v>105</v>
      </c>
      <c r="N593" s="110">
        <v>3364</v>
      </c>
      <c r="O593" s="108">
        <v>3.12128418549346E-2</v>
      </c>
      <c r="P593" s="108">
        <v>2.5000000000000001E-2</v>
      </c>
      <c r="Q593" s="108">
        <v>0.44500000000000001</v>
      </c>
      <c r="R593" s="108">
        <v>6.9912321181356721E-2</v>
      </c>
      <c r="S593" s="110">
        <v>791</v>
      </c>
      <c r="T593" s="110">
        <v>1999</v>
      </c>
      <c r="U593" s="110">
        <v>6118</v>
      </c>
      <c r="V593" s="108">
        <v>0.45603138280483818</v>
      </c>
      <c r="W593" s="110">
        <v>433</v>
      </c>
      <c r="X593" s="110">
        <v>32</v>
      </c>
      <c r="Y593" s="110">
        <v>3797</v>
      </c>
      <c r="Z593" s="108">
        <v>0.10560969186199631</v>
      </c>
      <c r="AA593" s="110">
        <v>149</v>
      </c>
      <c r="AB593" s="110">
        <v>76</v>
      </c>
      <c r="AC593" s="110">
        <v>100</v>
      </c>
      <c r="AD593" s="110">
        <v>67</v>
      </c>
      <c r="AE593" s="110">
        <v>0</v>
      </c>
      <c r="AF593" s="110">
        <v>345</v>
      </c>
      <c r="AG593" s="110">
        <v>124</v>
      </c>
      <c r="AH593" s="110">
        <v>39</v>
      </c>
      <c r="AI593" s="110">
        <v>0</v>
      </c>
      <c r="AJ593" s="110">
        <v>0</v>
      </c>
      <c r="AK593" s="110">
        <v>3364</v>
      </c>
      <c r="AL593" s="108">
        <v>0.267538644470868</v>
      </c>
      <c r="AM593" s="111">
        <f t="shared" si="191"/>
        <v>0.376</v>
      </c>
      <c r="AN593" s="111">
        <f t="shared" si="190"/>
        <v>0.82799999999999996</v>
      </c>
      <c r="AO593" s="111">
        <f t="shared" si="192"/>
        <v>0.72399999999999998</v>
      </c>
      <c r="AP593" s="111">
        <f t="shared" si="193"/>
        <v>0.443</v>
      </c>
      <c r="AQ593" s="111">
        <f t="shared" si="194"/>
        <v>0.48799999999999999</v>
      </c>
      <c r="AR593" s="111">
        <f t="shared" si="195"/>
        <v>0.83199999999999996</v>
      </c>
      <c r="AS593" s="111">
        <f t="shared" si="196"/>
        <v>0.5</v>
      </c>
      <c r="AT593" s="111">
        <f t="shared" si="197"/>
        <v>0.5</v>
      </c>
      <c r="AU593" s="111">
        <f t="shared" si="198"/>
        <v>0.63100000000000001</v>
      </c>
      <c r="AV593" s="111">
        <f t="shared" si="199"/>
        <v>0.84899999999999998</v>
      </c>
      <c r="AW593" s="101">
        <f t="shared" si="200"/>
        <v>1</v>
      </c>
      <c r="AX593" s="101">
        <f t="shared" si="201"/>
        <v>2</v>
      </c>
      <c r="AY593" s="101">
        <f t="shared" si="202"/>
        <v>2</v>
      </c>
      <c r="AZ593" s="101">
        <f t="shared" si="203"/>
        <v>1</v>
      </c>
      <c r="BA593" s="101">
        <f t="shared" si="204"/>
        <v>1</v>
      </c>
      <c r="BB593" s="101">
        <f t="shared" si="205"/>
        <v>2</v>
      </c>
      <c r="BC593" s="101">
        <f t="shared" si="206"/>
        <v>0</v>
      </c>
      <c r="BD593" s="101">
        <f t="shared" si="207"/>
        <v>1</v>
      </c>
      <c r="BE593" s="101">
        <f t="shared" si="208"/>
        <v>1</v>
      </c>
      <c r="BF593" s="101">
        <f t="shared" si="209"/>
        <v>2</v>
      </c>
      <c r="BG593" s="101">
        <f t="shared" si="210"/>
        <v>13</v>
      </c>
    </row>
    <row r="594" spans="1:59" x14ac:dyDescent="0.2">
      <c r="A594" s="98">
        <v>1954840</v>
      </c>
      <c r="B594" s="98" t="s">
        <v>1910</v>
      </c>
      <c r="C594" s="98" t="s">
        <v>2737</v>
      </c>
      <c r="D594" s="98" t="s">
        <v>592</v>
      </c>
      <c r="E594" s="106">
        <v>4527</v>
      </c>
      <c r="F594" s="107" t="s">
        <v>1230</v>
      </c>
      <c r="G594" s="108" t="s">
        <v>1231</v>
      </c>
      <c r="H594" s="109">
        <v>106356</v>
      </c>
      <c r="I594" s="108">
        <v>6.2E-2</v>
      </c>
      <c r="J594" s="110">
        <v>23</v>
      </c>
      <c r="K594" s="110">
        <v>1195</v>
      </c>
      <c r="L594" s="108">
        <v>1.9246861924686193E-2</v>
      </c>
      <c r="M594" s="110">
        <v>25</v>
      </c>
      <c r="N594" s="110">
        <v>1195</v>
      </c>
      <c r="O594" s="108">
        <v>2.0920502092050208E-2</v>
      </c>
      <c r="P594" s="108">
        <v>5.4000000000000006E-2</v>
      </c>
      <c r="Q594" s="108">
        <v>0.38400000000000001</v>
      </c>
      <c r="R594" s="108">
        <v>4.6604527296937419E-3</v>
      </c>
      <c r="S594" s="110">
        <v>139</v>
      </c>
      <c r="T594" s="110">
        <v>327</v>
      </c>
      <c r="U594" s="110">
        <v>2244</v>
      </c>
      <c r="V594" s="108">
        <v>0.20766488413547238</v>
      </c>
      <c r="W594" s="110">
        <v>85</v>
      </c>
      <c r="X594" s="110">
        <v>0</v>
      </c>
      <c r="Y594" s="110">
        <v>1280</v>
      </c>
      <c r="Z594" s="108">
        <v>6.640625E-2</v>
      </c>
      <c r="AA594" s="110">
        <v>39</v>
      </c>
      <c r="AB594" s="110">
        <v>73</v>
      </c>
      <c r="AC594" s="110">
        <v>22</v>
      </c>
      <c r="AD594" s="110">
        <v>14</v>
      </c>
      <c r="AE594" s="110">
        <v>77</v>
      </c>
      <c r="AF594" s="110">
        <v>17</v>
      </c>
      <c r="AG594" s="110">
        <v>25</v>
      </c>
      <c r="AH594" s="110">
        <v>0</v>
      </c>
      <c r="AI594" s="110">
        <v>0</v>
      </c>
      <c r="AJ594" s="110">
        <v>0</v>
      </c>
      <c r="AK594" s="110">
        <v>1195</v>
      </c>
      <c r="AL594" s="108">
        <v>0.22343096234309623</v>
      </c>
      <c r="AM594" s="111">
        <f t="shared" si="191"/>
        <v>0.96299999999999997</v>
      </c>
      <c r="AN594" s="111">
        <f t="shared" si="190"/>
        <v>0.28100000000000003</v>
      </c>
      <c r="AO594" s="111">
        <f t="shared" si="192"/>
        <v>8.3000000000000004E-2</v>
      </c>
      <c r="AP594" s="111">
        <f t="shared" si="193"/>
        <v>0.309</v>
      </c>
      <c r="AQ594" s="111">
        <f t="shared" si="194"/>
        <v>0.79200000000000004</v>
      </c>
      <c r="AR594" s="111">
        <f t="shared" si="195"/>
        <v>0.63400000000000001</v>
      </c>
      <c r="AS594" s="111">
        <f t="shared" si="196"/>
        <v>2.4E-2</v>
      </c>
      <c r="AT594" s="111">
        <f t="shared" si="197"/>
        <v>2.4E-2</v>
      </c>
      <c r="AU594" s="111">
        <f t="shared" si="198"/>
        <v>0.41199999999999998</v>
      </c>
      <c r="AV594" s="111">
        <f t="shared" si="199"/>
        <v>0.70899999999999996</v>
      </c>
      <c r="AW594" s="101">
        <f t="shared" si="200"/>
        <v>0</v>
      </c>
      <c r="AX594" s="101">
        <f t="shared" si="201"/>
        <v>0</v>
      </c>
      <c r="AY594" s="101">
        <f t="shared" si="202"/>
        <v>0</v>
      </c>
      <c r="AZ594" s="101">
        <f t="shared" si="203"/>
        <v>0</v>
      </c>
      <c r="BA594" s="101">
        <f t="shared" si="204"/>
        <v>2</v>
      </c>
      <c r="BB594" s="101">
        <f t="shared" si="205"/>
        <v>1</v>
      </c>
      <c r="BC594" s="101">
        <f t="shared" si="206"/>
        <v>0</v>
      </c>
      <c r="BD594" s="101">
        <f t="shared" si="207"/>
        <v>0</v>
      </c>
      <c r="BE594" s="101">
        <f t="shared" si="208"/>
        <v>1</v>
      </c>
      <c r="BF594" s="101">
        <f t="shared" si="209"/>
        <v>2</v>
      </c>
      <c r="BG594" s="101">
        <f t="shared" si="210"/>
        <v>6</v>
      </c>
    </row>
    <row r="595" spans="1:59" x14ac:dyDescent="0.2">
      <c r="A595" s="98">
        <v>1954930</v>
      </c>
      <c r="B595" s="98" t="s">
        <v>2133</v>
      </c>
      <c r="C595" s="98" t="s">
        <v>2738</v>
      </c>
      <c r="D595" s="98" t="s">
        <v>593</v>
      </c>
      <c r="E595" s="106">
        <v>1687</v>
      </c>
      <c r="F595" s="107" t="s">
        <v>1115</v>
      </c>
      <c r="G595" s="108" t="s">
        <v>1116</v>
      </c>
      <c r="H595" s="109">
        <v>96250</v>
      </c>
      <c r="I595" s="108">
        <v>3.2000000000000001E-2</v>
      </c>
      <c r="J595" s="110">
        <v>36</v>
      </c>
      <c r="K595" s="110">
        <v>614</v>
      </c>
      <c r="L595" s="108">
        <v>5.8631921824104233E-2</v>
      </c>
      <c r="M595" s="110">
        <v>22</v>
      </c>
      <c r="N595" s="110">
        <v>614</v>
      </c>
      <c r="O595" s="108">
        <v>3.5830618892508145E-2</v>
      </c>
      <c r="P595" s="108">
        <v>1.7000000000000001E-2</v>
      </c>
      <c r="Q595" s="108">
        <v>0.22699999999999998</v>
      </c>
      <c r="R595" s="108">
        <v>4.2645241038318911E-2</v>
      </c>
      <c r="S595" s="110">
        <v>94</v>
      </c>
      <c r="T595" s="110">
        <v>287</v>
      </c>
      <c r="U595" s="110">
        <v>1076</v>
      </c>
      <c r="V595" s="108">
        <v>0.35408921933085502</v>
      </c>
      <c r="W595" s="110">
        <v>10</v>
      </c>
      <c r="X595" s="110">
        <v>0</v>
      </c>
      <c r="Y595" s="110">
        <v>624</v>
      </c>
      <c r="Z595" s="108">
        <v>1.6025641025641024E-2</v>
      </c>
      <c r="AA595" s="110">
        <v>9</v>
      </c>
      <c r="AB595" s="110">
        <v>2</v>
      </c>
      <c r="AC595" s="110">
        <v>16</v>
      </c>
      <c r="AD595" s="110">
        <v>0</v>
      </c>
      <c r="AE595" s="110">
        <v>0</v>
      </c>
      <c r="AF595" s="110">
        <v>23</v>
      </c>
      <c r="AG595" s="110">
        <v>5</v>
      </c>
      <c r="AH595" s="110">
        <v>4</v>
      </c>
      <c r="AI595" s="110">
        <v>0</v>
      </c>
      <c r="AJ595" s="110">
        <v>0</v>
      </c>
      <c r="AK595" s="110">
        <v>614</v>
      </c>
      <c r="AL595" s="108">
        <v>9.6091205211726385E-2</v>
      </c>
      <c r="AM595" s="111">
        <f t="shared" si="191"/>
        <v>0.93</v>
      </c>
      <c r="AN595" s="111">
        <f t="shared" si="190"/>
        <v>0.106</v>
      </c>
      <c r="AO595" s="111">
        <f t="shared" si="192"/>
        <v>0.28199999999999997</v>
      </c>
      <c r="AP595" s="111">
        <f t="shared" si="193"/>
        <v>0.502</v>
      </c>
      <c r="AQ595" s="111">
        <f t="shared" si="194"/>
        <v>0.378</v>
      </c>
      <c r="AR595" s="111">
        <f t="shared" si="195"/>
        <v>6.7000000000000004E-2</v>
      </c>
      <c r="AS595" s="111">
        <f t="shared" si="196"/>
        <v>0.157</v>
      </c>
      <c r="AT595" s="111">
        <f t="shared" si="197"/>
        <v>0.157</v>
      </c>
      <c r="AU595" s="111">
        <f t="shared" si="198"/>
        <v>0.13800000000000001</v>
      </c>
      <c r="AV595" s="111">
        <f t="shared" si="199"/>
        <v>0.13200000000000001</v>
      </c>
      <c r="AW595" s="101">
        <f t="shared" si="200"/>
        <v>0</v>
      </c>
      <c r="AX595" s="101">
        <f t="shared" si="201"/>
        <v>0</v>
      </c>
      <c r="AY595" s="101">
        <f t="shared" si="202"/>
        <v>0</v>
      </c>
      <c r="AZ595" s="101">
        <f t="shared" si="203"/>
        <v>1</v>
      </c>
      <c r="BA595" s="101">
        <f t="shared" si="204"/>
        <v>1</v>
      </c>
      <c r="BB595" s="101">
        <f t="shared" si="205"/>
        <v>0</v>
      </c>
      <c r="BC595" s="101">
        <f t="shared" si="206"/>
        <v>0</v>
      </c>
      <c r="BD595" s="101">
        <f t="shared" si="207"/>
        <v>0</v>
      </c>
      <c r="BE595" s="101">
        <f t="shared" si="208"/>
        <v>0</v>
      </c>
      <c r="BF595" s="101">
        <f t="shared" si="209"/>
        <v>0</v>
      </c>
      <c r="BG595" s="101">
        <f t="shared" si="210"/>
        <v>2</v>
      </c>
    </row>
    <row r="596" spans="1:59" x14ac:dyDescent="0.2">
      <c r="A596" s="98">
        <v>1955065</v>
      </c>
      <c r="B596" s="98" t="s">
        <v>1621</v>
      </c>
      <c r="C596" s="98" t="s">
        <v>2739</v>
      </c>
      <c r="D596" s="98" t="s">
        <v>594</v>
      </c>
      <c r="E596" s="106">
        <v>684</v>
      </c>
      <c r="F596" s="107" t="s">
        <v>1154</v>
      </c>
      <c r="G596" s="108" t="s">
        <v>1155</v>
      </c>
      <c r="H596" s="109">
        <v>60313</v>
      </c>
      <c r="I596" s="108">
        <v>7.2999999999999995E-2</v>
      </c>
      <c r="J596" s="110">
        <v>39</v>
      </c>
      <c r="K596" s="110">
        <v>249</v>
      </c>
      <c r="L596" s="108">
        <v>0.15662650602409639</v>
      </c>
      <c r="M596" s="110">
        <v>15</v>
      </c>
      <c r="N596" s="110">
        <v>249</v>
      </c>
      <c r="O596" s="108">
        <v>6.0240963855421686E-2</v>
      </c>
      <c r="P596" s="108">
        <v>0.04</v>
      </c>
      <c r="Q596" s="108">
        <v>0.3</v>
      </c>
      <c r="R596" s="108">
        <v>-9.5238095238095233E-2</v>
      </c>
      <c r="S596" s="110">
        <v>30</v>
      </c>
      <c r="T596" s="110">
        <v>169</v>
      </c>
      <c r="U596" s="110">
        <v>396</v>
      </c>
      <c r="V596" s="108">
        <v>0.50252525252525249</v>
      </c>
      <c r="W596" s="110">
        <v>0</v>
      </c>
      <c r="X596" s="110">
        <v>0</v>
      </c>
      <c r="Y596" s="110">
        <v>249</v>
      </c>
      <c r="Z596" s="108">
        <v>0</v>
      </c>
      <c r="AA596" s="110">
        <v>14</v>
      </c>
      <c r="AB596" s="110">
        <v>3</v>
      </c>
      <c r="AC596" s="110">
        <v>1</v>
      </c>
      <c r="AD596" s="110">
        <v>5</v>
      </c>
      <c r="AE596" s="110">
        <v>1</v>
      </c>
      <c r="AF596" s="110">
        <v>9</v>
      </c>
      <c r="AG596" s="110">
        <v>0</v>
      </c>
      <c r="AH596" s="110">
        <v>5</v>
      </c>
      <c r="AI596" s="110">
        <v>0</v>
      </c>
      <c r="AJ596" s="110">
        <v>0</v>
      </c>
      <c r="AK596" s="110">
        <v>249</v>
      </c>
      <c r="AL596" s="108">
        <v>0.15261044176706828</v>
      </c>
      <c r="AM596" s="111">
        <f t="shared" si="191"/>
        <v>0.40400000000000003</v>
      </c>
      <c r="AN596" s="111">
        <f t="shared" si="190"/>
        <v>0.36599999999999999</v>
      </c>
      <c r="AO596" s="111">
        <f t="shared" si="192"/>
        <v>0.78500000000000003</v>
      </c>
      <c r="AP596" s="111">
        <f t="shared" si="193"/>
        <v>0.73399999999999999</v>
      </c>
      <c r="AQ596" s="111">
        <f t="shared" si="194"/>
        <v>0.67600000000000005</v>
      </c>
      <c r="AR596" s="111">
        <f t="shared" si="195"/>
        <v>0.28199999999999997</v>
      </c>
      <c r="AS596" s="111">
        <f t="shared" si="196"/>
        <v>0.65300000000000002</v>
      </c>
      <c r="AT596" s="111">
        <f t="shared" si="197"/>
        <v>0.65300000000000002</v>
      </c>
      <c r="AU596" s="111">
        <f t="shared" si="198"/>
        <v>0</v>
      </c>
      <c r="AV596" s="111">
        <f t="shared" si="199"/>
        <v>0.36299999999999999</v>
      </c>
      <c r="AW596" s="101">
        <f t="shared" si="200"/>
        <v>1</v>
      </c>
      <c r="AX596" s="101">
        <f t="shared" si="201"/>
        <v>1</v>
      </c>
      <c r="AY596" s="101">
        <f t="shared" si="202"/>
        <v>2</v>
      </c>
      <c r="AZ596" s="101">
        <f t="shared" si="203"/>
        <v>2</v>
      </c>
      <c r="BA596" s="101">
        <f t="shared" si="204"/>
        <v>2</v>
      </c>
      <c r="BB596" s="101">
        <f t="shared" si="205"/>
        <v>0</v>
      </c>
      <c r="BC596" s="101">
        <f t="shared" si="206"/>
        <v>2</v>
      </c>
      <c r="BD596" s="101">
        <f t="shared" si="207"/>
        <v>1</v>
      </c>
      <c r="BE596" s="101">
        <f t="shared" si="208"/>
        <v>0</v>
      </c>
      <c r="BF596" s="101">
        <f t="shared" si="209"/>
        <v>1</v>
      </c>
      <c r="BG596" s="101">
        <f t="shared" si="210"/>
        <v>12</v>
      </c>
    </row>
    <row r="597" spans="1:59" x14ac:dyDescent="0.2">
      <c r="A597" s="98">
        <v>1955110</v>
      </c>
      <c r="B597" s="98" t="s">
        <v>1345</v>
      </c>
      <c r="C597" s="98" t="s">
        <v>2740</v>
      </c>
      <c r="D597" s="98" t="s">
        <v>595</v>
      </c>
      <c r="E597" s="106">
        <v>23797</v>
      </c>
      <c r="F597" s="107" t="s">
        <v>595</v>
      </c>
      <c r="G597" s="108" t="s">
        <v>1233</v>
      </c>
      <c r="H597" s="109">
        <v>59332</v>
      </c>
      <c r="I597" s="108">
        <v>0.16500000000000001</v>
      </c>
      <c r="J597" s="110">
        <v>1686</v>
      </c>
      <c r="K597" s="110">
        <v>9576</v>
      </c>
      <c r="L597" s="108">
        <v>0.17606516290726817</v>
      </c>
      <c r="M597" s="110">
        <v>600</v>
      </c>
      <c r="N597" s="110">
        <v>9576</v>
      </c>
      <c r="O597" s="108">
        <v>6.2656641604010022E-2</v>
      </c>
      <c r="P597" s="108">
        <v>4.4999999999999998E-2</v>
      </c>
      <c r="Q597" s="108">
        <v>0.35100000000000003</v>
      </c>
      <c r="R597" s="108">
        <v>3.9805994931399108E-2</v>
      </c>
      <c r="S597" s="110">
        <v>1583</v>
      </c>
      <c r="T597" s="110">
        <v>5625</v>
      </c>
      <c r="U597" s="110">
        <v>15546</v>
      </c>
      <c r="V597" s="108">
        <v>0.46365624597967325</v>
      </c>
      <c r="W597" s="110">
        <v>914</v>
      </c>
      <c r="X597" s="110">
        <v>186</v>
      </c>
      <c r="Y597" s="110">
        <v>10490</v>
      </c>
      <c r="Z597" s="108">
        <v>6.9399428026692092E-2</v>
      </c>
      <c r="AA597" s="110">
        <v>487</v>
      </c>
      <c r="AB597" s="110">
        <v>492</v>
      </c>
      <c r="AC597" s="110">
        <v>354</v>
      </c>
      <c r="AD597" s="110">
        <v>170</v>
      </c>
      <c r="AE597" s="110">
        <v>145</v>
      </c>
      <c r="AF597" s="110">
        <v>632</v>
      </c>
      <c r="AG597" s="110">
        <v>489</v>
      </c>
      <c r="AH597" s="110">
        <v>100</v>
      </c>
      <c r="AI597" s="110">
        <v>0</v>
      </c>
      <c r="AJ597" s="110">
        <v>0</v>
      </c>
      <c r="AK597" s="110">
        <v>9576</v>
      </c>
      <c r="AL597" s="108">
        <v>0.29960317460317459</v>
      </c>
      <c r="AM597" s="111">
        <f t="shared" si="191"/>
        <v>0.38100000000000001</v>
      </c>
      <c r="AN597" s="111">
        <f t="shared" si="190"/>
        <v>0.80900000000000005</v>
      </c>
      <c r="AO597" s="111">
        <f t="shared" si="192"/>
        <v>0.84099999999999997</v>
      </c>
      <c r="AP597" s="111">
        <f t="shared" si="193"/>
        <v>0.751</v>
      </c>
      <c r="AQ597" s="111">
        <f t="shared" si="194"/>
        <v>0.72799999999999998</v>
      </c>
      <c r="AR597" s="111">
        <f t="shared" si="195"/>
        <v>0.48899999999999999</v>
      </c>
      <c r="AS597" s="111">
        <f t="shared" si="196"/>
        <v>0.52700000000000002</v>
      </c>
      <c r="AT597" s="111">
        <f t="shared" si="197"/>
        <v>0.52700000000000002</v>
      </c>
      <c r="AU597" s="111">
        <f t="shared" si="198"/>
        <v>0.433</v>
      </c>
      <c r="AV597" s="111">
        <f t="shared" si="199"/>
        <v>0.92200000000000004</v>
      </c>
      <c r="AW597" s="101">
        <f t="shared" si="200"/>
        <v>1</v>
      </c>
      <c r="AX597" s="101">
        <f t="shared" si="201"/>
        <v>2</v>
      </c>
      <c r="AY597" s="101">
        <f t="shared" si="202"/>
        <v>2</v>
      </c>
      <c r="AZ597" s="101">
        <f t="shared" si="203"/>
        <v>2</v>
      </c>
      <c r="BA597" s="101">
        <f t="shared" si="204"/>
        <v>2</v>
      </c>
      <c r="BB597" s="101">
        <f t="shared" si="205"/>
        <v>1</v>
      </c>
      <c r="BC597" s="101">
        <f t="shared" si="206"/>
        <v>0</v>
      </c>
      <c r="BD597" s="101">
        <f t="shared" si="207"/>
        <v>1</v>
      </c>
      <c r="BE597" s="101">
        <f t="shared" si="208"/>
        <v>1</v>
      </c>
      <c r="BF597" s="101">
        <f t="shared" si="209"/>
        <v>2</v>
      </c>
      <c r="BG597" s="101">
        <f t="shared" si="210"/>
        <v>14</v>
      </c>
    </row>
    <row r="598" spans="1:59" x14ac:dyDescent="0.2">
      <c r="A598" s="98">
        <v>1955200</v>
      </c>
      <c r="B598" s="98" t="s">
        <v>1145</v>
      </c>
      <c r="C598" s="98" t="s">
        <v>2741</v>
      </c>
      <c r="D598" s="98" t="s">
        <v>596</v>
      </c>
      <c r="E598" s="106">
        <v>322</v>
      </c>
      <c r="F598" s="107" t="s">
        <v>1093</v>
      </c>
      <c r="G598" s="108" t="s">
        <v>1094</v>
      </c>
      <c r="H598" s="109">
        <v>42222</v>
      </c>
      <c r="I598" s="108">
        <v>9.6999999999999989E-2</v>
      </c>
      <c r="J598" s="110">
        <v>32</v>
      </c>
      <c r="K598" s="110">
        <v>110</v>
      </c>
      <c r="L598" s="108">
        <v>0.29090909090909089</v>
      </c>
      <c r="M598" s="110">
        <v>11</v>
      </c>
      <c r="N598" s="110">
        <v>110</v>
      </c>
      <c r="O598" s="108">
        <v>0.1</v>
      </c>
      <c r="P598" s="108">
        <v>0.10199999999999999</v>
      </c>
      <c r="Q598" s="108">
        <v>0.38500000000000001</v>
      </c>
      <c r="R598" s="108">
        <v>-0.24235294117647058</v>
      </c>
      <c r="S598" s="110">
        <v>9</v>
      </c>
      <c r="T598" s="110">
        <v>90</v>
      </c>
      <c r="U598" s="110">
        <v>171</v>
      </c>
      <c r="V598" s="108">
        <v>0.57894736842105265</v>
      </c>
      <c r="W598" s="110">
        <v>37</v>
      </c>
      <c r="X598" s="110">
        <v>1</v>
      </c>
      <c r="Y598" s="110">
        <v>147</v>
      </c>
      <c r="Z598" s="108">
        <v>0.24489795918367346</v>
      </c>
      <c r="AA598" s="110">
        <v>4</v>
      </c>
      <c r="AB598" s="110">
        <v>2</v>
      </c>
      <c r="AC598" s="110">
        <v>1</v>
      </c>
      <c r="AD598" s="110">
        <v>2</v>
      </c>
      <c r="AE598" s="110">
        <v>0</v>
      </c>
      <c r="AF598" s="110">
        <v>13</v>
      </c>
      <c r="AG598" s="110">
        <v>0</v>
      </c>
      <c r="AH598" s="110">
        <v>2</v>
      </c>
      <c r="AI598" s="110">
        <v>0</v>
      </c>
      <c r="AJ598" s="110">
        <v>0</v>
      </c>
      <c r="AK598" s="110">
        <v>110</v>
      </c>
      <c r="AL598" s="108">
        <v>0.21818181818181817</v>
      </c>
      <c r="AM598" s="111">
        <f t="shared" si="191"/>
        <v>5.0999999999999997E-2</v>
      </c>
      <c r="AN598" s="111">
        <f t="shared" si="190"/>
        <v>0.51100000000000001</v>
      </c>
      <c r="AO598" s="111">
        <f t="shared" si="192"/>
        <v>0.97099999999999997</v>
      </c>
      <c r="AP598" s="111">
        <f t="shared" si="193"/>
        <v>0.90800000000000003</v>
      </c>
      <c r="AQ598" s="111">
        <f t="shared" si="194"/>
        <v>0.93899999999999995</v>
      </c>
      <c r="AR598" s="111">
        <f t="shared" si="195"/>
        <v>0.63600000000000001</v>
      </c>
      <c r="AS598" s="111">
        <f t="shared" si="196"/>
        <v>0.83799999999999997</v>
      </c>
      <c r="AT598" s="111">
        <f t="shared" si="197"/>
        <v>0.83799999999999997</v>
      </c>
      <c r="AU598" s="111">
        <f t="shared" si="198"/>
        <v>0.94</v>
      </c>
      <c r="AV598" s="111">
        <f t="shared" si="199"/>
        <v>0.68100000000000005</v>
      </c>
      <c r="AW598" s="101">
        <f t="shared" si="200"/>
        <v>2</v>
      </c>
      <c r="AX598" s="101">
        <f t="shared" si="201"/>
        <v>1</v>
      </c>
      <c r="AY598" s="101">
        <f t="shared" si="202"/>
        <v>2</v>
      </c>
      <c r="AZ598" s="101">
        <f t="shared" si="203"/>
        <v>2</v>
      </c>
      <c r="BA598" s="101">
        <f t="shared" si="204"/>
        <v>2</v>
      </c>
      <c r="BB598" s="101">
        <f t="shared" si="205"/>
        <v>1</v>
      </c>
      <c r="BC598" s="101">
        <f t="shared" si="206"/>
        <v>2</v>
      </c>
      <c r="BD598" s="101">
        <f t="shared" si="207"/>
        <v>2</v>
      </c>
      <c r="BE598" s="101">
        <f t="shared" si="208"/>
        <v>2</v>
      </c>
      <c r="BF598" s="101">
        <f t="shared" si="209"/>
        <v>2</v>
      </c>
      <c r="BG598" s="101">
        <f t="shared" si="210"/>
        <v>18</v>
      </c>
    </row>
    <row r="599" spans="1:59" x14ac:dyDescent="0.2">
      <c r="A599" s="98">
        <v>1955335</v>
      </c>
      <c r="B599" s="98" t="s">
        <v>1640</v>
      </c>
      <c r="C599" s="98" t="s">
        <v>2742</v>
      </c>
      <c r="D599" s="98" t="s">
        <v>597</v>
      </c>
      <c r="E599" s="106">
        <v>1551</v>
      </c>
      <c r="F599" s="107" t="s">
        <v>1487</v>
      </c>
      <c r="G599" s="108" t="s">
        <v>1488</v>
      </c>
      <c r="H599" s="109">
        <v>63750</v>
      </c>
      <c r="I599" s="108">
        <v>6.5000000000000002E-2</v>
      </c>
      <c r="J599" s="110">
        <v>54</v>
      </c>
      <c r="K599" s="110">
        <v>736</v>
      </c>
      <c r="L599" s="108">
        <v>7.3369565217391311E-2</v>
      </c>
      <c r="M599" s="110">
        <v>32</v>
      </c>
      <c r="N599" s="110">
        <v>736</v>
      </c>
      <c r="O599" s="108">
        <v>4.3478260869565216E-2</v>
      </c>
      <c r="P599" s="108">
        <v>0.02</v>
      </c>
      <c r="Q599" s="108">
        <v>0.26200000000000001</v>
      </c>
      <c r="R599" s="108">
        <v>-6.7348165965123274E-2</v>
      </c>
      <c r="S599" s="110">
        <v>101</v>
      </c>
      <c r="T599" s="110">
        <v>569</v>
      </c>
      <c r="U599" s="110">
        <v>1111</v>
      </c>
      <c r="V599" s="108">
        <v>0.60306030603060301</v>
      </c>
      <c r="W599" s="110">
        <v>114</v>
      </c>
      <c r="X599" s="110">
        <v>31</v>
      </c>
      <c r="Y599" s="110">
        <v>850</v>
      </c>
      <c r="Z599" s="108">
        <v>9.7647058823529406E-2</v>
      </c>
      <c r="AA599" s="110">
        <v>67</v>
      </c>
      <c r="AB599" s="110">
        <v>31</v>
      </c>
      <c r="AC599" s="110">
        <v>26</v>
      </c>
      <c r="AD599" s="110">
        <v>0</v>
      </c>
      <c r="AE599" s="110">
        <v>0</v>
      </c>
      <c r="AF599" s="110">
        <v>30</v>
      </c>
      <c r="AG599" s="110">
        <v>3</v>
      </c>
      <c r="AH599" s="110">
        <v>3</v>
      </c>
      <c r="AI599" s="110">
        <v>0</v>
      </c>
      <c r="AJ599" s="110">
        <v>2</v>
      </c>
      <c r="AK599" s="110">
        <v>736</v>
      </c>
      <c r="AL599" s="108">
        <v>0.22010869565217392</v>
      </c>
      <c r="AM599" s="111">
        <f t="shared" si="191"/>
        <v>0.48</v>
      </c>
      <c r="AN599" s="111">
        <f t="shared" si="190"/>
        <v>0.30399999999999999</v>
      </c>
      <c r="AO599" s="111">
        <f t="shared" si="192"/>
        <v>0.36799999999999999</v>
      </c>
      <c r="AP599" s="111">
        <f t="shared" si="193"/>
        <v>0.57999999999999996</v>
      </c>
      <c r="AQ599" s="111">
        <f t="shared" si="194"/>
        <v>0.42199999999999999</v>
      </c>
      <c r="AR599" s="111">
        <f t="shared" si="195"/>
        <v>0.158</v>
      </c>
      <c r="AS599" s="111">
        <f t="shared" si="196"/>
        <v>0.88100000000000001</v>
      </c>
      <c r="AT599" s="111">
        <f t="shared" si="197"/>
        <v>0.88100000000000001</v>
      </c>
      <c r="AU599" s="111">
        <f t="shared" si="198"/>
        <v>0.58799999999999997</v>
      </c>
      <c r="AV599" s="111">
        <f t="shared" si="199"/>
        <v>0.69099999999999995</v>
      </c>
      <c r="AW599" s="101">
        <f t="shared" si="200"/>
        <v>1</v>
      </c>
      <c r="AX599" s="101">
        <f t="shared" si="201"/>
        <v>0</v>
      </c>
      <c r="AY599" s="101">
        <f t="shared" si="202"/>
        <v>1</v>
      </c>
      <c r="AZ599" s="101">
        <f t="shared" si="203"/>
        <v>1</v>
      </c>
      <c r="BA599" s="101">
        <f t="shared" si="204"/>
        <v>1</v>
      </c>
      <c r="BB599" s="101">
        <f t="shared" si="205"/>
        <v>0</v>
      </c>
      <c r="BC599" s="101">
        <f t="shared" si="206"/>
        <v>1</v>
      </c>
      <c r="BD599" s="101">
        <f t="shared" si="207"/>
        <v>2</v>
      </c>
      <c r="BE599" s="101">
        <f t="shared" si="208"/>
        <v>1</v>
      </c>
      <c r="BF599" s="101">
        <f t="shared" si="209"/>
        <v>2</v>
      </c>
      <c r="BG599" s="101">
        <f t="shared" si="210"/>
        <v>10</v>
      </c>
    </row>
    <row r="600" spans="1:59" x14ac:dyDescent="0.2">
      <c r="A600" s="98">
        <v>1955515</v>
      </c>
      <c r="B600" s="98" t="s">
        <v>1668</v>
      </c>
      <c r="C600" s="98" t="s">
        <v>2743</v>
      </c>
      <c r="D600" s="98" t="s">
        <v>598</v>
      </c>
      <c r="E600" s="106">
        <v>66</v>
      </c>
      <c r="F600" s="107" t="s">
        <v>1403</v>
      </c>
      <c r="G600" s="108" t="s">
        <v>1404</v>
      </c>
      <c r="H600" s="109">
        <v>55000</v>
      </c>
      <c r="I600" s="108">
        <v>5.0999999999999997E-2</v>
      </c>
      <c r="J600" s="110">
        <v>7</v>
      </c>
      <c r="K600" s="110">
        <v>26</v>
      </c>
      <c r="L600" s="108">
        <v>0.26923076923076922</v>
      </c>
      <c r="M600" s="110">
        <v>4</v>
      </c>
      <c r="N600" s="110">
        <v>26</v>
      </c>
      <c r="O600" s="108">
        <v>0.15384615384615385</v>
      </c>
      <c r="P600" s="108">
        <v>0.154</v>
      </c>
      <c r="Q600" s="108">
        <v>0.48</v>
      </c>
      <c r="R600" s="108">
        <v>-0.22352941176470589</v>
      </c>
      <c r="S600" s="110">
        <v>6</v>
      </c>
      <c r="T600" s="110">
        <v>20</v>
      </c>
      <c r="U600" s="110">
        <v>48</v>
      </c>
      <c r="V600" s="108">
        <v>0.54166666666666663</v>
      </c>
      <c r="W600" s="110">
        <v>0</v>
      </c>
      <c r="X600" s="110">
        <v>0</v>
      </c>
      <c r="Y600" s="110">
        <v>26</v>
      </c>
      <c r="Z600" s="108">
        <v>0</v>
      </c>
      <c r="AA600" s="110">
        <v>0</v>
      </c>
      <c r="AB600" s="110">
        <v>0</v>
      </c>
      <c r="AC600" s="110">
        <v>1</v>
      </c>
      <c r="AD600" s="110">
        <v>0</v>
      </c>
      <c r="AE600" s="110">
        <v>0</v>
      </c>
      <c r="AF600" s="110">
        <v>0</v>
      </c>
      <c r="AG600" s="110">
        <v>0</v>
      </c>
      <c r="AH600" s="110">
        <v>0</v>
      </c>
      <c r="AI600" s="110">
        <v>0</v>
      </c>
      <c r="AJ600" s="110">
        <v>0</v>
      </c>
      <c r="AK600" s="110">
        <v>26</v>
      </c>
      <c r="AL600" s="108">
        <v>3.8461538461538464E-2</v>
      </c>
      <c r="AM600" s="111">
        <f t="shared" si="191"/>
        <v>0.25800000000000001</v>
      </c>
      <c r="AN600" s="111">
        <f t="shared" si="190"/>
        <v>0.217</v>
      </c>
      <c r="AO600" s="111">
        <f t="shared" si="192"/>
        <v>0.96299999999999997</v>
      </c>
      <c r="AP600" s="111">
        <f t="shared" si="193"/>
        <v>0.97499999999999998</v>
      </c>
      <c r="AQ600" s="111">
        <f t="shared" si="194"/>
        <v>0.97299999999999998</v>
      </c>
      <c r="AR600" s="111">
        <f t="shared" si="195"/>
        <v>0.90800000000000003</v>
      </c>
      <c r="AS600" s="111">
        <f t="shared" si="196"/>
        <v>0.76200000000000001</v>
      </c>
      <c r="AT600" s="111">
        <f t="shared" si="197"/>
        <v>0.76200000000000001</v>
      </c>
      <c r="AU600" s="111">
        <f t="shared" si="198"/>
        <v>0</v>
      </c>
      <c r="AV600" s="111">
        <f t="shared" si="199"/>
        <v>3.9E-2</v>
      </c>
      <c r="AW600" s="101">
        <f t="shared" si="200"/>
        <v>2</v>
      </c>
      <c r="AX600" s="101">
        <f t="shared" si="201"/>
        <v>0</v>
      </c>
      <c r="AY600" s="101">
        <f t="shared" si="202"/>
        <v>2</v>
      </c>
      <c r="AZ600" s="101">
        <f t="shared" si="203"/>
        <v>2</v>
      </c>
      <c r="BA600" s="101">
        <f t="shared" si="204"/>
        <v>2</v>
      </c>
      <c r="BB600" s="101">
        <f t="shared" si="205"/>
        <v>2</v>
      </c>
      <c r="BC600" s="101">
        <f t="shared" si="206"/>
        <v>2</v>
      </c>
      <c r="BD600" s="101">
        <f t="shared" si="207"/>
        <v>2</v>
      </c>
      <c r="BE600" s="101">
        <f t="shared" si="208"/>
        <v>0</v>
      </c>
      <c r="BF600" s="101">
        <f t="shared" si="209"/>
        <v>0</v>
      </c>
      <c r="BG600" s="101">
        <f t="shared" si="210"/>
        <v>14</v>
      </c>
    </row>
    <row r="601" spans="1:59" x14ac:dyDescent="0.2">
      <c r="A601" s="98">
        <v>1955560</v>
      </c>
      <c r="B601" s="98" t="s">
        <v>2024</v>
      </c>
      <c r="C601" s="98" t="s">
        <v>2744</v>
      </c>
      <c r="D601" s="98" t="s">
        <v>599</v>
      </c>
      <c r="E601" s="106">
        <v>918</v>
      </c>
      <c r="F601" s="107" t="s">
        <v>1284</v>
      </c>
      <c r="G601" s="108" t="s">
        <v>1285</v>
      </c>
      <c r="H601" s="109">
        <v>68859</v>
      </c>
      <c r="I601" s="108">
        <v>6.3E-2</v>
      </c>
      <c r="J601" s="110">
        <v>44</v>
      </c>
      <c r="K601" s="110">
        <v>411</v>
      </c>
      <c r="L601" s="108">
        <v>0.1070559610705596</v>
      </c>
      <c r="M601" s="110">
        <v>37</v>
      </c>
      <c r="N601" s="110">
        <v>411</v>
      </c>
      <c r="O601" s="108">
        <v>9.002433090024331E-2</v>
      </c>
      <c r="P601" s="108">
        <v>4.0000000000000001E-3</v>
      </c>
      <c r="Q601" s="108">
        <v>0.34</v>
      </c>
      <c r="R601" s="108">
        <v>9.0261282660332537E-2</v>
      </c>
      <c r="S601" s="110">
        <v>15</v>
      </c>
      <c r="T601" s="110">
        <v>237</v>
      </c>
      <c r="U601" s="110">
        <v>661</v>
      </c>
      <c r="V601" s="108">
        <v>0.38124054462934948</v>
      </c>
      <c r="W601" s="110">
        <v>3</v>
      </c>
      <c r="X601" s="110">
        <v>1</v>
      </c>
      <c r="Y601" s="110">
        <v>414</v>
      </c>
      <c r="Z601" s="108">
        <v>4.830917874396135E-3</v>
      </c>
      <c r="AA601" s="110">
        <v>12</v>
      </c>
      <c r="AB601" s="110">
        <v>13</v>
      </c>
      <c r="AC601" s="110">
        <v>3</v>
      </c>
      <c r="AD601" s="110">
        <v>2</v>
      </c>
      <c r="AE601" s="110">
        <v>2</v>
      </c>
      <c r="AF601" s="110">
        <v>26</v>
      </c>
      <c r="AG601" s="110">
        <v>12</v>
      </c>
      <c r="AH601" s="110">
        <v>5</v>
      </c>
      <c r="AI601" s="110">
        <v>0</v>
      </c>
      <c r="AJ601" s="110">
        <v>0</v>
      </c>
      <c r="AK601" s="110">
        <v>411</v>
      </c>
      <c r="AL601" s="108">
        <v>0.18248175182481752</v>
      </c>
      <c r="AM601" s="111">
        <f t="shared" si="191"/>
        <v>0.61499999999999999</v>
      </c>
      <c r="AN601" s="111">
        <f t="shared" si="190"/>
        <v>0.28799999999999998</v>
      </c>
      <c r="AO601" s="111">
        <f t="shared" si="192"/>
        <v>0.56499999999999995</v>
      </c>
      <c r="AP601" s="111">
        <f t="shared" si="193"/>
        <v>0.88100000000000001</v>
      </c>
      <c r="AQ601" s="111">
        <f t="shared" si="194"/>
        <v>0.20100000000000001</v>
      </c>
      <c r="AR601" s="111">
        <f t="shared" si="195"/>
        <v>0.438</v>
      </c>
      <c r="AS601" s="111">
        <f t="shared" si="196"/>
        <v>0.22700000000000001</v>
      </c>
      <c r="AT601" s="111">
        <f t="shared" si="197"/>
        <v>0.22700000000000001</v>
      </c>
      <c r="AU601" s="111">
        <f t="shared" si="198"/>
        <v>0.107</v>
      </c>
      <c r="AV601" s="111">
        <f t="shared" si="199"/>
        <v>0.52100000000000002</v>
      </c>
      <c r="AW601" s="101">
        <f t="shared" si="200"/>
        <v>1</v>
      </c>
      <c r="AX601" s="101">
        <f t="shared" si="201"/>
        <v>0</v>
      </c>
      <c r="AY601" s="101">
        <f t="shared" si="202"/>
        <v>1</v>
      </c>
      <c r="AZ601" s="101">
        <f t="shared" si="203"/>
        <v>2</v>
      </c>
      <c r="BA601" s="101">
        <f t="shared" si="204"/>
        <v>0</v>
      </c>
      <c r="BB601" s="101">
        <f t="shared" si="205"/>
        <v>1</v>
      </c>
      <c r="BC601" s="101">
        <f t="shared" si="206"/>
        <v>0</v>
      </c>
      <c r="BD601" s="101">
        <f t="shared" si="207"/>
        <v>0</v>
      </c>
      <c r="BE601" s="101">
        <f t="shared" si="208"/>
        <v>0</v>
      </c>
      <c r="BF601" s="101">
        <f t="shared" si="209"/>
        <v>1</v>
      </c>
      <c r="BG601" s="101">
        <f t="shared" si="210"/>
        <v>6</v>
      </c>
    </row>
    <row r="602" spans="1:59" x14ac:dyDescent="0.2">
      <c r="A602" s="98">
        <v>1955695</v>
      </c>
      <c r="B602" s="98" t="s">
        <v>1822</v>
      </c>
      <c r="C602" s="98" t="s">
        <v>2745</v>
      </c>
      <c r="D602" s="98" t="s">
        <v>600</v>
      </c>
      <c r="E602" s="106">
        <v>6925</v>
      </c>
      <c r="F602" s="107" t="s">
        <v>1779</v>
      </c>
      <c r="G602" s="108" t="s">
        <v>1780</v>
      </c>
      <c r="H602" s="109">
        <v>75221</v>
      </c>
      <c r="I602" s="108">
        <v>0.10300000000000001</v>
      </c>
      <c r="J602" s="110">
        <v>324</v>
      </c>
      <c r="K602" s="110">
        <v>3052</v>
      </c>
      <c r="L602" s="108">
        <v>0.10615989515072084</v>
      </c>
      <c r="M602" s="110">
        <v>149</v>
      </c>
      <c r="N602" s="110">
        <v>3052</v>
      </c>
      <c r="O602" s="108">
        <v>4.8820445609436436E-2</v>
      </c>
      <c r="P602" s="108">
        <v>1.2E-2</v>
      </c>
      <c r="Q602" s="108">
        <v>0.33299999999999996</v>
      </c>
      <c r="R602" s="108">
        <v>1.8681965283907032E-2</v>
      </c>
      <c r="S602" s="110">
        <v>281</v>
      </c>
      <c r="T602" s="110">
        <v>1183</v>
      </c>
      <c r="U602" s="110">
        <v>4698</v>
      </c>
      <c r="V602" s="108">
        <v>0.31162196679438059</v>
      </c>
      <c r="W602" s="110">
        <v>201</v>
      </c>
      <c r="X602" s="110">
        <v>0</v>
      </c>
      <c r="Y602" s="110">
        <v>3253</v>
      </c>
      <c r="Z602" s="108">
        <v>6.1789117737473101E-2</v>
      </c>
      <c r="AA602" s="110">
        <v>102</v>
      </c>
      <c r="AB602" s="110">
        <v>41</v>
      </c>
      <c r="AC602" s="110">
        <v>129</v>
      </c>
      <c r="AD602" s="110">
        <v>78</v>
      </c>
      <c r="AE602" s="110">
        <v>9</v>
      </c>
      <c r="AF602" s="110">
        <v>144</v>
      </c>
      <c r="AG602" s="110">
        <v>85</v>
      </c>
      <c r="AH602" s="110">
        <v>56</v>
      </c>
      <c r="AI602" s="110">
        <v>0</v>
      </c>
      <c r="AJ602" s="110">
        <v>36</v>
      </c>
      <c r="AK602" s="110">
        <v>3052</v>
      </c>
      <c r="AL602" s="108">
        <v>0.22280471821756226</v>
      </c>
      <c r="AM602" s="111">
        <f t="shared" si="191"/>
        <v>0.74199999999999999</v>
      </c>
      <c r="AN602" s="111">
        <f t="shared" si="190"/>
        <v>0.54500000000000004</v>
      </c>
      <c r="AO602" s="111">
        <f t="shared" si="192"/>
        <v>0.55900000000000005</v>
      </c>
      <c r="AP602" s="111">
        <f t="shared" si="193"/>
        <v>0.63700000000000001</v>
      </c>
      <c r="AQ602" s="111">
        <f t="shared" si="194"/>
        <v>0.30499999999999999</v>
      </c>
      <c r="AR602" s="111">
        <f t="shared" si="195"/>
        <v>0.41099999999999998</v>
      </c>
      <c r="AS602" s="111">
        <f t="shared" si="196"/>
        <v>0.106</v>
      </c>
      <c r="AT602" s="111">
        <f t="shared" si="197"/>
        <v>0.106</v>
      </c>
      <c r="AU602" s="111">
        <f t="shared" si="198"/>
        <v>0.379</v>
      </c>
      <c r="AV602" s="111">
        <f t="shared" si="199"/>
        <v>0.70599999999999996</v>
      </c>
      <c r="AW602" s="101">
        <f t="shared" si="200"/>
        <v>0</v>
      </c>
      <c r="AX602" s="101">
        <f t="shared" si="201"/>
        <v>1</v>
      </c>
      <c r="AY602" s="101">
        <f t="shared" si="202"/>
        <v>1</v>
      </c>
      <c r="AZ602" s="101">
        <f t="shared" si="203"/>
        <v>1</v>
      </c>
      <c r="BA602" s="101">
        <f t="shared" si="204"/>
        <v>0</v>
      </c>
      <c r="BB602" s="101">
        <f t="shared" si="205"/>
        <v>1</v>
      </c>
      <c r="BC602" s="101">
        <f t="shared" si="206"/>
        <v>0</v>
      </c>
      <c r="BD602" s="101">
        <f t="shared" si="207"/>
        <v>0</v>
      </c>
      <c r="BE602" s="101">
        <f t="shared" si="208"/>
        <v>1</v>
      </c>
      <c r="BF602" s="101">
        <f t="shared" si="209"/>
        <v>2</v>
      </c>
      <c r="BG602" s="101">
        <f t="shared" si="210"/>
        <v>7</v>
      </c>
    </row>
    <row r="603" spans="1:59" x14ac:dyDescent="0.2">
      <c r="A603" s="98">
        <v>1955785</v>
      </c>
      <c r="B603" s="98" t="s">
        <v>1922</v>
      </c>
      <c r="C603" s="98" t="s">
        <v>2746</v>
      </c>
      <c r="D603" s="98" t="s">
        <v>601</v>
      </c>
      <c r="E603" s="106">
        <v>432</v>
      </c>
      <c r="F603" s="107" t="s">
        <v>1212</v>
      </c>
      <c r="G603" s="108" t="s">
        <v>1213</v>
      </c>
      <c r="H603" s="109">
        <v>58936</v>
      </c>
      <c r="I603" s="108">
        <v>3.3000000000000002E-2</v>
      </c>
      <c r="J603" s="110">
        <v>8</v>
      </c>
      <c r="K603" s="110">
        <v>196</v>
      </c>
      <c r="L603" s="108">
        <v>4.0816326530612242E-2</v>
      </c>
      <c r="M603" s="110">
        <v>2</v>
      </c>
      <c r="N603" s="110">
        <v>196</v>
      </c>
      <c r="O603" s="108">
        <v>1.020408163265306E-2</v>
      </c>
      <c r="P603" s="108">
        <v>0</v>
      </c>
      <c r="Q603" s="108">
        <v>0.29699999999999999</v>
      </c>
      <c r="R603" s="108">
        <v>-0.17241379310344829</v>
      </c>
      <c r="S603" s="110">
        <v>3</v>
      </c>
      <c r="T603" s="110">
        <v>116</v>
      </c>
      <c r="U603" s="110">
        <v>241</v>
      </c>
      <c r="V603" s="108">
        <v>0.49377593360995853</v>
      </c>
      <c r="W603" s="110">
        <v>19</v>
      </c>
      <c r="X603" s="110">
        <v>19</v>
      </c>
      <c r="Y603" s="110">
        <v>215</v>
      </c>
      <c r="Z603" s="108">
        <v>0</v>
      </c>
      <c r="AA603" s="110">
        <v>5</v>
      </c>
      <c r="AB603" s="110">
        <v>6</v>
      </c>
      <c r="AC603" s="110">
        <v>0</v>
      </c>
      <c r="AD603" s="110">
        <v>9</v>
      </c>
      <c r="AE603" s="110">
        <v>2</v>
      </c>
      <c r="AF603" s="110">
        <v>0</v>
      </c>
      <c r="AG603" s="110">
        <v>3</v>
      </c>
      <c r="AH603" s="110">
        <v>0</v>
      </c>
      <c r="AI603" s="110">
        <v>0</v>
      </c>
      <c r="AJ603" s="110">
        <v>0</v>
      </c>
      <c r="AK603" s="110">
        <v>196</v>
      </c>
      <c r="AL603" s="108">
        <v>0.12755102040816327</v>
      </c>
      <c r="AM603" s="111">
        <f t="shared" si="191"/>
        <v>0.36799999999999999</v>
      </c>
      <c r="AN603" s="111">
        <f t="shared" si="190"/>
        <v>0.115</v>
      </c>
      <c r="AO603" s="111">
        <f t="shared" si="192"/>
        <v>0.17699999999999999</v>
      </c>
      <c r="AP603" s="111">
        <f t="shared" si="193"/>
        <v>0.18099999999999999</v>
      </c>
      <c r="AQ603" s="111">
        <f t="shared" si="194"/>
        <v>0</v>
      </c>
      <c r="AR603" s="111">
        <f t="shared" si="195"/>
        <v>0.26700000000000002</v>
      </c>
      <c r="AS603" s="111">
        <f t="shared" si="196"/>
        <v>0.62</v>
      </c>
      <c r="AT603" s="111">
        <f t="shared" si="197"/>
        <v>0.62</v>
      </c>
      <c r="AU603" s="111">
        <f t="shared" si="198"/>
        <v>0</v>
      </c>
      <c r="AV603" s="111">
        <f t="shared" si="199"/>
        <v>0.23899999999999999</v>
      </c>
      <c r="AW603" s="101">
        <f t="shared" si="200"/>
        <v>1</v>
      </c>
      <c r="AX603" s="101">
        <f t="shared" si="201"/>
        <v>0</v>
      </c>
      <c r="AY603" s="101">
        <f t="shared" si="202"/>
        <v>0</v>
      </c>
      <c r="AZ603" s="101">
        <f t="shared" si="203"/>
        <v>0</v>
      </c>
      <c r="BA603" s="101">
        <f t="shared" si="204"/>
        <v>0</v>
      </c>
      <c r="BB603" s="101">
        <f t="shared" si="205"/>
        <v>0</v>
      </c>
      <c r="BC603" s="101">
        <f t="shared" si="206"/>
        <v>2</v>
      </c>
      <c r="BD603" s="101">
        <f t="shared" si="207"/>
        <v>1</v>
      </c>
      <c r="BE603" s="101">
        <f t="shared" si="208"/>
        <v>0</v>
      </c>
      <c r="BF603" s="101">
        <f t="shared" si="209"/>
        <v>0</v>
      </c>
      <c r="BG603" s="101">
        <f t="shared" si="210"/>
        <v>4</v>
      </c>
    </row>
    <row r="604" spans="1:59" x14ac:dyDescent="0.2">
      <c r="A604" s="98">
        <v>1956100</v>
      </c>
      <c r="B604" s="98" t="s">
        <v>1725</v>
      </c>
      <c r="C604" s="98" t="s">
        <v>2747</v>
      </c>
      <c r="D604" s="98" t="s">
        <v>602</v>
      </c>
      <c r="E604" s="106">
        <v>3494</v>
      </c>
      <c r="F604" s="107" t="s">
        <v>1487</v>
      </c>
      <c r="G604" s="108" t="s">
        <v>1488</v>
      </c>
      <c r="H604" s="109">
        <v>61491</v>
      </c>
      <c r="I604" s="108">
        <v>0.125</v>
      </c>
      <c r="J604" s="110">
        <v>125</v>
      </c>
      <c r="K604" s="110">
        <v>1444</v>
      </c>
      <c r="L604" s="108">
        <v>8.6565096952908593E-2</v>
      </c>
      <c r="M604" s="110">
        <v>64</v>
      </c>
      <c r="N604" s="110">
        <v>1444</v>
      </c>
      <c r="O604" s="108">
        <v>4.4321329639889197E-2</v>
      </c>
      <c r="P604" s="108">
        <v>3.2000000000000001E-2</v>
      </c>
      <c r="Q604" s="108">
        <v>0.35700000000000004</v>
      </c>
      <c r="R604" s="108">
        <v>-2.156258751050126E-2</v>
      </c>
      <c r="S604" s="110">
        <v>138</v>
      </c>
      <c r="T604" s="110">
        <v>783</v>
      </c>
      <c r="U604" s="110">
        <v>2211</v>
      </c>
      <c r="V604" s="108">
        <v>0.41655359565807326</v>
      </c>
      <c r="W604" s="110">
        <v>219</v>
      </c>
      <c r="X604" s="110">
        <v>24</v>
      </c>
      <c r="Y604" s="110">
        <v>1663</v>
      </c>
      <c r="Z604" s="108">
        <v>0.11725796752856284</v>
      </c>
      <c r="AA604" s="110">
        <v>85</v>
      </c>
      <c r="AB604" s="110">
        <v>40</v>
      </c>
      <c r="AC604" s="110">
        <v>7</v>
      </c>
      <c r="AD604" s="110">
        <v>25</v>
      </c>
      <c r="AE604" s="110">
        <v>0</v>
      </c>
      <c r="AF604" s="110">
        <v>67</v>
      </c>
      <c r="AG604" s="110">
        <v>13</v>
      </c>
      <c r="AH604" s="110">
        <v>59</v>
      </c>
      <c r="AI604" s="110">
        <v>0</v>
      </c>
      <c r="AJ604" s="110">
        <v>0</v>
      </c>
      <c r="AK604" s="110">
        <v>1444</v>
      </c>
      <c r="AL604" s="108">
        <v>0.20498614958448755</v>
      </c>
      <c r="AM604" s="111">
        <f t="shared" si="191"/>
        <v>0.42899999999999999</v>
      </c>
      <c r="AN604" s="111">
        <f t="shared" si="190"/>
        <v>0.65100000000000002</v>
      </c>
      <c r="AO604" s="111">
        <f t="shared" si="192"/>
        <v>0.44900000000000001</v>
      </c>
      <c r="AP604" s="111">
        <f t="shared" si="193"/>
        <v>0.59399999999999997</v>
      </c>
      <c r="AQ604" s="111">
        <f t="shared" si="194"/>
        <v>0.57899999999999996</v>
      </c>
      <c r="AR604" s="111">
        <f t="shared" si="195"/>
        <v>0.51600000000000001</v>
      </c>
      <c r="AS604" s="111">
        <f t="shared" si="196"/>
        <v>0.34799999999999998</v>
      </c>
      <c r="AT604" s="111">
        <f t="shared" si="197"/>
        <v>0.34799999999999998</v>
      </c>
      <c r="AU604" s="111">
        <f t="shared" si="198"/>
        <v>0.69499999999999995</v>
      </c>
      <c r="AV604" s="111">
        <f t="shared" si="199"/>
        <v>0.628</v>
      </c>
      <c r="AW604" s="101">
        <f t="shared" si="200"/>
        <v>1</v>
      </c>
      <c r="AX604" s="101">
        <f t="shared" si="201"/>
        <v>1</v>
      </c>
      <c r="AY604" s="101">
        <f t="shared" si="202"/>
        <v>1</v>
      </c>
      <c r="AZ604" s="101">
        <f t="shared" si="203"/>
        <v>1</v>
      </c>
      <c r="BA604" s="101">
        <f t="shared" si="204"/>
        <v>1</v>
      </c>
      <c r="BB604" s="101">
        <f t="shared" si="205"/>
        <v>1</v>
      </c>
      <c r="BC604" s="101">
        <f t="shared" si="206"/>
        <v>1</v>
      </c>
      <c r="BD604" s="101">
        <f t="shared" si="207"/>
        <v>1</v>
      </c>
      <c r="BE604" s="101">
        <f t="shared" si="208"/>
        <v>2</v>
      </c>
      <c r="BF604" s="101">
        <f t="shared" si="209"/>
        <v>1</v>
      </c>
      <c r="BG604" s="101">
        <f t="shared" si="210"/>
        <v>11</v>
      </c>
    </row>
    <row r="605" spans="1:59" x14ac:dyDescent="0.2">
      <c r="A605" s="98">
        <v>1956145</v>
      </c>
      <c r="B605" s="98" t="s">
        <v>1567</v>
      </c>
      <c r="C605" s="98" t="s">
        <v>2748</v>
      </c>
      <c r="D605" s="98" t="s">
        <v>603</v>
      </c>
      <c r="E605" s="106">
        <v>570</v>
      </c>
      <c r="F605" s="107" t="s">
        <v>1081</v>
      </c>
      <c r="G605" s="108" t="s">
        <v>1082</v>
      </c>
      <c r="H605" s="109">
        <v>67054</v>
      </c>
      <c r="I605" s="108">
        <v>0.17499999999999999</v>
      </c>
      <c r="J605" s="110">
        <v>32</v>
      </c>
      <c r="K605" s="110">
        <v>283</v>
      </c>
      <c r="L605" s="108">
        <v>0.11307420494699646</v>
      </c>
      <c r="M605" s="110">
        <v>8</v>
      </c>
      <c r="N605" s="110">
        <v>283</v>
      </c>
      <c r="O605" s="108">
        <v>2.8268551236749116E-2</v>
      </c>
      <c r="P605" s="108">
        <v>3.7999999999999999E-2</v>
      </c>
      <c r="Q605" s="108">
        <v>0.34299999999999997</v>
      </c>
      <c r="R605" s="108">
        <v>0.10465116279069768</v>
      </c>
      <c r="S605" s="110">
        <v>13</v>
      </c>
      <c r="T605" s="110">
        <v>252</v>
      </c>
      <c r="U605" s="110">
        <v>476</v>
      </c>
      <c r="V605" s="108">
        <v>0.55672268907563027</v>
      </c>
      <c r="W605" s="110">
        <v>9</v>
      </c>
      <c r="X605" s="110">
        <v>0</v>
      </c>
      <c r="Y605" s="110">
        <v>292</v>
      </c>
      <c r="Z605" s="108">
        <v>3.0821917808219176E-2</v>
      </c>
      <c r="AA605" s="110">
        <v>12</v>
      </c>
      <c r="AB605" s="110">
        <v>2</v>
      </c>
      <c r="AC605" s="110">
        <v>2</v>
      </c>
      <c r="AD605" s="110">
        <v>8</v>
      </c>
      <c r="AE605" s="110">
        <v>0</v>
      </c>
      <c r="AF605" s="110">
        <v>8</v>
      </c>
      <c r="AG605" s="110">
        <v>6</v>
      </c>
      <c r="AH605" s="110">
        <v>7</v>
      </c>
      <c r="AI605" s="110">
        <v>0</v>
      </c>
      <c r="AJ605" s="110">
        <v>0</v>
      </c>
      <c r="AK605" s="110">
        <v>283</v>
      </c>
      <c r="AL605" s="108">
        <v>0.15901060070671377</v>
      </c>
      <c r="AM605" s="111">
        <f t="shared" si="191"/>
        <v>0.57099999999999995</v>
      </c>
      <c r="AN605" s="111">
        <f t="shared" si="190"/>
        <v>0.84099999999999997</v>
      </c>
      <c r="AO605" s="111">
        <f t="shared" si="192"/>
        <v>0.59299999999999997</v>
      </c>
      <c r="AP605" s="111">
        <f t="shared" si="193"/>
        <v>0.40799999999999997</v>
      </c>
      <c r="AQ605" s="111">
        <f t="shared" si="194"/>
        <v>0.65600000000000003</v>
      </c>
      <c r="AR605" s="111">
        <f t="shared" si="195"/>
        <v>0.45400000000000001</v>
      </c>
      <c r="AS605" s="111">
        <f t="shared" si="196"/>
        <v>0.79800000000000004</v>
      </c>
      <c r="AT605" s="111">
        <f t="shared" si="197"/>
        <v>0.79800000000000004</v>
      </c>
      <c r="AU605" s="111">
        <f t="shared" si="198"/>
        <v>0.20499999999999999</v>
      </c>
      <c r="AV605" s="111">
        <f t="shared" si="199"/>
        <v>0.39100000000000001</v>
      </c>
      <c r="AW605" s="101">
        <f t="shared" si="200"/>
        <v>1</v>
      </c>
      <c r="AX605" s="101">
        <f t="shared" si="201"/>
        <v>2</v>
      </c>
      <c r="AY605" s="101">
        <f t="shared" si="202"/>
        <v>1</v>
      </c>
      <c r="AZ605" s="101">
        <f t="shared" si="203"/>
        <v>1</v>
      </c>
      <c r="BA605" s="101">
        <f t="shared" si="204"/>
        <v>1</v>
      </c>
      <c r="BB605" s="101">
        <f t="shared" si="205"/>
        <v>1</v>
      </c>
      <c r="BC605" s="101">
        <f t="shared" si="206"/>
        <v>0</v>
      </c>
      <c r="BD605" s="101">
        <f t="shared" si="207"/>
        <v>2</v>
      </c>
      <c r="BE605" s="101">
        <f t="shared" si="208"/>
        <v>0</v>
      </c>
      <c r="BF605" s="101">
        <f t="shared" si="209"/>
        <v>1</v>
      </c>
      <c r="BG605" s="101">
        <f t="shared" si="210"/>
        <v>10</v>
      </c>
    </row>
    <row r="606" spans="1:59" x14ac:dyDescent="0.2">
      <c r="A606" s="98">
        <v>1956280</v>
      </c>
      <c r="B606" s="98" t="s">
        <v>1911</v>
      </c>
      <c r="C606" s="98" t="s">
        <v>2749</v>
      </c>
      <c r="D606" s="98" t="s">
        <v>604</v>
      </c>
      <c r="E606" s="106">
        <v>138</v>
      </c>
      <c r="F606" s="107" t="s">
        <v>1376</v>
      </c>
      <c r="G606" s="108" t="s">
        <v>1377</v>
      </c>
      <c r="H606" s="109">
        <v>87857</v>
      </c>
      <c r="I606" s="108">
        <v>0.153</v>
      </c>
      <c r="J606" s="110">
        <v>12</v>
      </c>
      <c r="K606" s="110">
        <v>54</v>
      </c>
      <c r="L606" s="108">
        <v>0.22222222222222221</v>
      </c>
      <c r="M606" s="110">
        <v>0</v>
      </c>
      <c r="N606" s="110">
        <v>54</v>
      </c>
      <c r="O606" s="108">
        <v>0</v>
      </c>
      <c r="P606" s="108">
        <v>3.6000000000000004E-2</v>
      </c>
      <c r="Q606" s="108">
        <v>0.222</v>
      </c>
      <c r="R606" s="108">
        <v>7.2992700729927005E-3</v>
      </c>
      <c r="S606" s="110">
        <v>5</v>
      </c>
      <c r="T606" s="110">
        <v>41</v>
      </c>
      <c r="U606" s="110">
        <v>90</v>
      </c>
      <c r="V606" s="108">
        <v>0.51111111111111107</v>
      </c>
      <c r="W606" s="110">
        <v>11</v>
      </c>
      <c r="X606" s="110">
        <v>2</v>
      </c>
      <c r="Y606" s="110">
        <v>65</v>
      </c>
      <c r="Z606" s="108">
        <v>0.13846153846153847</v>
      </c>
      <c r="AA606" s="110">
        <v>2</v>
      </c>
      <c r="AB606" s="110">
        <v>0</v>
      </c>
      <c r="AC606" s="110">
        <v>0</v>
      </c>
      <c r="AD606" s="110">
        <v>0</v>
      </c>
      <c r="AE606" s="110">
        <v>0</v>
      </c>
      <c r="AF606" s="110">
        <v>2</v>
      </c>
      <c r="AG606" s="110">
        <v>0</v>
      </c>
      <c r="AH606" s="110">
        <v>0</v>
      </c>
      <c r="AI606" s="110">
        <v>0</v>
      </c>
      <c r="AJ606" s="110">
        <v>0</v>
      </c>
      <c r="AK606" s="110">
        <v>54</v>
      </c>
      <c r="AL606" s="108">
        <v>7.407407407407407E-2</v>
      </c>
      <c r="AM606" s="111">
        <f t="shared" si="191"/>
        <v>0.89</v>
      </c>
      <c r="AN606" s="111">
        <f t="shared" si="190"/>
        <v>0.76600000000000001</v>
      </c>
      <c r="AO606" s="111">
        <f t="shared" si="192"/>
        <v>0.92500000000000004</v>
      </c>
      <c r="AP606" s="111">
        <f t="shared" si="193"/>
        <v>0</v>
      </c>
      <c r="AQ606" s="111">
        <f t="shared" si="194"/>
        <v>0.63200000000000001</v>
      </c>
      <c r="AR606" s="111">
        <f t="shared" si="195"/>
        <v>5.8999999999999997E-2</v>
      </c>
      <c r="AS606" s="111">
        <f t="shared" si="196"/>
        <v>0.67</v>
      </c>
      <c r="AT606" s="111">
        <f t="shared" si="197"/>
        <v>0.67</v>
      </c>
      <c r="AU606" s="111">
        <f t="shared" si="198"/>
        <v>0.77300000000000002</v>
      </c>
      <c r="AV606" s="111">
        <f t="shared" si="199"/>
        <v>7.5999999999999998E-2</v>
      </c>
      <c r="AW606" s="101">
        <f t="shared" si="200"/>
        <v>0</v>
      </c>
      <c r="AX606" s="101">
        <f t="shared" si="201"/>
        <v>2</v>
      </c>
      <c r="AY606" s="101">
        <f t="shared" si="202"/>
        <v>2</v>
      </c>
      <c r="AZ606" s="101">
        <f t="shared" si="203"/>
        <v>0</v>
      </c>
      <c r="BA606" s="101">
        <f t="shared" si="204"/>
        <v>1</v>
      </c>
      <c r="BB606" s="101">
        <f t="shared" si="205"/>
        <v>0</v>
      </c>
      <c r="BC606" s="101">
        <f t="shared" si="206"/>
        <v>0</v>
      </c>
      <c r="BD606" s="101">
        <f t="shared" si="207"/>
        <v>2</v>
      </c>
      <c r="BE606" s="101">
        <f t="shared" si="208"/>
        <v>2</v>
      </c>
      <c r="BF606" s="101">
        <f t="shared" si="209"/>
        <v>0</v>
      </c>
      <c r="BG606" s="101">
        <f t="shared" si="210"/>
        <v>9</v>
      </c>
    </row>
    <row r="607" spans="1:59" x14ac:dyDescent="0.2">
      <c r="A607" s="98">
        <v>1956325</v>
      </c>
      <c r="B607" s="98" t="s">
        <v>1596</v>
      </c>
      <c r="C607" s="98" t="s">
        <v>2750</v>
      </c>
      <c r="D607" s="98" t="s">
        <v>605</v>
      </c>
      <c r="E607" s="106">
        <v>1910</v>
      </c>
      <c r="F607" s="107" t="s">
        <v>1157</v>
      </c>
      <c r="G607" s="108" t="s">
        <v>1158</v>
      </c>
      <c r="H607" s="109">
        <v>65815</v>
      </c>
      <c r="I607" s="108">
        <v>9.3000000000000013E-2</v>
      </c>
      <c r="J607" s="110">
        <v>130</v>
      </c>
      <c r="K607" s="110">
        <v>841</v>
      </c>
      <c r="L607" s="108">
        <v>0.15457788347205709</v>
      </c>
      <c r="M607" s="110">
        <v>59</v>
      </c>
      <c r="N607" s="110">
        <v>841</v>
      </c>
      <c r="O607" s="108">
        <v>7.0154577883472055E-2</v>
      </c>
      <c r="P607" s="108">
        <v>2.7999999999999997E-2</v>
      </c>
      <c r="Q607" s="108">
        <v>0.35</v>
      </c>
      <c r="R607" s="108">
        <v>6.8529256721138639E-3</v>
      </c>
      <c r="S607" s="110">
        <v>91</v>
      </c>
      <c r="T607" s="110">
        <v>568</v>
      </c>
      <c r="U607" s="110">
        <v>1472</v>
      </c>
      <c r="V607" s="108">
        <v>0.44769021739130432</v>
      </c>
      <c r="W607" s="110">
        <v>46</v>
      </c>
      <c r="X607" s="110">
        <v>35</v>
      </c>
      <c r="Y607" s="110">
        <v>887</v>
      </c>
      <c r="Z607" s="108">
        <v>1.2401352874859075E-2</v>
      </c>
      <c r="AA607" s="110">
        <v>6</v>
      </c>
      <c r="AB607" s="110">
        <v>39</v>
      </c>
      <c r="AC607" s="110">
        <v>13</v>
      </c>
      <c r="AD607" s="110">
        <v>12</v>
      </c>
      <c r="AE607" s="110">
        <v>4</v>
      </c>
      <c r="AF607" s="110">
        <v>31</v>
      </c>
      <c r="AG607" s="110">
        <v>53</v>
      </c>
      <c r="AH607" s="110">
        <v>0</v>
      </c>
      <c r="AI607" s="110">
        <v>0</v>
      </c>
      <c r="AJ607" s="110">
        <v>0</v>
      </c>
      <c r="AK607" s="110">
        <v>841</v>
      </c>
      <c r="AL607" s="108">
        <v>0.187871581450654</v>
      </c>
      <c r="AM607" s="111">
        <f t="shared" si="191"/>
        <v>0.53500000000000003</v>
      </c>
      <c r="AN607" s="111">
        <f t="shared" si="190"/>
        <v>0.49199999999999999</v>
      </c>
      <c r="AO607" s="111">
        <f t="shared" si="192"/>
        <v>0.78</v>
      </c>
      <c r="AP607" s="111">
        <f t="shared" si="193"/>
        <v>0.80600000000000005</v>
      </c>
      <c r="AQ607" s="111">
        <f t="shared" si="194"/>
        <v>0.52800000000000002</v>
      </c>
      <c r="AR607" s="111">
        <f t="shared" si="195"/>
        <v>0.48299999999999998</v>
      </c>
      <c r="AS607" s="111">
        <f t="shared" si="196"/>
        <v>0.47099999999999997</v>
      </c>
      <c r="AT607" s="111">
        <f t="shared" si="197"/>
        <v>0.47099999999999997</v>
      </c>
      <c r="AU607" s="111">
        <f t="shared" si="198"/>
        <v>0.126</v>
      </c>
      <c r="AV607" s="111">
        <f t="shared" si="199"/>
        <v>0.55500000000000005</v>
      </c>
      <c r="AW607" s="101">
        <f t="shared" si="200"/>
        <v>1</v>
      </c>
      <c r="AX607" s="101">
        <f t="shared" si="201"/>
        <v>1</v>
      </c>
      <c r="AY607" s="101">
        <f t="shared" si="202"/>
        <v>2</v>
      </c>
      <c r="AZ607" s="101">
        <f t="shared" si="203"/>
        <v>2</v>
      </c>
      <c r="BA607" s="101">
        <f t="shared" si="204"/>
        <v>1</v>
      </c>
      <c r="BB607" s="101">
        <f t="shared" si="205"/>
        <v>1</v>
      </c>
      <c r="BC607" s="101">
        <f t="shared" si="206"/>
        <v>0</v>
      </c>
      <c r="BD607" s="101">
        <f t="shared" si="207"/>
        <v>1</v>
      </c>
      <c r="BE607" s="101">
        <f t="shared" si="208"/>
        <v>0</v>
      </c>
      <c r="BF607" s="101">
        <f t="shared" si="209"/>
        <v>1</v>
      </c>
      <c r="BG607" s="101">
        <f t="shared" si="210"/>
        <v>10</v>
      </c>
    </row>
    <row r="608" spans="1:59" x14ac:dyDescent="0.2">
      <c r="A608" s="98">
        <v>1956370</v>
      </c>
      <c r="B608" s="98" t="s">
        <v>1641</v>
      </c>
      <c r="C608" s="98" t="s">
        <v>2751</v>
      </c>
      <c r="D608" s="98" t="s">
        <v>606</v>
      </c>
      <c r="E608" s="106">
        <v>385</v>
      </c>
      <c r="F608" s="107" t="s">
        <v>1184</v>
      </c>
      <c r="G608" s="108" t="s">
        <v>1185</v>
      </c>
      <c r="H608" s="109">
        <v>58125</v>
      </c>
      <c r="I608" s="108">
        <v>0.13800000000000001</v>
      </c>
      <c r="J608" s="110">
        <v>15</v>
      </c>
      <c r="K608" s="110">
        <v>196</v>
      </c>
      <c r="L608" s="108">
        <v>7.6530612244897961E-2</v>
      </c>
      <c r="M608" s="110">
        <v>15</v>
      </c>
      <c r="N608" s="110">
        <v>196</v>
      </c>
      <c r="O608" s="108">
        <v>7.6530612244897961E-2</v>
      </c>
      <c r="P608" s="108">
        <v>2.5000000000000001E-2</v>
      </c>
      <c r="Q608" s="108">
        <v>0.318</v>
      </c>
      <c r="R608" s="108">
        <v>-7.2289156626506021E-2</v>
      </c>
      <c r="S608" s="110">
        <v>19</v>
      </c>
      <c r="T608" s="110">
        <v>119</v>
      </c>
      <c r="U608" s="110">
        <v>316</v>
      </c>
      <c r="V608" s="108">
        <v>0.43670886075949367</v>
      </c>
      <c r="W608" s="110">
        <v>33</v>
      </c>
      <c r="X608" s="110">
        <v>6</v>
      </c>
      <c r="Y608" s="110">
        <v>229</v>
      </c>
      <c r="Z608" s="108">
        <v>0.11790393013100436</v>
      </c>
      <c r="AA608" s="110">
        <v>9</v>
      </c>
      <c r="AB608" s="110">
        <v>6</v>
      </c>
      <c r="AC608" s="110">
        <v>5</v>
      </c>
      <c r="AD608" s="110">
        <v>0</v>
      </c>
      <c r="AE608" s="110">
        <v>0</v>
      </c>
      <c r="AF608" s="110">
        <v>7</v>
      </c>
      <c r="AG608" s="110">
        <v>5</v>
      </c>
      <c r="AH608" s="110">
        <v>2</v>
      </c>
      <c r="AI608" s="110">
        <v>0</v>
      </c>
      <c r="AJ608" s="110">
        <v>0</v>
      </c>
      <c r="AK608" s="110">
        <v>196</v>
      </c>
      <c r="AL608" s="108">
        <v>0.17346938775510204</v>
      </c>
      <c r="AM608" s="111">
        <f t="shared" si="191"/>
        <v>0.34200000000000003</v>
      </c>
      <c r="AN608" s="111">
        <f t="shared" si="190"/>
        <v>0.71299999999999997</v>
      </c>
      <c r="AO608" s="111">
        <f t="shared" si="192"/>
        <v>0.39800000000000002</v>
      </c>
      <c r="AP608" s="111">
        <f t="shared" si="193"/>
        <v>0.83499999999999996</v>
      </c>
      <c r="AQ608" s="111">
        <f t="shared" si="194"/>
        <v>0.48799999999999999</v>
      </c>
      <c r="AR608" s="111">
        <f t="shared" si="195"/>
        <v>0.35199999999999998</v>
      </c>
      <c r="AS608" s="111">
        <f t="shared" si="196"/>
        <v>0.41899999999999998</v>
      </c>
      <c r="AT608" s="111">
        <f t="shared" si="197"/>
        <v>0.41899999999999998</v>
      </c>
      <c r="AU608" s="111">
        <f t="shared" si="198"/>
        <v>0.69899999999999995</v>
      </c>
      <c r="AV608" s="111">
        <f t="shared" si="199"/>
        <v>0.46700000000000003</v>
      </c>
      <c r="AW608" s="101">
        <f t="shared" si="200"/>
        <v>1</v>
      </c>
      <c r="AX608" s="101">
        <f t="shared" si="201"/>
        <v>2</v>
      </c>
      <c r="AY608" s="101">
        <f t="shared" si="202"/>
        <v>1</v>
      </c>
      <c r="AZ608" s="101">
        <f t="shared" si="203"/>
        <v>2</v>
      </c>
      <c r="BA608" s="101">
        <f t="shared" si="204"/>
        <v>1</v>
      </c>
      <c r="BB608" s="101">
        <f t="shared" si="205"/>
        <v>1</v>
      </c>
      <c r="BC608" s="101">
        <f t="shared" si="206"/>
        <v>1</v>
      </c>
      <c r="BD608" s="101">
        <f t="shared" si="207"/>
        <v>1</v>
      </c>
      <c r="BE608" s="101">
        <f t="shared" si="208"/>
        <v>2</v>
      </c>
      <c r="BF608" s="101">
        <f t="shared" si="209"/>
        <v>1</v>
      </c>
      <c r="BG608" s="101">
        <f t="shared" si="210"/>
        <v>13</v>
      </c>
    </row>
    <row r="609" spans="1:59" x14ac:dyDescent="0.2">
      <c r="A609" s="98">
        <v>1956415</v>
      </c>
      <c r="B609" s="98" t="s">
        <v>1868</v>
      </c>
      <c r="C609" s="98" t="s">
        <v>2752</v>
      </c>
      <c r="D609" s="98" t="s">
        <v>607</v>
      </c>
      <c r="E609" s="106">
        <v>236</v>
      </c>
      <c r="F609" s="107" t="s">
        <v>1110</v>
      </c>
      <c r="G609" s="108" t="s">
        <v>1111</v>
      </c>
      <c r="H609" s="109">
        <v>83250</v>
      </c>
      <c r="I609" s="108">
        <v>6.2E-2</v>
      </c>
      <c r="J609" s="110">
        <v>6</v>
      </c>
      <c r="K609" s="110">
        <v>79</v>
      </c>
      <c r="L609" s="108">
        <v>7.5949367088607597E-2</v>
      </c>
      <c r="M609" s="110">
        <v>1</v>
      </c>
      <c r="N609" s="110">
        <v>79</v>
      </c>
      <c r="O609" s="108">
        <v>1.2658227848101266E-2</v>
      </c>
      <c r="P609" s="108">
        <v>0</v>
      </c>
      <c r="Q609" s="108">
        <v>0.37</v>
      </c>
      <c r="R609" s="108">
        <v>3.5087719298245612E-2</v>
      </c>
      <c r="S609" s="110">
        <v>14</v>
      </c>
      <c r="T609" s="110">
        <v>52</v>
      </c>
      <c r="U609" s="110">
        <v>152</v>
      </c>
      <c r="V609" s="108">
        <v>0.43421052631578949</v>
      </c>
      <c r="W609" s="110">
        <v>0</v>
      </c>
      <c r="X609" s="110">
        <v>0</v>
      </c>
      <c r="Y609" s="110">
        <v>79</v>
      </c>
      <c r="Z609" s="108">
        <v>0</v>
      </c>
      <c r="AA609" s="110">
        <v>2</v>
      </c>
      <c r="AB609" s="110">
        <v>0</v>
      </c>
      <c r="AC609" s="110">
        <v>0</v>
      </c>
      <c r="AD609" s="110">
        <v>0</v>
      </c>
      <c r="AE609" s="110">
        <v>0</v>
      </c>
      <c r="AF609" s="110">
        <v>11</v>
      </c>
      <c r="AG609" s="110">
        <v>0</v>
      </c>
      <c r="AH609" s="110">
        <v>0</v>
      </c>
      <c r="AI609" s="110">
        <v>0</v>
      </c>
      <c r="AJ609" s="110">
        <v>0</v>
      </c>
      <c r="AK609" s="110">
        <v>79</v>
      </c>
      <c r="AL609" s="108">
        <v>0.16455696202531644</v>
      </c>
      <c r="AM609" s="111">
        <f t="shared" si="191"/>
        <v>0.85199999999999998</v>
      </c>
      <c r="AN609" s="111">
        <f t="shared" si="190"/>
        <v>0.28100000000000003</v>
      </c>
      <c r="AO609" s="111">
        <f t="shared" si="192"/>
        <v>0.39</v>
      </c>
      <c r="AP609" s="111">
        <f t="shared" si="193"/>
        <v>0.20599999999999999</v>
      </c>
      <c r="AQ609" s="111">
        <f t="shared" si="194"/>
        <v>0</v>
      </c>
      <c r="AR609" s="111">
        <f t="shared" si="195"/>
        <v>0.57099999999999995</v>
      </c>
      <c r="AS609" s="111">
        <f t="shared" si="196"/>
        <v>0.41</v>
      </c>
      <c r="AT609" s="111">
        <f t="shared" si="197"/>
        <v>0.41</v>
      </c>
      <c r="AU609" s="111">
        <f t="shared" si="198"/>
        <v>0</v>
      </c>
      <c r="AV609" s="111">
        <f t="shared" si="199"/>
        <v>0.41699999999999998</v>
      </c>
      <c r="AW609" s="101">
        <f t="shared" si="200"/>
        <v>0</v>
      </c>
      <c r="AX609" s="101">
        <f t="shared" si="201"/>
        <v>0</v>
      </c>
      <c r="AY609" s="101">
        <f t="shared" si="202"/>
        <v>1</v>
      </c>
      <c r="AZ609" s="101">
        <f t="shared" si="203"/>
        <v>0</v>
      </c>
      <c r="BA609" s="101">
        <f t="shared" si="204"/>
        <v>0</v>
      </c>
      <c r="BB609" s="101">
        <f t="shared" si="205"/>
        <v>1</v>
      </c>
      <c r="BC609" s="101">
        <f t="shared" si="206"/>
        <v>0</v>
      </c>
      <c r="BD609" s="101">
        <f t="shared" si="207"/>
        <v>1</v>
      </c>
      <c r="BE609" s="101">
        <f t="shared" si="208"/>
        <v>0</v>
      </c>
      <c r="BF609" s="101">
        <f t="shared" si="209"/>
        <v>1</v>
      </c>
      <c r="BG609" s="101">
        <f t="shared" si="210"/>
        <v>4</v>
      </c>
    </row>
    <row r="610" spans="1:59" x14ac:dyDescent="0.2">
      <c r="A610" s="98">
        <v>1956460</v>
      </c>
      <c r="B610" s="98" t="s">
        <v>1823</v>
      </c>
      <c r="C610" s="98" t="s">
        <v>2753</v>
      </c>
      <c r="D610" s="98" t="s">
        <v>608</v>
      </c>
      <c r="E610" s="106">
        <v>1262</v>
      </c>
      <c r="F610" s="107" t="s">
        <v>1348</v>
      </c>
      <c r="G610" s="108" t="s">
        <v>1349</v>
      </c>
      <c r="H610" s="109">
        <v>60000</v>
      </c>
      <c r="I610" s="108">
        <v>0.11199999999999999</v>
      </c>
      <c r="J610" s="110">
        <v>38</v>
      </c>
      <c r="K610" s="110">
        <v>552</v>
      </c>
      <c r="L610" s="108">
        <v>6.8840579710144928E-2</v>
      </c>
      <c r="M610" s="110">
        <v>17</v>
      </c>
      <c r="N610" s="110">
        <v>552</v>
      </c>
      <c r="O610" s="108">
        <v>3.0797101449275364E-2</v>
      </c>
      <c r="P610" s="108">
        <v>3.1E-2</v>
      </c>
      <c r="Q610" s="108">
        <v>0.32</v>
      </c>
      <c r="R610" s="108">
        <v>-2.3975251353441609E-2</v>
      </c>
      <c r="S610" s="110">
        <v>38</v>
      </c>
      <c r="T610" s="110">
        <v>312</v>
      </c>
      <c r="U610" s="110">
        <v>810</v>
      </c>
      <c r="V610" s="108">
        <v>0.43209876543209874</v>
      </c>
      <c r="W610" s="110">
        <v>85</v>
      </c>
      <c r="X610" s="110">
        <v>0</v>
      </c>
      <c r="Y610" s="110">
        <v>637</v>
      </c>
      <c r="Z610" s="108">
        <v>0.13343799058084774</v>
      </c>
      <c r="AA610" s="110">
        <v>31</v>
      </c>
      <c r="AB610" s="110">
        <v>8</v>
      </c>
      <c r="AC610" s="110">
        <v>15</v>
      </c>
      <c r="AD610" s="110">
        <v>3</v>
      </c>
      <c r="AE610" s="110">
        <v>0</v>
      </c>
      <c r="AF610" s="110">
        <v>35</v>
      </c>
      <c r="AG610" s="110">
        <v>20</v>
      </c>
      <c r="AH610" s="110">
        <v>0</v>
      </c>
      <c r="AI610" s="110">
        <v>0</v>
      </c>
      <c r="AJ610" s="110">
        <v>0</v>
      </c>
      <c r="AK610" s="110">
        <v>552</v>
      </c>
      <c r="AL610" s="108">
        <v>0.20289855072463769</v>
      </c>
      <c r="AM610" s="111">
        <f t="shared" si="191"/>
        <v>0.39400000000000002</v>
      </c>
      <c r="AN610" s="111">
        <f t="shared" si="190"/>
        <v>0.59099999999999997</v>
      </c>
      <c r="AO610" s="111">
        <f t="shared" si="192"/>
        <v>0.34</v>
      </c>
      <c r="AP610" s="111">
        <f t="shared" si="193"/>
        <v>0.44</v>
      </c>
      <c r="AQ610" s="111">
        <f t="shared" si="194"/>
        <v>0.56699999999999995</v>
      </c>
      <c r="AR610" s="111">
        <f t="shared" si="195"/>
        <v>0.36199999999999999</v>
      </c>
      <c r="AS610" s="111">
        <f t="shared" si="196"/>
        <v>0.4</v>
      </c>
      <c r="AT610" s="111">
        <f t="shared" si="197"/>
        <v>0.4</v>
      </c>
      <c r="AU610" s="111">
        <f t="shared" si="198"/>
        <v>0.76</v>
      </c>
      <c r="AV610" s="111">
        <f t="shared" si="199"/>
        <v>0.61899999999999999</v>
      </c>
      <c r="AW610" s="101">
        <f t="shared" si="200"/>
        <v>1</v>
      </c>
      <c r="AX610" s="101">
        <f t="shared" si="201"/>
        <v>1</v>
      </c>
      <c r="AY610" s="101">
        <f t="shared" si="202"/>
        <v>1</v>
      </c>
      <c r="AZ610" s="101">
        <f t="shared" si="203"/>
        <v>1</v>
      </c>
      <c r="BA610" s="101">
        <f t="shared" si="204"/>
        <v>1</v>
      </c>
      <c r="BB610" s="101">
        <f t="shared" si="205"/>
        <v>1</v>
      </c>
      <c r="BC610" s="101">
        <f t="shared" si="206"/>
        <v>1</v>
      </c>
      <c r="BD610" s="101">
        <f t="shared" si="207"/>
        <v>1</v>
      </c>
      <c r="BE610" s="101">
        <f t="shared" si="208"/>
        <v>2</v>
      </c>
      <c r="BF610" s="101">
        <f t="shared" si="209"/>
        <v>1</v>
      </c>
      <c r="BG610" s="101">
        <f t="shared" si="210"/>
        <v>11</v>
      </c>
    </row>
    <row r="611" spans="1:59" x14ac:dyDescent="0.2">
      <c r="A611" s="98">
        <v>1956550</v>
      </c>
      <c r="B611" s="98" t="s">
        <v>1980</v>
      </c>
      <c r="C611" s="98" t="s">
        <v>2754</v>
      </c>
      <c r="D611" s="98" t="s">
        <v>609</v>
      </c>
      <c r="E611" s="106">
        <v>382</v>
      </c>
      <c r="F611" s="107" t="s">
        <v>243</v>
      </c>
      <c r="G611" s="108" t="s">
        <v>1454</v>
      </c>
      <c r="H611" s="109">
        <v>90938</v>
      </c>
      <c r="I611" s="108">
        <v>5.5999999999999994E-2</v>
      </c>
      <c r="J611" s="110">
        <v>7</v>
      </c>
      <c r="K611" s="110">
        <v>167</v>
      </c>
      <c r="L611" s="108">
        <v>4.1916167664670656E-2</v>
      </c>
      <c r="M611" s="110">
        <v>9</v>
      </c>
      <c r="N611" s="110">
        <v>167</v>
      </c>
      <c r="O611" s="108">
        <v>5.3892215568862277E-2</v>
      </c>
      <c r="P611" s="108">
        <v>1.7000000000000001E-2</v>
      </c>
      <c r="Q611" s="108">
        <v>0.26600000000000001</v>
      </c>
      <c r="R611" s="108">
        <v>-6.1425061425061427E-2</v>
      </c>
      <c r="S611" s="110">
        <v>16</v>
      </c>
      <c r="T611" s="110">
        <v>127</v>
      </c>
      <c r="U611" s="110">
        <v>268</v>
      </c>
      <c r="V611" s="108">
        <v>0.53358208955223885</v>
      </c>
      <c r="W611" s="110">
        <v>0</v>
      </c>
      <c r="X611" s="110">
        <v>0</v>
      </c>
      <c r="Y611" s="110">
        <v>167</v>
      </c>
      <c r="Z611" s="108">
        <v>0</v>
      </c>
      <c r="AA611" s="110">
        <v>6</v>
      </c>
      <c r="AB611" s="110">
        <v>1</v>
      </c>
      <c r="AC611" s="110">
        <v>5</v>
      </c>
      <c r="AD611" s="110">
        <v>1</v>
      </c>
      <c r="AE611" s="110">
        <v>3</v>
      </c>
      <c r="AF611" s="110">
        <v>4</v>
      </c>
      <c r="AG611" s="110">
        <v>4</v>
      </c>
      <c r="AH611" s="110">
        <v>1</v>
      </c>
      <c r="AI611" s="110">
        <v>0</v>
      </c>
      <c r="AJ611" s="110">
        <v>0</v>
      </c>
      <c r="AK611" s="110">
        <v>167</v>
      </c>
      <c r="AL611" s="108">
        <v>0.1497005988023952</v>
      </c>
      <c r="AM611" s="111">
        <f t="shared" si="191"/>
        <v>0.90800000000000003</v>
      </c>
      <c r="AN611" s="111">
        <f t="shared" si="190"/>
        <v>0.24299999999999999</v>
      </c>
      <c r="AO611" s="111">
        <f t="shared" si="192"/>
        <v>0.187</v>
      </c>
      <c r="AP611" s="111">
        <f t="shared" si="193"/>
        <v>0.67800000000000005</v>
      </c>
      <c r="AQ611" s="111">
        <f t="shared" si="194"/>
        <v>0.378</v>
      </c>
      <c r="AR611" s="111">
        <f t="shared" si="195"/>
        <v>0.17399999999999999</v>
      </c>
      <c r="AS611" s="111">
        <f t="shared" si="196"/>
        <v>0.73099999999999998</v>
      </c>
      <c r="AT611" s="111">
        <f t="shared" si="197"/>
        <v>0.73099999999999998</v>
      </c>
      <c r="AU611" s="111">
        <f t="shared" si="198"/>
        <v>0</v>
      </c>
      <c r="AV611" s="111">
        <f t="shared" si="199"/>
        <v>0.35099999999999998</v>
      </c>
      <c r="AW611" s="101">
        <f t="shared" si="200"/>
        <v>0</v>
      </c>
      <c r="AX611" s="101">
        <f t="shared" si="201"/>
        <v>0</v>
      </c>
      <c r="AY611" s="101">
        <f t="shared" si="202"/>
        <v>0</v>
      </c>
      <c r="AZ611" s="101">
        <f t="shared" si="203"/>
        <v>2</v>
      </c>
      <c r="BA611" s="101">
        <f t="shared" si="204"/>
        <v>1</v>
      </c>
      <c r="BB611" s="101">
        <f t="shared" si="205"/>
        <v>0</v>
      </c>
      <c r="BC611" s="101">
        <f t="shared" si="206"/>
        <v>1</v>
      </c>
      <c r="BD611" s="101">
        <f t="shared" si="207"/>
        <v>2</v>
      </c>
      <c r="BE611" s="101">
        <f t="shared" si="208"/>
        <v>0</v>
      </c>
      <c r="BF611" s="101">
        <f t="shared" si="209"/>
        <v>1</v>
      </c>
      <c r="BG611" s="101">
        <f t="shared" si="210"/>
        <v>7</v>
      </c>
    </row>
    <row r="612" spans="1:59" x14ac:dyDescent="0.2">
      <c r="A612" s="98">
        <v>1956595</v>
      </c>
      <c r="B612" s="98" t="s">
        <v>2092</v>
      </c>
      <c r="C612" s="98" t="s">
        <v>2755</v>
      </c>
      <c r="D612" s="98" t="s">
        <v>610</v>
      </c>
      <c r="E612" s="106">
        <v>498</v>
      </c>
      <c r="F612" s="107" t="s">
        <v>1444</v>
      </c>
      <c r="G612" s="108" t="s">
        <v>1445</v>
      </c>
      <c r="H612" s="109">
        <v>75875</v>
      </c>
      <c r="I612" s="108">
        <v>2.7000000000000003E-2</v>
      </c>
      <c r="J612" s="110">
        <v>12</v>
      </c>
      <c r="K612" s="110">
        <v>177</v>
      </c>
      <c r="L612" s="108">
        <v>6.7796610169491525E-2</v>
      </c>
      <c r="M612" s="110">
        <v>4</v>
      </c>
      <c r="N612" s="110">
        <v>177</v>
      </c>
      <c r="O612" s="108">
        <v>2.2598870056497175E-2</v>
      </c>
      <c r="P612" s="108">
        <v>0</v>
      </c>
      <c r="Q612" s="108">
        <v>0.38900000000000001</v>
      </c>
      <c r="R612" s="108">
        <v>1.8404907975460124E-2</v>
      </c>
      <c r="S612" s="110">
        <v>4</v>
      </c>
      <c r="T612" s="110">
        <v>105</v>
      </c>
      <c r="U612" s="110">
        <v>287</v>
      </c>
      <c r="V612" s="108">
        <v>0.37979094076655051</v>
      </c>
      <c r="W612" s="110">
        <v>8</v>
      </c>
      <c r="X612" s="110">
        <v>0</v>
      </c>
      <c r="Y612" s="110">
        <v>185</v>
      </c>
      <c r="Z612" s="108">
        <v>4.3243243243243246E-2</v>
      </c>
      <c r="AA612" s="110">
        <v>5</v>
      </c>
      <c r="AB612" s="110">
        <v>1</v>
      </c>
      <c r="AC612" s="110">
        <v>3</v>
      </c>
      <c r="AD612" s="110">
        <v>6</v>
      </c>
      <c r="AE612" s="110">
        <v>0</v>
      </c>
      <c r="AF612" s="110">
        <v>6</v>
      </c>
      <c r="AG612" s="110">
        <v>0</v>
      </c>
      <c r="AH612" s="110">
        <v>0</v>
      </c>
      <c r="AI612" s="110">
        <v>0</v>
      </c>
      <c r="AJ612" s="110">
        <v>0</v>
      </c>
      <c r="AK612" s="110">
        <v>177</v>
      </c>
      <c r="AL612" s="108">
        <v>0.11864406779661017</v>
      </c>
      <c r="AM612" s="111">
        <f t="shared" si="191"/>
        <v>0.75</v>
      </c>
      <c r="AN612" s="111">
        <f t="shared" si="190"/>
        <v>8.5999999999999993E-2</v>
      </c>
      <c r="AO612" s="111">
        <f t="shared" si="192"/>
        <v>0.33300000000000002</v>
      </c>
      <c r="AP612" s="111">
        <f t="shared" si="193"/>
        <v>0.33500000000000002</v>
      </c>
      <c r="AQ612" s="111">
        <f t="shared" si="194"/>
        <v>0</v>
      </c>
      <c r="AR612" s="111">
        <f t="shared" si="195"/>
        <v>0.65100000000000002</v>
      </c>
      <c r="AS612" s="111">
        <f t="shared" si="196"/>
        <v>0.22</v>
      </c>
      <c r="AT612" s="111">
        <f t="shared" si="197"/>
        <v>0.22</v>
      </c>
      <c r="AU612" s="111">
        <f t="shared" si="198"/>
        <v>0.27300000000000002</v>
      </c>
      <c r="AV612" s="111">
        <f t="shared" si="199"/>
        <v>0.19400000000000001</v>
      </c>
      <c r="AW612" s="101">
        <f t="shared" si="200"/>
        <v>0</v>
      </c>
      <c r="AX612" s="101">
        <f t="shared" si="201"/>
        <v>0</v>
      </c>
      <c r="AY612" s="101">
        <f t="shared" si="202"/>
        <v>0</v>
      </c>
      <c r="AZ612" s="101">
        <f t="shared" si="203"/>
        <v>1</v>
      </c>
      <c r="BA612" s="101">
        <f t="shared" si="204"/>
        <v>0</v>
      </c>
      <c r="BB612" s="101">
        <f t="shared" si="205"/>
        <v>1</v>
      </c>
      <c r="BC612" s="101">
        <f t="shared" si="206"/>
        <v>0</v>
      </c>
      <c r="BD612" s="101">
        <f t="shared" si="207"/>
        <v>0</v>
      </c>
      <c r="BE612" s="101">
        <f t="shared" si="208"/>
        <v>0</v>
      </c>
      <c r="BF612" s="101">
        <f t="shared" si="209"/>
        <v>0</v>
      </c>
      <c r="BG612" s="101">
        <f t="shared" si="210"/>
        <v>2</v>
      </c>
    </row>
    <row r="613" spans="1:59" x14ac:dyDescent="0.2">
      <c r="A613" s="98">
        <v>1955965</v>
      </c>
      <c r="B613" s="98" t="s">
        <v>2008</v>
      </c>
      <c r="C613" s="98" t="s">
        <v>2756</v>
      </c>
      <c r="D613" s="98" t="s">
        <v>611</v>
      </c>
      <c r="E613" s="106">
        <v>906</v>
      </c>
      <c r="F613" s="107" t="s">
        <v>1327</v>
      </c>
      <c r="G613" s="108" t="s">
        <v>1328</v>
      </c>
      <c r="H613" s="109">
        <v>66406</v>
      </c>
      <c r="I613" s="108">
        <v>4.4999999999999998E-2</v>
      </c>
      <c r="J613" s="110">
        <v>10</v>
      </c>
      <c r="K613" s="110">
        <v>349</v>
      </c>
      <c r="L613" s="108">
        <v>2.865329512893983E-2</v>
      </c>
      <c r="M613" s="110">
        <v>10</v>
      </c>
      <c r="N613" s="110">
        <v>349</v>
      </c>
      <c r="O613" s="108">
        <v>2.865329512893983E-2</v>
      </c>
      <c r="P613" s="108">
        <v>4.2999999999999997E-2</v>
      </c>
      <c r="Q613" s="108">
        <v>0.26400000000000001</v>
      </c>
      <c r="R613" s="108">
        <v>3.4246575342465752E-2</v>
      </c>
      <c r="S613" s="110">
        <v>56</v>
      </c>
      <c r="T613" s="110">
        <v>196</v>
      </c>
      <c r="U613" s="110">
        <v>577</v>
      </c>
      <c r="V613" s="108">
        <v>0.43674176776429807</v>
      </c>
      <c r="W613" s="110">
        <v>19</v>
      </c>
      <c r="X613" s="110">
        <v>2</v>
      </c>
      <c r="Y613" s="110">
        <v>368</v>
      </c>
      <c r="Z613" s="108">
        <v>4.619565217391304E-2</v>
      </c>
      <c r="AA613" s="110">
        <v>4</v>
      </c>
      <c r="AB613" s="110">
        <v>3</v>
      </c>
      <c r="AC613" s="110">
        <v>2</v>
      </c>
      <c r="AD613" s="110">
        <v>0</v>
      </c>
      <c r="AE613" s="110">
        <v>1</v>
      </c>
      <c r="AF613" s="110">
        <v>7</v>
      </c>
      <c r="AG613" s="110">
        <v>29</v>
      </c>
      <c r="AH613" s="110">
        <v>0</v>
      </c>
      <c r="AI613" s="110">
        <v>0</v>
      </c>
      <c r="AJ613" s="110">
        <v>0</v>
      </c>
      <c r="AK613" s="110">
        <v>349</v>
      </c>
      <c r="AL613" s="108">
        <v>0.1318051575931232</v>
      </c>
      <c r="AM613" s="111">
        <f t="shared" si="191"/>
        <v>0.55500000000000005</v>
      </c>
      <c r="AN613" s="111">
        <f t="shared" si="190"/>
        <v>0.18099999999999999</v>
      </c>
      <c r="AO613" s="111">
        <f t="shared" si="192"/>
        <v>0.11799999999999999</v>
      </c>
      <c r="AP613" s="111">
        <f t="shared" si="193"/>
        <v>0.41699999999999998</v>
      </c>
      <c r="AQ613" s="111">
        <f t="shared" si="194"/>
        <v>0.70899999999999996</v>
      </c>
      <c r="AR613" s="111">
        <f t="shared" si="195"/>
        <v>0.16700000000000001</v>
      </c>
      <c r="AS613" s="111">
        <f t="shared" si="196"/>
        <v>0.42</v>
      </c>
      <c r="AT613" s="111">
        <f t="shared" si="197"/>
        <v>0.42</v>
      </c>
      <c r="AU613" s="111">
        <f t="shared" si="198"/>
        <v>0.28799999999999998</v>
      </c>
      <c r="AV613" s="111">
        <f t="shared" si="199"/>
        <v>0.26600000000000001</v>
      </c>
      <c r="AW613" s="101">
        <f t="shared" si="200"/>
        <v>1</v>
      </c>
      <c r="AX613" s="101">
        <f t="shared" si="201"/>
        <v>0</v>
      </c>
      <c r="AY613" s="101">
        <f t="shared" si="202"/>
        <v>0</v>
      </c>
      <c r="AZ613" s="101">
        <f t="shared" si="203"/>
        <v>1</v>
      </c>
      <c r="BA613" s="101">
        <f t="shared" si="204"/>
        <v>2</v>
      </c>
      <c r="BB613" s="101">
        <f t="shared" si="205"/>
        <v>0</v>
      </c>
      <c r="BC613" s="101">
        <f t="shared" si="206"/>
        <v>0</v>
      </c>
      <c r="BD613" s="101">
        <f t="shared" si="207"/>
        <v>1</v>
      </c>
      <c r="BE613" s="101">
        <f t="shared" si="208"/>
        <v>0</v>
      </c>
      <c r="BF613" s="101">
        <f t="shared" si="209"/>
        <v>0</v>
      </c>
      <c r="BG613" s="101">
        <f t="shared" si="210"/>
        <v>5</v>
      </c>
    </row>
    <row r="614" spans="1:59" x14ac:dyDescent="0.2">
      <c r="A614" s="98">
        <v>1956055</v>
      </c>
      <c r="B614" s="98" t="s">
        <v>1817</v>
      </c>
      <c r="C614" s="98" t="s">
        <v>2757</v>
      </c>
      <c r="D614" s="98" t="s">
        <v>612</v>
      </c>
      <c r="E614" s="106">
        <v>876</v>
      </c>
      <c r="F614" s="107" t="s">
        <v>79</v>
      </c>
      <c r="G614" s="108" t="s">
        <v>1210</v>
      </c>
      <c r="H614" s="109">
        <v>68295</v>
      </c>
      <c r="I614" s="108">
        <v>0.11199999999999999</v>
      </c>
      <c r="J614" s="110">
        <v>11</v>
      </c>
      <c r="K614" s="110">
        <v>399</v>
      </c>
      <c r="L614" s="108">
        <v>2.7568922305764409E-2</v>
      </c>
      <c r="M614" s="110">
        <v>29</v>
      </c>
      <c r="N614" s="110">
        <v>399</v>
      </c>
      <c r="O614" s="108">
        <v>7.2681704260651625E-2</v>
      </c>
      <c r="P614" s="108">
        <v>4.0999999999999995E-2</v>
      </c>
      <c r="Q614" s="108">
        <v>0.28300000000000003</v>
      </c>
      <c r="R614" s="108">
        <v>1.1428571428571429E-3</v>
      </c>
      <c r="S614" s="110">
        <v>19</v>
      </c>
      <c r="T614" s="110">
        <v>229</v>
      </c>
      <c r="U614" s="110">
        <v>622</v>
      </c>
      <c r="V614" s="108">
        <v>0.3987138263665595</v>
      </c>
      <c r="W614" s="110">
        <v>50</v>
      </c>
      <c r="X614" s="110">
        <v>7</v>
      </c>
      <c r="Y614" s="110">
        <v>449</v>
      </c>
      <c r="Z614" s="108">
        <v>9.5768374164810696E-2</v>
      </c>
      <c r="AA614" s="110">
        <v>19</v>
      </c>
      <c r="AB614" s="110">
        <v>4</v>
      </c>
      <c r="AC614" s="110">
        <v>19</v>
      </c>
      <c r="AD614" s="110">
        <v>14</v>
      </c>
      <c r="AE614" s="110">
        <v>0</v>
      </c>
      <c r="AF614" s="110">
        <v>11</v>
      </c>
      <c r="AG614" s="110">
        <v>0</v>
      </c>
      <c r="AH614" s="110">
        <v>0</v>
      </c>
      <c r="AI614" s="110">
        <v>0</v>
      </c>
      <c r="AJ614" s="110">
        <v>0</v>
      </c>
      <c r="AK614" s="110">
        <v>399</v>
      </c>
      <c r="AL614" s="108">
        <v>0.16791979949874686</v>
      </c>
      <c r="AM614" s="111">
        <f t="shared" si="191"/>
        <v>0.6</v>
      </c>
      <c r="AN614" s="111">
        <f t="shared" si="190"/>
        <v>0.59099999999999997</v>
      </c>
      <c r="AO614" s="111">
        <f t="shared" si="192"/>
        <v>0.113</v>
      </c>
      <c r="AP614" s="111">
        <f t="shared" si="193"/>
        <v>0.81399999999999995</v>
      </c>
      <c r="AQ614" s="111">
        <f t="shared" si="194"/>
        <v>0.68400000000000005</v>
      </c>
      <c r="AR614" s="111">
        <f t="shared" si="195"/>
        <v>0.224</v>
      </c>
      <c r="AS614" s="111">
        <f t="shared" si="196"/>
        <v>0.27600000000000002</v>
      </c>
      <c r="AT614" s="111">
        <f t="shared" si="197"/>
        <v>0.27600000000000002</v>
      </c>
      <c r="AU614" s="111">
        <f t="shared" si="198"/>
        <v>0.57599999999999996</v>
      </c>
      <c r="AV614" s="111">
        <f t="shared" si="199"/>
        <v>0.44</v>
      </c>
      <c r="AW614" s="101">
        <f t="shared" si="200"/>
        <v>1</v>
      </c>
      <c r="AX614" s="101">
        <f t="shared" si="201"/>
        <v>1</v>
      </c>
      <c r="AY614" s="101">
        <f t="shared" si="202"/>
        <v>0</v>
      </c>
      <c r="AZ614" s="101">
        <f t="shared" si="203"/>
        <v>2</v>
      </c>
      <c r="BA614" s="101">
        <f t="shared" si="204"/>
        <v>2</v>
      </c>
      <c r="BB614" s="101">
        <f t="shared" si="205"/>
        <v>0</v>
      </c>
      <c r="BC614" s="101">
        <f t="shared" si="206"/>
        <v>0</v>
      </c>
      <c r="BD614" s="101">
        <f t="shared" si="207"/>
        <v>0</v>
      </c>
      <c r="BE614" s="101">
        <f t="shared" si="208"/>
        <v>1</v>
      </c>
      <c r="BF614" s="101">
        <f t="shared" si="209"/>
        <v>1</v>
      </c>
      <c r="BG614" s="101">
        <f t="shared" si="210"/>
        <v>8</v>
      </c>
    </row>
    <row r="615" spans="1:59" x14ac:dyDescent="0.2">
      <c r="A615" s="98">
        <v>1956505</v>
      </c>
      <c r="B615" s="98" t="s">
        <v>1431</v>
      </c>
      <c r="C615" s="98" t="s">
        <v>2758</v>
      </c>
      <c r="D615" s="98" t="s">
        <v>613</v>
      </c>
      <c r="E615" s="106">
        <v>15760</v>
      </c>
      <c r="F615" s="107" t="s">
        <v>1427</v>
      </c>
      <c r="G615" s="108" t="s">
        <v>1428</v>
      </c>
      <c r="H615" s="109">
        <v>56321</v>
      </c>
      <c r="I615" s="108">
        <v>0.11199999999999999</v>
      </c>
      <c r="J615" s="110">
        <v>948</v>
      </c>
      <c r="K615" s="110">
        <v>6698</v>
      </c>
      <c r="L615" s="108">
        <v>0.14153478650343387</v>
      </c>
      <c r="M615" s="110">
        <v>390</v>
      </c>
      <c r="N615" s="110">
        <v>6698</v>
      </c>
      <c r="O615" s="108">
        <v>5.8226336219767097E-2</v>
      </c>
      <c r="P615" s="108">
        <v>5.5E-2</v>
      </c>
      <c r="Q615" s="108">
        <v>0.38700000000000001</v>
      </c>
      <c r="R615" s="108">
        <v>3.3171627114199555E-2</v>
      </c>
      <c r="S615" s="110">
        <v>864</v>
      </c>
      <c r="T615" s="110">
        <v>4666</v>
      </c>
      <c r="U615" s="110">
        <v>11168</v>
      </c>
      <c r="V615" s="108">
        <v>0.49516475644699143</v>
      </c>
      <c r="W615" s="110">
        <v>774</v>
      </c>
      <c r="X615" s="110">
        <v>52</v>
      </c>
      <c r="Y615" s="110">
        <v>7472</v>
      </c>
      <c r="Z615" s="108">
        <v>9.6627408993576011E-2</v>
      </c>
      <c r="AA615" s="110">
        <v>250</v>
      </c>
      <c r="AB615" s="110">
        <v>170</v>
      </c>
      <c r="AC615" s="110">
        <v>231</v>
      </c>
      <c r="AD615" s="110">
        <v>107</v>
      </c>
      <c r="AE615" s="110">
        <v>7</v>
      </c>
      <c r="AF615" s="110">
        <v>421</v>
      </c>
      <c r="AG615" s="110">
        <v>490</v>
      </c>
      <c r="AH615" s="110">
        <v>117</v>
      </c>
      <c r="AI615" s="110">
        <v>33</v>
      </c>
      <c r="AJ615" s="110">
        <v>28</v>
      </c>
      <c r="AK615" s="110">
        <v>6698</v>
      </c>
      <c r="AL615" s="108">
        <v>0.27679904449089282</v>
      </c>
      <c r="AM615" s="111">
        <f t="shared" si="191"/>
        <v>0.28699999999999998</v>
      </c>
      <c r="AN615" s="111">
        <f t="shared" si="190"/>
        <v>0.59099999999999997</v>
      </c>
      <c r="AO615" s="111">
        <f t="shared" si="192"/>
        <v>0.72799999999999998</v>
      </c>
      <c r="AP615" s="111">
        <f t="shared" si="193"/>
        <v>0.72</v>
      </c>
      <c r="AQ615" s="111">
        <f t="shared" si="194"/>
        <v>0.79700000000000004</v>
      </c>
      <c r="AR615" s="111">
        <f t="shared" si="195"/>
        <v>0.64500000000000002</v>
      </c>
      <c r="AS615" s="111">
        <f t="shared" si="196"/>
        <v>0.626</v>
      </c>
      <c r="AT615" s="111">
        <f t="shared" si="197"/>
        <v>0.626</v>
      </c>
      <c r="AU615" s="111">
        <f t="shared" si="198"/>
        <v>0.57799999999999996</v>
      </c>
      <c r="AV615" s="111">
        <f t="shared" si="199"/>
        <v>0.877</v>
      </c>
      <c r="AW615" s="101">
        <f t="shared" si="200"/>
        <v>2</v>
      </c>
      <c r="AX615" s="101">
        <f t="shared" si="201"/>
        <v>1</v>
      </c>
      <c r="AY615" s="101">
        <f t="shared" si="202"/>
        <v>2</v>
      </c>
      <c r="AZ615" s="101">
        <f t="shared" si="203"/>
        <v>2</v>
      </c>
      <c r="BA615" s="101">
        <f t="shared" si="204"/>
        <v>2</v>
      </c>
      <c r="BB615" s="101">
        <f t="shared" si="205"/>
        <v>1</v>
      </c>
      <c r="BC615" s="101">
        <f t="shared" si="206"/>
        <v>0</v>
      </c>
      <c r="BD615" s="101">
        <f t="shared" si="207"/>
        <v>1</v>
      </c>
      <c r="BE615" s="101">
        <f t="shared" si="208"/>
        <v>1</v>
      </c>
      <c r="BF615" s="101">
        <f t="shared" si="209"/>
        <v>2</v>
      </c>
      <c r="BG615" s="101">
        <f t="shared" si="210"/>
        <v>14</v>
      </c>
    </row>
    <row r="616" spans="1:59" x14ac:dyDescent="0.2">
      <c r="A616" s="98">
        <v>1956685</v>
      </c>
      <c r="B616" s="98" t="s">
        <v>1929</v>
      </c>
      <c r="C616" s="98" t="s">
        <v>2759</v>
      </c>
      <c r="D616" s="98" t="s">
        <v>614</v>
      </c>
      <c r="E616" s="106">
        <v>340</v>
      </c>
      <c r="F616" s="107" t="s">
        <v>595</v>
      </c>
      <c r="G616" s="108" t="s">
        <v>1233</v>
      </c>
      <c r="H616" s="109">
        <v>87500</v>
      </c>
      <c r="I616" s="108">
        <v>3.6000000000000004E-2</v>
      </c>
      <c r="J616" s="110">
        <v>8</v>
      </c>
      <c r="K616" s="110">
        <v>152</v>
      </c>
      <c r="L616" s="108">
        <v>5.2631578947368418E-2</v>
      </c>
      <c r="M616" s="110">
        <v>1</v>
      </c>
      <c r="N616" s="110">
        <v>152</v>
      </c>
      <c r="O616" s="108">
        <v>6.5789473684210523E-3</v>
      </c>
      <c r="P616" s="108">
        <v>5.0000000000000001E-3</v>
      </c>
      <c r="Q616" s="108">
        <v>0.31</v>
      </c>
      <c r="R616" s="108">
        <v>-9.0909090909090912E-2</v>
      </c>
      <c r="S616" s="110">
        <v>26</v>
      </c>
      <c r="T616" s="110">
        <v>102</v>
      </c>
      <c r="U616" s="110">
        <v>275</v>
      </c>
      <c r="V616" s="108">
        <v>0.46545454545454545</v>
      </c>
      <c r="W616" s="110">
        <v>49</v>
      </c>
      <c r="X616" s="110">
        <v>0</v>
      </c>
      <c r="Y616" s="110">
        <v>201</v>
      </c>
      <c r="Z616" s="108">
        <v>0.24378109452736318</v>
      </c>
      <c r="AA616" s="110">
        <v>2</v>
      </c>
      <c r="AB616" s="110">
        <v>6</v>
      </c>
      <c r="AC616" s="110">
        <v>0</v>
      </c>
      <c r="AD616" s="110">
        <v>2</v>
      </c>
      <c r="AE616" s="110">
        <v>2</v>
      </c>
      <c r="AF616" s="110">
        <v>5</v>
      </c>
      <c r="AG616" s="110">
        <v>0</v>
      </c>
      <c r="AH616" s="110">
        <v>3</v>
      </c>
      <c r="AI616" s="110">
        <v>0</v>
      </c>
      <c r="AJ616" s="110">
        <v>0</v>
      </c>
      <c r="AK616" s="110">
        <v>152</v>
      </c>
      <c r="AL616" s="108">
        <v>0.13157894736842105</v>
      </c>
      <c r="AM616" s="111">
        <f t="shared" si="191"/>
        <v>0.88700000000000001</v>
      </c>
      <c r="AN616" s="111">
        <f t="shared" si="190"/>
        <v>0.13</v>
      </c>
      <c r="AO616" s="111">
        <f t="shared" si="192"/>
        <v>0.249</v>
      </c>
      <c r="AP616" s="111">
        <f t="shared" si="193"/>
        <v>0.14599999999999999</v>
      </c>
      <c r="AQ616" s="111">
        <f t="shared" si="194"/>
        <v>0.20899999999999999</v>
      </c>
      <c r="AR616" s="111">
        <f t="shared" si="195"/>
        <v>0.33</v>
      </c>
      <c r="AS616" s="111">
        <f t="shared" si="196"/>
        <v>0.53400000000000003</v>
      </c>
      <c r="AT616" s="111">
        <f t="shared" si="197"/>
        <v>0.53400000000000003</v>
      </c>
      <c r="AU616" s="111">
        <f t="shared" si="198"/>
        <v>0.93700000000000006</v>
      </c>
      <c r="AV616" s="111">
        <f t="shared" si="199"/>
        <v>0.26300000000000001</v>
      </c>
      <c r="AW616" s="101">
        <f t="shared" si="200"/>
        <v>0</v>
      </c>
      <c r="AX616" s="101">
        <f t="shared" si="201"/>
        <v>0</v>
      </c>
      <c r="AY616" s="101">
        <f t="shared" si="202"/>
        <v>0</v>
      </c>
      <c r="AZ616" s="101">
        <f t="shared" si="203"/>
        <v>0</v>
      </c>
      <c r="BA616" s="101">
        <f t="shared" si="204"/>
        <v>0</v>
      </c>
      <c r="BB616" s="101">
        <f t="shared" si="205"/>
        <v>0</v>
      </c>
      <c r="BC616" s="101">
        <f t="shared" si="206"/>
        <v>2</v>
      </c>
      <c r="BD616" s="101">
        <f t="shared" si="207"/>
        <v>1</v>
      </c>
      <c r="BE616" s="101">
        <f t="shared" si="208"/>
        <v>2</v>
      </c>
      <c r="BF616" s="101">
        <f t="shared" si="209"/>
        <v>0</v>
      </c>
      <c r="BG616" s="101">
        <f t="shared" si="210"/>
        <v>5</v>
      </c>
    </row>
    <row r="617" spans="1:59" x14ac:dyDescent="0.2">
      <c r="A617" s="98">
        <v>1956865</v>
      </c>
      <c r="B617" s="98" t="s">
        <v>1190</v>
      </c>
      <c r="C617" s="98" t="s">
        <v>2760</v>
      </c>
      <c r="D617" s="98" t="s">
        <v>615</v>
      </c>
      <c r="E617" s="106">
        <v>74</v>
      </c>
      <c r="F617" s="107" t="s">
        <v>1191</v>
      </c>
      <c r="G617" s="108" t="s">
        <v>1192</v>
      </c>
      <c r="H617" s="109">
        <v>47500</v>
      </c>
      <c r="I617" s="108">
        <v>0.12300000000000001</v>
      </c>
      <c r="J617" s="110">
        <v>8</v>
      </c>
      <c r="K617" s="110">
        <v>28</v>
      </c>
      <c r="L617" s="108">
        <v>0.2857142857142857</v>
      </c>
      <c r="M617" s="110">
        <v>6</v>
      </c>
      <c r="N617" s="110">
        <v>28</v>
      </c>
      <c r="O617" s="108">
        <v>0.21428571428571427</v>
      </c>
      <c r="P617" s="108">
        <v>3.7000000000000005E-2</v>
      </c>
      <c r="Q617" s="108">
        <v>0.5</v>
      </c>
      <c r="R617" s="108">
        <v>-0.35087719298245612</v>
      </c>
      <c r="S617" s="110">
        <v>7</v>
      </c>
      <c r="T617" s="110">
        <v>12</v>
      </c>
      <c r="U617" s="110">
        <v>51</v>
      </c>
      <c r="V617" s="108">
        <v>0.37254901960784315</v>
      </c>
      <c r="W617" s="110">
        <v>1</v>
      </c>
      <c r="X617" s="110">
        <v>0</v>
      </c>
      <c r="Y617" s="110">
        <v>29</v>
      </c>
      <c r="Z617" s="108">
        <v>3.4482758620689655E-2</v>
      </c>
      <c r="AA617" s="110">
        <v>3</v>
      </c>
      <c r="AB617" s="110">
        <v>4</v>
      </c>
      <c r="AC617" s="110">
        <v>0</v>
      </c>
      <c r="AD617" s="110">
        <v>0</v>
      </c>
      <c r="AE617" s="110">
        <v>0</v>
      </c>
      <c r="AF617" s="110">
        <v>0</v>
      </c>
      <c r="AG617" s="110">
        <v>0</v>
      </c>
      <c r="AH617" s="110">
        <v>0</v>
      </c>
      <c r="AI617" s="110">
        <v>0</v>
      </c>
      <c r="AJ617" s="110">
        <v>0</v>
      </c>
      <c r="AK617" s="110">
        <v>28</v>
      </c>
      <c r="AL617" s="108">
        <v>0.25</v>
      </c>
      <c r="AM617" s="111">
        <f t="shared" si="191"/>
        <v>0.106</v>
      </c>
      <c r="AN617" s="111">
        <f t="shared" si="190"/>
        <v>0.64200000000000002</v>
      </c>
      <c r="AO617" s="111">
        <f t="shared" si="192"/>
        <v>0.96899999999999997</v>
      </c>
      <c r="AP617" s="111">
        <f t="shared" si="193"/>
        <v>0.98699999999999999</v>
      </c>
      <c r="AQ617" s="111">
        <f t="shared" si="194"/>
        <v>0.64400000000000002</v>
      </c>
      <c r="AR617" s="111">
        <f t="shared" si="195"/>
        <v>0.91500000000000004</v>
      </c>
      <c r="AS617" s="111">
        <f t="shared" si="196"/>
        <v>0.20100000000000001</v>
      </c>
      <c r="AT617" s="111">
        <f t="shared" si="197"/>
        <v>0.20100000000000001</v>
      </c>
      <c r="AU617" s="111">
        <f t="shared" si="198"/>
        <v>0.22600000000000001</v>
      </c>
      <c r="AV617" s="111">
        <f t="shared" si="199"/>
        <v>0.79100000000000004</v>
      </c>
      <c r="AW617" s="101">
        <f t="shared" si="200"/>
        <v>2</v>
      </c>
      <c r="AX617" s="101">
        <f t="shared" si="201"/>
        <v>1</v>
      </c>
      <c r="AY617" s="101">
        <f t="shared" si="202"/>
        <v>2</v>
      </c>
      <c r="AZ617" s="101">
        <f t="shared" si="203"/>
        <v>2</v>
      </c>
      <c r="BA617" s="101">
        <f t="shared" si="204"/>
        <v>1</v>
      </c>
      <c r="BB617" s="101">
        <f t="shared" si="205"/>
        <v>2</v>
      </c>
      <c r="BC617" s="101">
        <f t="shared" si="206"/>
        <v>2</v>
      </c>
      <c r="BD617" s="101">
        <f t="shared" si="207"/>
        <v>0</v>
      </c>
      <c r="BE617" s="101">
        <f t="shared" si="208"/>
        <v>0</v>
      </c>
      <c r="BF617" s="101">
        <f t="shared" si="209"/>
        <v>2</v>
      </c>
      <c r="BG617" s="101">
        <f t="shared" si="210"/>
        <v>14</v>
      </c>
    </row>
    <row r="618" spans="1:59" x14ac:dyDescent="0.2">
      <c r="A618" s="98">
        <v>1956910</v>
      </c>
      <c r="B618" s="98" t="s">
        <v>1879</v>
      </c>
      <c r="C618" s="98" t="s">
        <v>2761</v>
      </c>
      <c r="D618" s="98" t="s">
        <v>616</v>
      </c>
      <c r="E618" s="106">
        <v>1369</v>
      </c>
      <c r="F618" s="107" t="s">
        <v>298</v>
      </c>
      <c r="G618" s="108" t="s">
        <v>1142</v>
      </c>
      <c r="H618" s="109">
        <v>72083</v>
      </c>
      <c r="I618" s="108">
        <v>4.0999999999999995E-2</v>
      </c>
      <c r="J618" s="110">
        <v>30</v>
      </c>
      <c r="K618" s="110">
        <v>567</v>
      </c>
      <c r="L618" s="108">
        <v>5.2910052910052907E-2</v>
      </c>
      <c r="M618" s="110">
        <v>7</v>
      </c>
      <c r="N618" s="110">
        <v>567</v>
      </c>
      <c r="O618" s="108">
        <v>1.2345679012345678E-2</v>
      </c>
      <c r="P618" s="108">
        <v>0</v>
      </c>
      <c r="Q618" s="108">
        <v>0.38400000000000001</v>
      </c>
      <c r="R618" s="108">
        <v>-4.3326345213137663E-2</v>
      </c>
      <c r="S618" s="110">
        <v>31</v>
      </c>
      <c r="T618" s="110">
        <v>310</v>
      </c>
      <c r="U618" s="110">
        <v>933</v>
      </c>
      <c r="V618" s="108">
        <v>0.36548767416934619</v>
      </c>
      <c r="W618" s="110">
        <v>106</v>
      </c>
      <c r="X618" s="110">
        <v>28</v>
      </c>
      <c r="Y618" s="110">
        <v>673</v>
      </c>
      <c r="Z618" s="108">
        <v>0.11589895988112928</v>
      </c>
      <c r="AA618" s="110">
        <v>17</v>
      </c>
      <c r="AB618" s="110">
        <v>18</v>
      </c>
      <c r="AC618" s="110">
        <v>15</v>
      </c>
      <c r="AD618" s="110">
        <v>10</v>
      </c>
      <c r="AE618" s="110">
        <v>0</v>
      </c>
      <c r="AF618" s="110">
        <v>18</v>
      </c>
      <c r="AG618" s="110">
        <v>11</v>
      </c>
      <c r="AH618" s="110">
        <v>10</v>
      </c>
      <c r="AI618" s="110">
        <v>0</v>
      </c>
      <c r="AJ618" s="110">
        <v>0</v>
      </c>
      <c r="AK618" s="110">
        <v>567</v>
      </c>
      <c r="AL618" s="108">
        <v>0.17460317460317459</v>
      </c>
      <c r="AM618" s="111">
        <f t="shared" si="191"/>
        <v>0.67500000000000004</v>
      </c>
      <c r="AN618" s="111">
        <f t="shared" si="190"/>
        <v>0.155</v>
      </c>
      <c r="AO618" s="111">
        <f t="shared" si="192"/>
        <v>0.254</v>
      </c>
      <c r="AP618" s="111">
        <f t="shared" si="193"/>
        <v>0.20200000000000001</v>
      </c>
      <c r="AQ618" s="111">
        <f t="shared" si="194"/>
        <v>0</v>
      </c>
      <c r="AR618" s="111">
        <f t="shared" si="195"/>
        <v>0.63400000000000001</v>
      </c>
      <c r="AS618" s="111">
        <f t="shared" si="196"/>
        <v>0.18099999999999999</v>
      </c>
      <c r="AT618" s="111">
        <f t="shared" si="197"/>
        <v>0.18099999999999999</v>
      </c>
      <c r="AU618" s="111">
        <f t="shared" si="198"/>
        <v>0.68400000000000005</v>
      </c>
      <c r="AV618" s="111">
        <f t="shared" si="199"/>
        <v>0.47399999999999998</v>
      </c>
      <c r="AW618" s="101">
        <f t="shared" si="200"/>
        <v>0</v>
      </c>
      <c r="AX618" s="101">
        <f t="shared" si="201"/>
        <v>0</v>
      </c>
      <c r="AY618" s="101">
        <f t="shared" si="202"/>
        <v>0</v>
      </c>
      <c r="AZ618" s="101">
        <f t="shared" si="203"/>
        <v>0</v>
      </c>
      <c r="BA618" s="101">
        <f t="shared" si="204"/>
        <v>0</v>
      </c>
      <c r="BB618" s="101">
        <f t="shared" si="205"/>
        <v>1</v>
      </c>
      <c r="BC618" s="101">
        <f t="shared" si="206"/>
        <v>1</v>
      </c>
      <c r="BD618" s="101">
        <f t="shared" si="207"/>
        <v>0</v>
      </c>
      <c r="BE618" s="101">
        <f t="shared" si="208"/>
        <v>2</v>
      </c>
      <c r="BF618" s="101">
        <f t="shared" si="209"/>
        <v>1</v>
      </c>
      <c r="BG618" s="101">
        <f t="shared" si="210"/>
        <v>5</v>
      </c>
    </row>
    <row r="619" spans="1:59" x14ac:dyDescent="0.2">
      <c r="A619" s="98">
        <v>1957135</v>
      </c>
      <c r="B619" s="98" t="s">
        <v>1276</v>
      </c>
      <c r="C619" s="98" t="s">
        <v>2762</v>
      </c>
      <c r="D619" s="98" t="s">
        <v>617</v>
      </c>
      <c r="E619" s="106">
        <v>109</v>
      </c>
      <c r="F619" s="107" t="s">
        <v>159</v>
      </c>
      <c r="G619" s="108" t="s">
        <v>1107</v>
      </c>
      <c r="H619" s="109">
        <v>53750</v>
      </c>
      <c r="I619" s="108">
        <v>8.199999999999999E-2</v>
      </c>
      <c r="J619" s="110">
        <v>7</v>
      </c>
      <c r="K619" s="110">
        <v>54</v>
      </c>
      <c r="L619" s="108">
        <v>0.12962962962962962</v>
      </c>
      <c r="M619" s="110">
        <v>9</v>
      </c>
      <c r="N619" s="110">
        <v>54</v>
      </c>
      <c r="O619" s="108">
        <v>0.16666666666666666</v>
      </c>
      <c r="P619" s="108">
        <v>7.0999999999999994E-2</v>
      </c>
      <c r="Q619" s="108">
        <v>0.42899999999999999</v>
      </c>
      <c r="R619" s="108">
        <v>-9.9173553719008267E-2</v>
      </c>
      <c r="S619" s="110">
        <v>9</v>
      </c>
      <c r="T619" s="110">
        <v>43</v>
      </c>
      <c r="U619" s="110">
        <v>94</v>
      </c>
      <c r="V619" s="108">
        <v>0.55319148936170215</v>
      </c>
      <c r="W619" s="110">
        <v>67</v>
      </c>
      <c r="X619" s="110">
        <v>67</v>
      </c>
      <c r="Y619" s="110">
        <v>121</v>
      </c>
      <c r="Z619" s="108">
        <v>0</v>
      </c>
      <c r="AA619" s="110">
        <v>1</v>
      </c>
      <c r="AB619" s="110">
        <v>0</v>
      </c>
      <c r="AC619" s="110">
        <v>1</v>
      </c>
      <c r="AD619" s="110">
        <v>0</v>
      </c>
      <c r="AE619" s="110">
        <v>0</v>
      </c>
      <c r="AF619" s="110">
        <v>0</v>
      </c>
      <c r="AG619" s="110">
        <v>0</v>
      </c>
      <c r="AH619" s="110">
        <v>0</v>
      </c>
      <c r="AI619" s="110">
        <v>0</v>
      </c>
      <c r="AJ619" s="110">
        <v>0</v>
      </c>
      <c r="AK619" s="110">
        <v>54</v>
      </c>
      <c r="AL619" s="108">
        <v>3.7037037037037035E-2</v>
      </c>
      <c r="AM619" s="111">
        <f t="shared" si="191"/>
        <v>0.22600000000000001</v>
      </c>
      <c r="AN619" s="111">
        <f t="shared" si="190"/>
        <v>0.42899999999999999</v>
      </c>
      <c r="AO619" s="111">
        <f t="shared" si="192"/>
        <v>0.67400000000000004</v>
      </c>
      <c r="AP619" s="111">
        <f t="shared" si="193"/>
        <v>0.98099999999999998</v>
      </c>
      <c r="AQ619" s="111">
        <f t="shared" si="194"/>
        <v>0.88200000000000001</v>
      </c>
      <c r="AR619" s="111">
        <f t="shared" si="195"/>
        <v>0.80500000000000005</v>
      </c>
      <c r="AS619" s="111">
        <f t="shared" si="196"/>
        <v>0.79300000000000004</v>
      </c>
      <c r="AT619" s="111">
        <f t="shared" si="197"/>
        <v>0.79300000000000004</v>
      </c>
      <c r="AU619" s="111">
        <f t="shared" si="198"/>
        <v>0</v>
      </c>
      <c r="AV619" s="111">
        <f t="shared" si="199"/>
        <v>3.7999999999999999E-2</v>
      </c>
      <c r="AW619" s="101">
        <f t="shared" si="200"/>
        <v>2</v>
      </c>
      <c r="AX619" s="101">
        <f t="shared" si="201"/>
        <v>1</v>
      </c>
      <c r="AY619" s="101">
        <f t="shared" si="202"/>
        <v>2</v>
      </c>
      <c r="AZ619" s="101">
        <f t="shared" si="203"/>
        <v>2</v>
      </c>
      <c r="BA619" s="101">
        <f t="shared" si="204"/>
        <v>2</v>
      </c>
      <c r="BB619" s="101">
        <f t="shared" si="205"/>
        <v>2</v>
      </c>
      <c r="BC619" s="101">
        <f t="shared" si="206"/>
        <v>2</v>
      </c>
      <c r="BD619" s="101">
        <f t="shared" si="207"/>
        <v>2</v>
      </c>
      <c r="BE619" s="101">
        <f t="shared" si="208"/>
        <v>0</v>
      </c>
      <c r="BF619" s="101">
        <f t="shared" si="209"/>
        <v>0</v>
      </c>
      <c r="BG619" s="101">
        <f t="shared" si="210"/>
        <v>15</v>
      </c>
    </row>
    <row r="620" spans="1:59" x14ac:dyDescent="0.2">
      <c r="A620" s="98">
        <v>1957225</v>
      </c>
      <c r="B620" s="98" t="s">
        <v>1516</v>
      </c>
      <c r="C620" s="98" t="s">
        <v>2763</v>
      </c>
      <c r="D620" s="98" t="s">
        <v>618</v>
      </c>
      <c r="E620" s="106">
        <v>1065</v>
      </c>
      <c r="F620" s="107" t="s">
        <v>948</v>
      </c>
      <c r="G620" s="108" t="s">
        <v>1290</v>
      </c>
      <c r="H620" s="109">
        <v>52386</v>
      </c>
      <c r="I620" s="108">
        <v>9.6000000000000002E-2</v>
      </c>
      <c r="J620" s="110">
        <v>46</v>
      </c>
      <c r="K620" s="110">
        <v>359</v>
      </c>
      <c r="L620" s="108">
        <v>0.12813370473537605</v>
      </c>
      <c r="M620" s="110">
        <v>7</v>
      </c>
      <c r="N620" s="110">
        <v>359</v>
      </c>
      <c r="O620" s="108">
        <v>1.9498607242339833E-2</v>
      </c>
      <c r="P620" s="108">
        <v>3.7000000000000005E-2</v>
      </c>
      <c r="Q620" s="108">
        <v>0.4</v>
      </c>
      <c r="R620" s="108">
        <v>2.3054755043227664E-2</v>
      </c>
      <c r="S620" s="110">
        <v>28</v>
      </c>
      <c r="T620" s="110">
        <v>257</v>
      </c>
      <c r="U620" s="110">
        <v>588</v>
      </c>
      <c r="V620" s="108">
        <v>0.48469387755102039</v>
      </c>
      <c r="W620" s="110">
        <v>42</v>
      </c>
      <c r="X620" s="110">
        <v>0</v>
      </c>
      <c r="Y620" s="110">
        <v>401</v>
      </c>
      <c r="Z620" s="108">
        <v>0.10473815461346633</v>
      </c>
      <c r="AA620" s="110">
        <v>13</v>
      </c>
      <c r="AB620" s="110">
        <v>14</v>
      </c>
      <c r="AC620" s="110">
        <v>1</v>
      </c>
      <c r="AD620" s="110">
        <v>8</v>
      </c>
      <c r="AE620" s="110">
        <v>0</v>
      </c>
      <c r="AF620" s="110">
        <v>19</v>
      </c>
      <c r="AG620" s="110">
        <v>9</v>
      </c>
      <c r="AH620" s="110">
        <v>0</v>
      </c>
      <c r="AI620" s="110">
        <v>0</v>
      </c>
      <c r="AJ620" s="110">
        <v>0</v>
      </c>
      <c r="AK620" s="110">
        <v>359</v>
      </c>
      <c r="AL620" s="108">
        <v>0.17827298050139276</v>
      </c>
      <c r="AM620" s="111">
        <f t="shared" si="191"/>
        <v>0.20200000000000001</v>
      </c>
      <c r="AN620" s="111">
        <f t="shared" si="190"/>
        <v>0.50600000000000001</v>
      </c>
      <c r="AO620" s="111">
        <f t="shared" si="192"/>
        <v>0.66800000000000004</v>
      </c>
      <c r="AP620" s="111">
        <f t="shared" si="193"/>
        <v>0.28699999999999998</v>
      </c>
      <c r="AQ620" s="111">
        <f t="shared" si="194"/>
        <v>0.64400000000000002</v>
      </c>
      <c r="AR620" s="111">
        <f t="shared" si="195"/>
        <v>0.69799999999999995</v>
      </c>
      <c r="AS620" s="111">
        <f t="shared" si="196"/>
        <v>0.59599999999999997</v>
      </c>
      <c r="AT620" s="111">
        <f t="shared" si="197"/>
        <v>0.59599999999999997</v>
      </c>
      <c r="AU620" s="111">
        <f t="shared" si="198"/>
        <v>0.626</v>
      </c>
      <c r="AV620" s="111">
        <f t="shared" si="199"/>
        <v>0.49399999999999999</v>
      </c>
      <c r="AW620" s="101">
        <f t="shared" si="200"/>
        <v>2</v>
      </c>
      <c r="AX620" s="101">
        <f t="shared" si="201"/>
        <v>1</v>
      </c>
      <c r="AY620" s="101">
        <f t="shared" si="202"/>
        <v>2</v>
      </c>
      <c r="AZ620" s="101">
        <f t="shared" si="203"/>
        <v>0</v>
      </c>
      <c r="BA620" s="101">
        <f t="shared" si="204"/>
        <v>1</v>
      </c>
      <c r="BB620" s="101">
        <f t="shared" si="205"/>
        <v>2</v>
      </c>
      <c r="BC620" s="101">
        <f t="shared" si="206"/>
        <v>0</v>
      </c>
      <c r="BD620" s="101">
        <f t="shared" si="207"/>
        <v>1</v>
      </c>
      <c r="BE620" s="101">
        <f t="shared" si="208"/>
        <v>1</v>
      </c>
      <c r="BF620" s="101">
        <f t="shared" si="209"/>
        <v>1</v>
      </c>
      <c r="BG620" s="101">
        <f t="shared" si="210"/>
        <v>11</v>
      </c>
    </row>
    <row r="621" spans="1:59" x14ac:dyDescent="0.2">
      <c r="A621" s="98">
        <v>1957360</v>
      </c>
      <c r="B621" s="98" t="s">
        <v>2122</v>
      </c>
      <c r="C621" s="98" t="s">
        <v>2764</v>
      </c>
      <c r="D621" s="98" t="s">
        <v>619</v>
      </c>
      <c r="E621" s="106">
        <v>20479</v>
      </c>
      <c r="F621" s="107" t="s">
        <v>1747</v>
      </c>
      <c r="G621" s="108" t="s">
        <v>1748</v>
      </c>
      <c r="H621" s="109">
        <v>103933</v>
      </c>
      <c r="I621" s="108">
        <v>4.4000000000000004E-2</v>
      </c>
      <c r="J621" s="110">
        <v>296</v>
      </c>
      <c r="K621" s="110">
        <v>7809</v>
      </c>
      <c r="L621" s="108">
        <v>3.7904981431681396E-2</v>
      </c>
      <c r="M621" s="110">
        <v>234</v>
      </c>
      <c r="N621" s="110">
        <v>7809</v>
      </c>
      <c r="O621" s="108">
        <v>2.9965424510180562E-2</v>
      </c>
      <c r="P621" s="108">
        <v>2.8999999999999998E-2</v>
      </c>
      <c r="Q621" s="108">
        <v>0.20300000000000001</v>
      </c>
      <c r="R621" s="108">
        <v>0.53125467324659792</v>
      </c>
      <c r="S621" s="110">
        <v>174</v>
      </c>
      <c r="T621" s="110">
        <v>1454</v>
      </c>
      <c r="U621" s="110">
        <v>13142</v>
      </c>
      <c r="V621" s="108">
        <v>0.12387764419418658</v>
      </c>
      <c r="W621" s="110">
        <v>641</v>
      </c>
      <c r="X621" s="110">
        <v>0</v>
      </c>
      <c r="Y621" s="110">
        <v>8450</v>
      </c>
      <c r="Z621" s="108">
        <v>7.5857988165680471E-2</v>
      </c>
      <c r="AA621" s="110">
        <v>223</v>
      </c>
      <c r="AB621" s="110">
        <v>6</v>
      </c>
      <c r="AC621" s="110">
        <v>67</v>
      </c>
      <c r="AD621" s="110">
        <v>171</v>
      </c>
      <c r="AE621" s="110">
        <v>126</v>
      </c>
      <c r="AF621" s="110">
        <v>97</v>
      </c>
      <c r="AG621" s="110">
        <v>270</v>
      </c>
      <c r="AH621" s="110">
        <v>158</v>
      </c>
      <c r="AI621" s="110">
        <v>334</v>
      </c>
      <c r="AJ621" s="110">
        <v>7</v>
      </c>
      <c r="AK621" s="110">
        <v>7809</v>
      </c>
      <c r="AL621" s="108">
        <v>0.18683570239467281</v>
      </c>
      <c r="AM621" s="111">
        <f t="shared" si="191"/>
        <v>0.95499999999999996</v>
      </c>
      <c r="AN621" s="111">
        <f t="shared" si="190"/>
        <v>0.17699999999999999</v>
      </c>
      <c r="AO621" s="111">
        <f t="shared" si="192"/>
        <v>0.161</v>
      </c>
      <c r="AP621" s="111">
        <f t="shared" si="193"/>
        <v>0.433</v>
      </c>
      <c r="AQ621" s="111">
        <f t="shared" si="194"/>
        <v>0.54200000000000004</v>
      </c>
      <c r="AR621" s="111">
        <f t="shared" si="195"/>
        <v>3.3000000000000002E-2</v>
      </c>
      <c r="AS621" s="111">
        <f t="shared" si="196"/>
        <v>3.0000000000000001E-3</v>
      </c>
      <c r="AT621" s="111">
        <f t="shared" si="197"/>
        <v>3.0000000000000001E-3</v>
      </c>
      <c r="AU621" s="111">
        <f t="shared" si="198"/>
        <v>0.47599999999999998</v>
      </c>
      <c r="AV621" s="111">
        <f t="shared" si="199"/>
        <v>0.55000000000000004</v>
      </c>
      <c r="AW621" s="101">
        <f t="shared" si="200"/>
        <v>0</v>
      </c>
      <c r="AX621" s="101">
        <f t="shared" si="201"/>
        <v>0</v>
      </c>
      <c r="AY621" s="101">
        <f t="shared" si="202"/>
        <v>0</v>
      </c>
      <c r="AZ621" s="101">
        <f t="shared" si="203"/>
        <v>1</v>
      </c>
      <c r="BA621" s="101">
        <f t="shared" si="204"/>
        <v>1</v>
      </c>
      <c r="BB621" s="101">
        <f t="shared" si="205"/>
        <v>0</v>
      </c>
      <c r="BC621" s="101">
        <f t="shared" si="206"/>
        <v>0</v>
      </c>
      <c r="BD621" s="101">
        <f t="shared" si="207"/>
        <v>0</v>
      </c>
      <c r="BE621" s="101">
        <f t="shared" si="208"/>
        <v>1</v>
      </c>
      <c r="BF621" s="101">
        <f t="shared" si="209"/>
        <v>1</v>
      </c>
      <c r="BG621" s="101">
        <f t="shared" si="210"/>
        <v>4</v>
      </c>
    </row>
    <row r="622" spans="1:59" x14ac:dyDescent="0.2">
      <c r="A622" s="98">
        <v>1957495</v>
      </c>
      <c r="B622" s="98" t="s">
        <v>1996</v>
      </c>
      <c r="C622" s="98" t="s">
        <v>2765</v>
      </c>
      <c r="D622" s="98" t="s">
        <v>620</v>
      </c>
      <c r="E622" s="106">
        <v>112</v>
      </c>
      <c r="F622" s="107" t="s">
        <v>1487</v>
      </c>
      <c r="G622" s="108" t="s">
        <v>1488</v>
      </c>
      <c r="H622" s="109">
        <v>82500</v>
      </c>
      <c r="I622" s="108">
        <v>0.115</v>
      </c>
      <c r="J622" s="110">
        <v>2</v>
      </c>
      <c r="K622" s="110">
        <v>46</v>
      </c>
      <c r="L622" s="108">
        <v>4.3478260869565216E-2</v>
      </c>
      <c r="M622" s="110">
        <v>3</v>
      </c>
      <c r="N622" s="110">
        <v>46</v>
      </c>
      <c r="O622" s="108">
        <v>6.5217391304347824E-2</v>
      </c>
      <c r="P622" s="108">
        <v>1.3999999999999999E-2</v>
      </c>
      <c r="Q622" s="108">
        <v>0.30499999999999999</v>
      </c>
      <c r="R622" s="108">
        <v>-4.2735042735042736E-2</v>
      </c>
      <c r="S622" s="110">
        <v>6</v>
      </c>
      <c r="T622" s="110">
        <v>41</v>
      </c>
      <c r="U622" s="110">
        <v>99</v>
      </c>
      <c r="V622" s="108">
        <v>0.47474747474747475</v>
      </c>
      <c r="W622" s="110">
        <v>0</v>
      </c>
      <c r="X622" s="110">
        <v>0</v>
      </c>
      <c r="Y622" s="110">
        <v>46</v>
      </c>
      <c r="Z622" s="108">
        <v>0</v>
      </c>
      <c r="AA622" s="110">
        <v>0</v>
      </c>
      <c r="AB622" s="110">
        <v>0</v>
      </c>
      <c r="AC622" s="110">
        <v>1</v>
      </c>
      <c r="AD622" s="110">
        <v>1</v>
      </c>
      <c r="AE622" s="110">
        <v>0</v>
      </c>
      <c r="AF622" s="110">
        <v>1</v>
      </c>
      <c r="AG622" s="110">
        <v>0</v>
      </c>
      <c r="AH622" s="110">
        <v>0</v>
      </c>
      <c r="AI622" s="110">
        <v>0</v>
      </c>
      <c r="AJ622" s="110">
        <v>0</v>
      </c>
      <c r="AK622" s="110">
        <v>46</v>
      </c>
      <c r="AL622" s="108">
        <v>6.5217391304347824E-2</v>
      </c>
      <c r="AM622" s="111">
        <f t="shared" si="191"/>
        <v>0.83099999999999996</v>
      </c>
      <c r="AN622" s="111">
        <f t="shared" si="190"/>
        <v>0.61</v>
      </c>
      <c r="AO622" s="111">
        <f t="shared" si="192"/>
        <v>0.19500000000000001</v>
      </c>
      <c r="AP622" s="111">
        <f t="shared" si="193"/>
        <v>0.76700000000000002</v>
      </c>
      <c r="AQ622" s="111">
        <f t="shared" si="194"/>
        <v>0.33900000000000002</v>
      </c>
      <c r="AR622" s="111">
        <f t="shared" si="195"/>
        <v>0.312</v>
      </c>
      <c r="AS622" s="111">
        <f t="shared" si="196"/>
        <v>0.56299999999999994</v>
      </c>
      <c r="AT622" s="111">
        <f t="shared" si="197"/>
        <v>0.56299999999999994</v>
      </c>
      <c r="AU622" s="111">
        <f t="shared" si="198"/>
        <v>0</v>
      </c>
      <c r="AV622" s="111">
        <f t="shared" si="199"/>
        <v>6.9000000000000006E-2</v>
      </c>
      <c r="AW622" s="101">
        <f t="shared" si="200"/>
        <v>0</v>
      </c>
      <c r="AX622" s="101">
        <f t="shared" si="201"/>
        <v>1</v>
      </c>
      <c r="AY622" s="101">
        <f t="shared" si="202"/>
        <v>0</v>
      </c>
      <c r="AZ622" s="101">
        <f t="shared" si="203"/>
        <v>2</v>
      </c>
      <c r="BA622" s="101">
        <f t="shared" si="204"/>
        <v>1</v>
      </c>
      <c r="BB622" s="101">
        <f t="shared" si="205"/>
        <v>0</v>
      </c>
      <c r="BC622" s="101">
        <f t="shared" si="206"/>
        <v>1</v>
      </c>
      <c r="BD622" s="101">
        <f t="shared" si="207"/>
        <v>1</v>
      </c>
      <c r="BE622" s="101">
        <f t="shared" si="208"/>
        <v>0</v>
      </c>
      <c r="BF622" s="101">
        <f t="shared" si="209"/>
        <v>0</v>
      </c>
      <c r="BG622" s="101">
        <f t="shared" si="210"/>
        <v>6</v>
      </c>
    </row>
    <row r="623" spans="1:59" x14ac:dyDescent="0.2">
      <c r="A623" s="98">
        <v>1957045</v>
      </c>
      <c r="B623" s="98" t="s">
        <v>1831</v>
      </c>
      <c r="C623" s="98" t="s">
        <v>2766</v>
      </c>
      <c r="D623" s="98" t="s">
        <v>621</v>
      </c>
      <c r="E623" s="106">
        <v>52</v>
      </c>
      <c r="F623" s="107" t="s">
        <v>1090</v>
      </c>
      <c r="G623" s="108" t="s">
        <v>1091</v>
      </c>
      <c r="H623" s="109">
        <v>33250</v>
      </c>
      <c r="I623" s="108">
        <v>4.4999999999999998E-2</v>
      </c>
      <c r="J623" s="110">
        <v>0</v>
      </c>
      <c r="K623" s="110">
        <v>27</v>
      </c>
      <c r="L623" s="108">
        <v>0</v>
      </c>
      <c r="M623" s="110">
        <v>6</v>
      </c>
      <c r="N623" s="110">
        <v>27</v>
      </c>
      <c r="O623" s="108">
        <v>0.22222222222222221</v>
      </c>
      <c r="P623" s="108">
        <v>0</v>
      </c>
      <c r="Q623" s="108">
        <v>0.59</v>
      </c>
      <c r="R623" s="108">
        <v>-0.10344827586206896</v>
      </c>
      <c r="S623" s="110">
        <v>3</v>
      </c>
      <c r="T623" s="110">
        <v>26</v>
      </c>
      <c r="U623" s="110">
        <v>37</v>
      </c>
      <c r="V623" s="108">
        <v>0.78378378378378377</v>
      </c>
      <c r="W623" s="110">
        <v>3</v>
      </c>
      <c r="X623" s="110">
        <v>0</v>
      </c>
      <c r="Y623" s="110">
        <v>30</v>
      </c>
      <c r="Z623" s="108">
        <v>0.1</v>
      </c>
      <c r="AA623" s="110">
        <v>5</v>
      </c>
      <c r="AB623" s="110">
        <v>2</v>
      </c>
      <c r="AC623" s="110">
        <v>0</v>
      </c>
      <c r="AD623" s="110">
        <v>0</v>
      </c>
      <c r="AE623" s="110">
        <v>0</v>
      </c>
      <c r="AF623" s="110">
        <v>0</v>
      </c>
      <c r="AG623" s="110">
        <v>0</v>
      </c>
      <c r="AH623" s="110">
        <v>0</v>
      </c>
      <c r="AI623" s="110">
        <v>0</v>
      </c>
      <c r="AJ623" s="110">
        <v>0</v>
      </c>
      <c r="AK623" s="110">
        <v>27</v>
      </c>
      <c r="AL623" s="108">
        <v>0.25925925925925924</v>
      </c>
      <c r="AM623" s="111">
        <f t="shared" si="191"/>
        <v>7.0000000000000001E-3</v>
      </c>
      <c r="AN623" s="111">
        <f t="shared" si="190"/>
        <v>0.18099999999999999</v>
      </c>
      <c r="AO623" s="111">
        <f t="shared" si="192"/>
        <v>0</v>
      </c>
      <c r="AP623" s="111">
        <f t="shared" si="193"/>
        <v>0.98899999999999999</v>
      </c>
      <c r="AQ623" s="111">
        <f t="shared" si="194"/>
        <v>0</v>
      </c>
      <c r="AR623" s="111">
        <f t="shared" si="195"/>
        <v>0.97199999999999998</v>
      </c>
      <c r="AS623" s="111">
        <f t="shared" si="196"/>
        <v>0.98799999999999999</v>
      </c>
      <c r="AT623" s="111">
        <f t="shared" si="197"/>
        <v>0.98799999999999999</v>
      </c>
      <c r="AU623" s="111">
        <f t="shared" si="198"/>
        <v>0.59899999999999998</v>
      </c>
      <c r="AV623" s="111">
        <f t="shared" si="199"/>
        <v>0.82499999999999996</v>
      </c>
      <c r="AW623" s="101">
        <f t="shared" si="200"/>
        <v>2</v>
      </c>
      <c r="AX623" s="101">
        <f t="shared" si="201"/>
        <v>0</v>
      </c>
      <c r="AY623" s="101">
        <f t="shared" si="202"/>
        <v>0</v>
      </c>
      <c r="AZ623" s="101">
        <f t="shared" si="203"/>
        <v>2</v>
      </c>
      <c r="BA623" s="101">
        <f t="shared" si="204"/>
        <v>0</v>
      </c>
      <c r="BB623" s="101">
        <f t="shared" si="205"/>
        <v>2</v>
      </c>
      <c r="BC623" s="101">
        <f t="shared" si="206"/>
        <v>2</v>
      </c>
      <c r="BD623" s="101">
        <f t="shared" si="207"/>
        <v>2</v>
      </c>
      <c r="BE623" s="101">
        <f t="shared" si="208"/>
        <v>1</v>
      </c>
      <c r="BF623" s="101">
        <f t="shared" si="209"/>
        <v>2</v>
      </c>
      <c r="BG623" s="101">
        <f t="shared" si="210"/>
        <v>13</v>
      </c>
    </row>
    <row r="624" spans="1:59" x14ac:dyDescent="0.2">
      <c r="A624" s="98">
        <v>1957630</v>
      </c>
      <c r="B624" s="98" t="s">
        <v>1796</v>
      </c>
      <c r="C624" s="98" t="s">
        <v>2767</v>
      </c>
      <c r="D624" s="98" t="s">
        <v>622</v>
      </c>
      <c r="E624" s="106">
        <v>2072</v>
      </c>
      <c r="F624" s="107" t="s">
        <v>1165</v>
      </c>
      <c r="G624" s="108" t="s">
        <v>1166</v>
      </c>
      <c r="H624" s="109">
        <v>64615</v>
      </c>
      <c r="I624" s="108">
        <v>5.2000000000000005E-2</v>
      </c>
      <c r="J624" s="110">
        <v>99</v>
      </c>
      <c r="K624" s="110">
        <v>930</v>
      </c>
      <c r="L624" s="108">
        <v>0.1064516129032258</v>
      </c>
      <c r="M624" s="110">
        <v>65</v>
      </c>
      <c r="N624" s="110">
        <v>930</v>
      </c>
      <c r="O624" s="108">
        <v>6.9892473118279563E-2</v>
      </c>
      <c r="P624" s="108">
        <v>4.5999999999999999E-2</v>
      </c>
      <c r="Q624" s="108">
        <v>0.32299999999999995</v>
      </c>
      <c r="R624" s="108">
        <v>7.3019161056447443E-2</v>
      </c>
      <c r="S624" s="110">
        <v>59</v>
      </c>
      <c r="T624" s="110">
        <v>666</v>
      </c>
      <c r="U624" s="110">
        <v>1562</v>
      </c>
      <c r="V624" s="108">
        <v>0.4641485275288092</v>
      </c>
      <c r="W624" s="110">
        <v>31</v>
      </c>
      <c r="X624" s="110">
        <v>6</v>
      </c>
      <c r="Y624" s="110">
        <v>961</v>
      </c>
      <c r="Z624" s="108">
        <v>2.6014568158168574E-2</v>
      </c>
      <c r="AA624" s="110">
        <v>14</v>
      </c>
      <c r="AB624" s="110">
        <v>51</v>
      </c>
      <c r="AC624" s="110">
        <v>31</v>
      </c>
      <c r="AD624" s="110">
        <v>10</v>
      </c>
      <c r="AE624" s="110">
        <v>0</v>
      </c>
      <c r="AF624" s="110">
        <v>42</v>
      </c>
      <c r="AG624" s="110">
        <v>0</v>
      </c>
      <c r="AH624" s="110">
        <v>19</v>
      </c>
      <c r="AI624" s="110">
        <v>0</v>
      </c>
      <c r="AJ624" s="110">
        <v>0</v>
      </c>
      <c r="AK624" s="110">
        <v>930</v>
      </c>
      <c r="AL624" s="108">
        <v>0.17956989247311828</v>
      </c>
      <c r="AM624" s="111">
        <f t="shared" si="191"/>
        <v>0.51100000000000001</v>
      </c>
      <c r="AN624" s="111">
        <f t="shared" si="190"/>
        <v>0.223</v>
      </c>
      <c r="AO624" s="111">
        <f t="shared" si="192"/>
        <v>0.56299999999999994</v>
      </c>
      <c r="AP624" s="111">
        <f t="shared" si="193"/>
        <v>0.80400000000000005</v>
      </c>
      <c r="AQ624" s="111">
        <f t="shared" si="194"/>
        <v>0.74</v>
      </c>
      <c r="AR624" s="111">
        <f t="shared" si="195"/>
        <v>0.372</v>
      </c>
      <c r="AS624" s="111">
        <f t="shared" si="196"/>
        <v>0.52900000000000003</v>
      </c>
      <c r="AT624" s="111">
        <f t="shared" si="197"/>
        <v>0.52900000000000003</v>
      </c>
      <c r="AU624" s="111">
        <f t="shared" si="198"/>
        <v>0.186</v>
      </c>
      <c r="AV624" s="111">
        <f t="shared" si="199"/>
        <v>0.501</v>
      </c>
      <c r="AW624" s="101">
        <f t="shared" si="200"/>
        <v>1</v>
      </c>
      <c r="AX624" s="101">
        <f t="shared" si="201"/>
        <v>0</v>
      </c>
      <c r="AY624" s="101">
        <f t="shared" si="202"/>
        <v>1</v>
      </c>
      <c r="AZ624" s="101">
        <f t="shared" si="203"/>
        <v>2</v>
      </c>
      <c r="BA624" s="101">
        <f t="shared" si="204"/>
        <v>2</v>
      </c>
      <c r="BB624" s="101">
        <f t="shared" si="205"/>
        <v>1</v>
      </c>
      <c r="BC624" s="101">
        <f t="shared" si="206"/>
        <v>0</v>
      </c>
      <c r="BD624" s="101">
        <f t="shared" si="207"/>
        <v>1</v>
      </c>
      <c r="BE624" s="101">
        <f t="shared" si="208"/>
        <v>0</v>
      </c>
      <c r="BF624" s="101">
        <f t="shared" si="209"/>
        <v>1</v>
      </c>
      <c r="BG624" s="101">
        <f t="shared" si="210"/>
        <v>9</v>
      </c>
    </row>
    <row r="625" spans="1:59" x14ac:dyDescent="0.2">
      <c r="A625" s="98">
        <v>1957675</v>
      </c>
      <c r="B625" s="98" t="s">
        <v>2059</v>
      </c>
      <c r="C625" s="98" t="s">
        <v>2768</v>
      </c>
      <c r="D625" s="98" t="s">
        <v>623</v>
      </c>
      <c r="E625" s="106">
        <v>12799</v>
      </c>
      <c r="F625" s="107" t="s">
        <v>1444</v>
      </c>
      <c r="G625" s="108" t="s">
        <v>1445</v>
      </c>
      <c r="H625" s="109">
        <v>94583</v>
      </c>
      <c r="I625" s="108">
        <v>3.2000000000000001E-2</v>
      </c>
      <c r="J625" s="110">
        <v>458</v>
      </c>
      <c r="K625" s="110">
        <v>5288</v>
      </c>
      <c r="L625" s="108">
        <v>8.6611195158850227E-2</v>
      </c>
      <c r="M625" s="110">
        <v>157</v>
      </c>
      <c r="N625" s="110">
        <v>5288</v>
      </c>
      <c r="O625" s="108">
        <v>2.9689863842662631E-2</v>
      </c>
      <c r="P625" s="108">
        <v>2.7000000000000003E-2</v>
      </c>
      <c r="Q625" s="108">
        <v>0.25900000000000001</v>
      </c>
      <c r="R625" s="108">
        <v>0.43085522638345447</v>
      </c>
      <c r="S625" s="110">
        <v>126</v>
      </c>
      <c r="T625" s="110">
        <v>2028</v>
      </c>
      <c r="U625" s="110">
        <v>9229</v>
      </c>
      <c r="V625" s="108">
        <v>0.23339473399068156</v>
      </c>
      <c r="W625" s="110">
        <v>253</v>
      </c>
      <c r="X625" s="110">
        <v>0</v>
      </c>
      <c r="Y625" s="110">
        <v>5541</v>
      </c>
      <c r="Z625" s="108">
        <v>4.5659628225951994E-2</v>
      </c>
      <c r="AA625" s="110">
        <v>157</v>
      </c>
      <c r="AB625" s="110">
        <v>140</v>
      </c>
      <c r="AC625" s="110">
        <v>170</v>
      </c>
      <c r="AD625" s="110">
        <v>133</v>
      </c>
      <c r="AE625" s="110">
        <v>117</v>
      </c>
      <c r="AF625" s="110">
        <v>134</v>
      </c>
      <c r="AG625" s="110">
        <v>31</v>
      </c>
      <c r="AH625" s="110">
        <v>54</v>
      </c>
      <c r="AI625" s="110">
        <v>57</v>
      </c>
      <c r="AJ625" s="110">
        <v>0</v>
      </c>
      <c r="AK625" s="110">
        <v>5288</v>
      </c>
      <c r="AL625" s="108">
        <v>0.18778366111951589</v>
      </c>
      <c r="AM625" s="111">
        <f t="shared" si="191"/>
        <v>0.92200000000000004</v>
      </c>
      <c r="AN625" s="111">
        <f t="shared" si="190"/>
        <v>0.106</v>
      </c>
      <c r="AO625" s="111">
        <f t="shared" si="192"/>
        <v>0.45</v>
      </c>
      <c r="AP625" s="111">
        <f t="shared" si="193"/>
        <v>0.42899999999999999</v>
      </c>
      <c r="AQ625" s="111">
        <f t="shared" si="194"/>
        <v>0.51400000000000001</v>
      </c>
      <c r="AR625" s="111">
        <f t="shared" si="195"/>
        <v>0.152</v>
      </c>
      <c r="AS625" s="111">
        <f t="shared" si="196"/>
        <v>0.04</v>
      </c>
      <c r="AT625" s="111">
        <f t="shared" si="197"/>
        <v>0.04</v>
      </c>
      <c r="AU625" s="111">
        <f t="shared" si="198"/>
        <v>0.28499999999999998</v>
      </c>
      <c r="AV625" s="111">
        <f t="shared" si="199"/>
        <v>0.55400000000000005</v>
      </c>
      <c r="AW625" s="101">
        <f t="shared" si="200"/>
        <v>0</v>
      </c>
      <c r="AX625" s="101">
        <f t="shared" si="201"/>
        <v>0</v>
      </c>
      <c r="AY625" s="101">
        <f t="shared" si="202"/>
        <v>1</v>
      </c>
      <c r="AZ625" s="101">
        <f t="shared" si="203"/>
        <v>1</v>
      </c>
      <c r="BA625" s="101">
        <f t="shared" si="204"/>
        <v>1</v>
      </c>
      <c r="BB625" s="101">
        <f t="shared" si="205"/>
        <v>0</v>
      </c>
      <c r="BC625" s="101">
        <f t="shared" si="206"/>
        <v>0</v>
      </c>
      <c r="BD625" s="101">
        <f t="shared" si="207"/>
        <v>0</v>
      </c>
      <c r="BE625" s="101">
        <f t="shared" si="208"/>
        <v>0</v>
      </c>
      <c r="BF625" s="101">
        <f t="shared" si="209"/>
        <v>1</v>
      </c>
      <c r="BG625" s="101">
        <f t="shared" si="210"/>
        <v>4</v>
      </c>
    </row>
    <row r="626" spans="1:59" x14ac:dyDescent="0.2">
      <c r="A626" s="98">
        <v>1957720</v>
      </c>
      <c r="B626" s="98" t="s">
        <v>2039</v>
      </c>
      <c r="C626" s="98" t="s">
        <v>2769</v>
      </c>
      <c r="D626" s="98" t="s">
        <v>624</v>
      </c>
      <c r="E626" s="106">
        <v>466</v>
      </c>
      <c r="F626" s="107" t="s">
        <v>79</v>
      </c>
      <c r="G626" s="108" t="s">
        <v>1210</v>
      </c>
      <c r="H626" s="109">
        <v>91250</v>
      </c>
      <c r="I626" s="108">
        <v>1.6E-2</v>
      </c>
      <c r="J626" s="110">
        <v>8</v>
      </c>
      <c r="K626" s="110">
        <v>205</v>
      </c>
      <c r="L626" s="108">
        <v>3.9024390243902439E-2</v>
      </c>
      <c r="M626" s="110">
        <v>4</v>
      </c>
      <c r="N626" s="110">
        <v>205</v>
      </c>
      <c r="O626" s="108">
        <v>1.9512195121951219E-2</v>
      </c>
      <c r="P626" s="108">
        <v>0.01</v>
      </c>
      <c r="Q626" s="108">
        <v>0.254</v>
      </c>
      <c r="R626" s="108">
        <v>-0.14495412844036698</v>
      </c>
      <c r="S626" s="110">
        <v>7</v>
      </c>
      <c r="T626" s="110">
        <v>146</v>
      </c>
      <c r="U626" s="110">
        <v>369</v>
      </c>
      <c r="V626" s="108">
        <v>0.41463414634146339</v>
      </c>
      <c r="W626" s="110">
        <v>21</v>
      </c>
      <c r="X626" s="110">
        <v>9</v>
      </c>
      <c r="Y626" s="110">
        <v>226</v>
      </c>
      <c r="Z626" s="108">
        <v>5.3097345132743362E-2</v>
      </c>
      <c r="AA626" s="110">
        <v>2</v>
      </c>
      <c r="AB626" s="110">
        <v>6</v>
      </c>
      <c r="AC626" s="110">
        <v>8</v>
      </c>
      <c r="AD626" s="110">
        <v>4</v>
      </c>
      <c r="AE626" s="110">
        <v>0</v>
      </c>
      <c r="AF626" s="110">
        <v>0</v>
      </c>
      <c r="AG626" s="110">
        <v>0</v>
      </c>
      <c r="AH626" s="110">
        <v>0</v>
      </c>
      <c r="AI626" s="110">
        <v>0</v>
      </c>
      <c r="AJ626" s="110">
        <v>0</v>
      </c>
      <c r="AK626" s="110">
        <v>205</v>
      </c>
      <c r="AL626" s="108">
        <v>9.7560975609756101E-2</v>
      </c>
      <c r="AM626" s="111">
        <f t="shared" si="191"/>
        <v>0.90900000000000003</v>
      </c>
      <c r="AN626" s="111">
        <f t="shared" si="190"/>
        <v>5.2999999999999999E-2</v>
      </c>
      <c r="AO626" s="111">
        <f t="shared" si="192"/>
        <v>0.16600000000000001</v>
      </c>
      <c r="AP626" s="111">
        <f t="shared" si="193"/>
        <v>0.28799999999999998</v>
      </c>
      <c r="AQ626" s="111">
        <f t="shared" si="194"/>
        <v>0.26900000000000002</v>
      </c>
      <c r="AR626" s="111">
        <f t="shared" si="195"/>
        <v>0.13700000000000001</v>
      </c>
      <c r="AS626" s="111">
        <f t="shared" si="196"/>
        <v>0.33800000000000002</v>
      </c>
      <c r="AT626" s="111">
        <f t="shared" si="197"/>
        <v>0.33800000000000002</v>
      </c>
      <c r="AU626" s="111">
        <f t="shared" si="198"/>
        <v>0.32800000000000001</v>
      </c>
      <c r="AV626" s="111">
        <f t="shared" si="199"/>
        <v>0.13800000000000001</v>
      </c>
      <c r="AW626" s="101">
        <f t="shared" si="200"/>
        <v>0</v>
      </c>
      <c r="AX626" s="101">
        <f t="shared" si="201"/>
        <v>0</v>
      </c>
      <c r="AY626" s="101">
        <f t="shared" si="202"/>
        <v>0</v>
      </c>
      <c r="AZ626" s="101">
        <f t="shared" si="203"/>
        <v>0</v>
      </c>
      <c r="BA626" s="101">
        <f t="shared" si="204"/>
        <v>0</v>
      </c>
      <c r="BB626" s="101">
        <f t="shared" si="205"/>
        <v>0</v>
      </c>
      <c r="BC626" s="101">
        <f t="shared" si="206"/>
        <v>2</v>
      </c>
      <c r="BD626" s="101">
        <f t="shared" si="207"/>
        <v>1</v>
      </c>
      <c r="BE626" s="101">
        <f t="shared" si="208"/>
        <v>0</v>
      </c>
      <c r="BF626" s="101">
        <f t="shared" si="209"/>
        <v>0</v>
      </c>
      <c r="BG626" s="101">
        <f t="shared" si="210"/>
        <v>3</v>
      </c>
    </row>
    <row r="627" spans="1:59" x14ac:dyDescent="0.2">
      <c r="A627" s="98">
        <v>1957945</v>
      </c>
      <c r="B627" s="98" t="s">
        <v>1146</v>
      </c>
      <c r="C627" s="98" t="s">
        <v>2770</v>
      </c>
      <c r="D627" s="98" t="s">
        <v>625</v>
      </c>
      <c r="E627" s="106">
        <v>68</v>
      </c>
      <c r="F627" s="107" t="s">
        <v>1093</v>
      </c>
      <c r="G627" s="108" t="s">
        <v>1094</v>
      </c>
      <c r="H627" s="109">
        <v>61250</v>
      </c>
      <c r="I627" s="108">
        <v>0.111</v>
      </c>
      <c r="J627" s="110">
        <v>3</v>
      </c>
      <c r="K627" s="110">
        <v>23</v>
      </c>
      <c r="L627" s="108">
        <v>0.13043478260869565</v>
      </c>
      <c r="M627" s="110">
        <v>10</v>
      </c>
      <c r="N627" s="110">
        <v>23</v>
      </c>
      <c r="O627" s="108">
        <v>0.43478260869565216</v>
      </c>
      <c r="P627" s="108">
        <v>0</v>
      </c>
      <c r="Q627" s="108">
        <v>0.57100000000000006</v>
      </c>
      <c r="R627" s="108">
        <v>-0.2608695652173913</v>
      </c>
      <c r="S627" s="110">
        <v>6</v>
      </c>
      <c r="T627" s="110">
        <v>10</v>
      </c>
      <c r="U627" s="110">
        <v>32</v>
      </c>
      <c r="V627" s="108">
        <v>0.5</v>
      </c>
      <c r="W627" s="110">
        <v>13</v>
      </c>
      <c r="X627" s="110">
        <v>2</v>
      </c>
      <c r="Y627" s="110">
        <v>36</v>
      </c>
      <c r="Z627" s="108">
        <v>0.30555555555555558</v>
      </c>
      <c r="AA627" s="110">
        <v>2</v>
      </c>
      <c r="AB627" s="110">
        <v>0</v>
      </c>
      <c r="AC627" s="110">
        <v>0</v>
      </c>
      <c r="AD627" s="110">
        <v>0</v>
      </c>
      <c r="AE627" s="110">
        <v>0</v>
      </c>
      <c r="AF627" s="110">
        <v>0</v>
      </c>
      <c r="AG627" s="110">
        <v>0</v>
      </c>
      <c r="AH627" s="110">
        <v>0</v>
      </c>
      <c r="AI627" s="110">
        <v>0</v>
      </c>
      <c r="AJ627" s="110">
        <v>0</v>
      </c>
      <c r="AK627" s="110">
        <v>23</v>
      </c>
      <c r="AL627" s="108">
        <v>8.6956521739130432E-2</v>
      </c>
      <c r="AM627" s="111">
        <f t="shared" si="191"/>
        <v>0.42099999999999999</v>
      </c>
      <c r="AN627" s="111">
        <f t="shared" si="190"/>
        <v>0.58299999999999996</v>
      </c>
      <c r="AO627" s="111">
        <f t="shared" si="192"/>
        <v>0.68400000000000005</v>
      </c>
      <c r="AP627" s="111">
        <f t="shared" si="193"/>
        <v>1</v>
      </c>
      <c r="AQ627" s="111">
        <f t="shared" si="194"/>
        <v>0</v>
      </c>
      <c r="AR627" s="111">
        <f t="shared" si="195"/>
        <v>0.96599999999999997</v>
      </c>
      <c r="AS627" s="111">
        <f t="shared" si="196"/>
        <v>0.63800000000000001</v>
      </c>
      <c r="AT627" s="111">
        <f t="shared" si="197"/>
        <v>0.63800000000000001</v>
      </c>
      <c r="AU627" s="111">
        <f t="shared" si="198"/>
        <v>0.97</v>
      </c>
      <c r="AV627" s="111">
        <f t="shared" si="199"/>
        <v>0.108</v>
      </c>
      <c r="AW627" s="101">
        <f t="shared" si="200"/>
        <v>1</v>
      </c>
      <c r="AX627" s="101">
        <f t="shared" si="201"/>
        <v>1</v>
      </c>
      <c r="AY627" s="101">
        <f t="shared" si="202"/>
        <v>2</v>
      </c>
      <c r="AZ627" s="101">
        <f t="shared" si="203"/>
        <v>2</v>
      </c>
      <c r="BA627" s="101">
        <f t="shared" si="204"/>
        <v>0</v>
      </c>
      <c r="BB627" s="101">
        <f t="shared" si="205"/>
        <v>2</v>
      </c>
      <c r="BC627" s="101">
        <f t="shared" si="206"/>
        <v>2</v>
      </c>
      <c r="BD627" s="101">
        <f t="shared" si="207"/>
        <v>1</v>
      </c>
      <c r="BE627" s="101">
        <f t="shared" si="208"/>
        <v>2</v>
      </c>
      <c r="BF627" s="101">
        <f t="shared" si="209"/>
        <v>0</v>
      </c>
      <c r="BG627" s="101">
        <f t="shared" si="210"/>
        <v>13</v>
      </c>
    </row>
    <row r="628" spans="1:59" x14ac:dyDescent="0.2">
      <c r="A628" s="98">
        <v>1958170</v>
      </c>
      <c r="B628" s="98" t="s">
        <v>2099</v>
      </c>
      <c r="C628" s="98" t="s">
        <v>2771</v>
      </c>
      <c r="D628" s="98" t="s">
        <v>627</v>
      </c>
      <c r="E628" s="106">
        <v>176</v>
      </c>
      <c r="F628" s="107" t="s">
        <v>1427</v>
      </c>
      <c r="G628" s="108" t="s">
        <v>1428</v>
      </c>
      <c r="H628" s="109">
        <v>111250</v>
      </c>
      <c r="I628" s="108">
        <v>6.4000000000000001E-2</v>
      </c>
      <c r="J628" s="110">
        <v>0</v>
      </c>
      <c r="K628" s="110">
        <v>77</v>
      </c>
      <c r="L628" s="108">
        <v>0</v>
      </c>
      <c r="M628" s="110">
        <v>2</v>
      </c>
      <c r="N628" s="110">
        <v>77</v>
      </c>
      <c r="O628" s="108">
        <v>2.5974025974025976E-2</v>
      </c>
      <c r="P628" s="108">
        <v>0.01</v>
      </c>
      <c r="Q628" s="108">
        <v>0.23800000000000002</v>
      </c>
      <c r="R628" s="108">
        <v>0.12820512820512819</v>
      </c>
      <c r="S628" s="110">
        <v>4</v>
      </c>
      <c r="T628" s="110">
        <v>23</v>
      </c>
      <c r="U628" s="110">
        <v>124</v>
      </c>
      <c r="V628" s="108">
        <v>0.21774193548387097</v>
      </c>
      <c r="W628" s="110">
        <v>4</v>
      </c>
      <c r="X628" s="110">
        <v>0</v>
      </c>
      <c r="Y628" s="110">
        <v>81</v>
      </c>
      <c r="Z628" s="108">
        <v>4.9382716049382713E-2</v>
      </c>
      <c r="AA628" s="110">
        <v>0</v>
      </c>
      <c r="AB628" s="110">
        <v>6</v>
      </c>
      <c r="AC628" s="110">
        <v>5</v>
      </c>
      <c r="AD628" s="110">
        <v>1</v>
      </c>
      <c r="AE628" s="110">
        <v>3</v>
      </c>
      <c r="AF628" s="110">
        <v>0</v>
      </c>
      <c r="AG628" s="110">
        <v>0</v>
      </c>
      <c r="AH628" s="110">
        <v>0</v>
      </c>
      <c r="AI628" s="110">
        <v>1</v>
      </c>
      <c r="AJ628" s="110">
        <v>0</v>
      </c>
      <c r="AK628" s="110">
        <v>77</v>
      </c>
      <c r="AL628" s="108">
        <v>0.20779220779220781</v>
      </c>
      <c r="AM628" s="111">
        <f t="shared" si="191"/>
        <v>0.97</v>
      </c>
      <c r="AN628" s="111">
        <f t="shared" si="190"/>
        <v>0.29599999999999999</v>
      </c>
      <c r="AO628" s="111">
        <f t="shared" si="192"/>
        <v>0</v>
      </c>
      <c r="AP628" s="111">
        <f t="shared" si="193"/>
        <v>0.375</v>
      </c>
      <c r="AQ628" s="111">
        <f t="shared" si="194"/>
        <v>0.26900000000000002</v>
      </c>
      <c r="AR628" s="111">
        <f t="shared" si="195"/>
        <v>9.2999999999999999E-2</v>
      </c>
      <c r="AS628" s="111">
        <f t="shared" si="196"/>
        <v>0.03</v>
      </c>
      <c r="AT628" s="111">
        <f t="shared" si="197"/>
        <v>0.03</v>
      </c>
      <c r="AU628" s="111">
        <f t="shared" si="198"/>
        <v>0.30599999999999999</v>
      </c>
      <c r="AV628" s="111">
        <f t="shared" si="199"/>
        <v>0.63800000000000001</v>
      </c>
      <c r="AW628" s="101">
        <f t="shared" si="200"/>
        <v>0</v>
      </c>
      <c r="AX628" s="101">
        <f t="shared" si="201"/>
        <v>0</v>
      </c>
      <c r="AY628" s="101">
        <f t="shared" si="202"/>
        <v>0</v>
      </c>
      <c r="AZ628" s="101">
        <f t="shared" si="203"/>
        <v>1</v>
      </c>
      <c r="BA628" s="101">
        <f t="shared" si="204"/>
        <v>0</v>
      </c>
      <c r="BB628" s="101">
        <f t="shared" si="205"/>
        <v>0</v>
      </c>
      <c r="BC628" s="101">
        <f t="shared" si="206"/>
        <v>0</v>
      </c>
      <c r="BD628" s="101">
        <f t="shared" si="207"/>
        <v>0</v>
      </c>
      <c r="BE628" s="101">
        <f t="shared" si="208"/>
        <v>0</v>
      </c>
      <c r="BF628" s="101">
        <f t="shared" si="209"/>
        <v>1</v>
      </c>
      <c r="BG628" s="101">
        <f t="shared" si="210"/>
        <v>2</v>
      </c>
    </row>
    <row r="629" spans="1:59" x14ac:dyDescent="0.2">
      <c r="A629" s="98">
        <v>1958080</v>
      </c>
      <c r="B629" s="98" t="s">
        <v>1283</v>
      </c>
      <c r="C629" s="98" t="s">
        <v>2772</v>
      </c>
      <c r="D629" s="98" t="s">
        <v>626</v>
      </c>
      <c r="E629" s="106">
        <v>1524</v>
      </c>
      <c r="F629" s="107" t="s">
        <v>1284</v>
      </c>
      <c r="G629" s="108" t="s">
        <v>1285</v>
      </c>
      <c r="H629" s="109">
        <v>72500</v>
      </c>
      <c r="I629" s="108">
        <v>0.16800000000000001</v>
      </c>
      <c r="J629" s="110">
        <v>113</v>
      </c>
      <c r="K629" s="110">
        <v>586</v>
      </c>
      <c r="L629" s="108">
        <v>0.19283276450511946</v>
      </c>
      <c r="M629" s="110">
        <v>61</v>
      </c>
      <c r="N629" s="110">
        <v>586</v>
      </c>
      <c r="O629" s="108">
        <v>0.10409556313993173</v>
      </c>
      <c r="P629" s="108">
        <v>0</v>
      </c>
      <c r="Q629" s="108">
        <v>0.4</v>
      </c>
      <c r="R629" s="108">
        <v>-1.9646365422396855E-3</v>
      </c>
      <c r="S629" s="110">
        <v>95</v>
      </c>
      <c r="T629" s="110">
        <v>308</v>
      </c>
      <c r="U629" s="110">
        <v>971</v>
      </c>
      <c r="V629" s="108">
        <v>0.41503604531410915</v>
      </c>
      <c r="W629" s="110">
        <v>71</v>
      </c>
      <c r="X629" s="110">
        <v>0</v>
      </c>
      <c r="Y629" s="110">
        <v>657</v>
      </c>
      <c r="Z629" s="108">
        <v>0.1080669710806697</v>
      </c>
      <c r="AA629" s="110">
        <v>30</v>
      </c>
      <c r="AB629" s="110">
        <v>6</v>
      </c>
      <c r="AC629" s="110">
        <v>6</v>
      </c>
      <c r="AD629" s="110">
        <v>4</v>
      </c>
      <c r="AE629" s="110">
        <v>0</v>
      </c>
      <c r="AF629" s="110">
        <v>29</v>
      </c>
      <c r="AG629" s="110">
        <v>17</v>
      </c>
      <c r="AH629" s="110">
        <v>39</v>
      </c>
      <c r="AI629" s="110">
        <v>0</v>
      </c>
      <c r="AJ629" s="110">
        <v>0</v>
      </c>
      <c r="AK629" s="110">
        <v>586</v>
      </c>
      <c r="AL629" s="108">
        <v>0.2235494880546075</v>
      </c>
      <c r="AM629" s="111">
        <f t="shared" si="191"/>
        <v>0.68500000000000005</v>
      </c>
      <c r="AN629" s="111">
        <f t="shared" si="190"/>
        <v>0.81499999999999995</v>
      </c>
      <c r="AO629" s="111">
        <f t="shared" si="192"/>
        <v>0.877</v>
      </c>
      <c r="AP629" s="111">
        <f t="shared" si="193"/>
        <v>0.92200000000000004</v>
      </c>
      <c r="AQ629" s="111">
        <f t="shared" si="194"/>
        <v>0</v>
      </c>
      <c r="AR629" s="111">
        <f t="shared" si="195"/>
        <v>0.69799999999999995</v>
      </c>
      <c r="AS629" s="111">
        <f t="shared" si="196"/>
        <v>0.33900000000000002</v>
      </c>
      <c r="AT629" s="111">
        <f t="shared" si="197"/>
        <v>0.33900000000000002</v>
      </c>
      <c r="AU629" s="111">
        <f t="shared" si="198"/>
        <v>0.63700000000000001</v>
      </c>
      <c r="AV629" s="111">
        <f t="shared" si="199"/>
        <v>0.71</v>
      </c>
      <c r="AW629" s="101">
        <f t="shared" si="200"/>
        <v>0</v>
      </c>
      <c r="AX629" s="101">
        <f t="shared" si="201"/>
        <v>2</v>
      </c>
      <c r="AY629" s="101">
        <f t="shared" si="202"/>
        <v>2</v>
      </c>
      <c r="AZ629" s="101">
        <f t="shared" si="203"/>
        <v>2</v>
      </c>
      <c r="BA629" s="101">
        <f t="shared" si="204"/>
        <v>0</v>
      </c>
      <c r="BB629" s="101">
        <f t="shared" si="205"/>
        <v>2</v>
      </c>
      <c r="BC629" s="101">
        <f t="shared" si="206"/>
        <v>1</v>
      </c>
      <c r="BD629" s="101">
        <f t="shared" si="207"/>
        <v>1</v>
      </c>
      <c r="BE629" s="101">
        <f t="shared" si="208"/>
        <v>1</v>
      </c>
      <c r="BF629" s="101">
        <f t="shared" si="209"/>
        <v>2</v>
      </c>
      <c r="BG629" s="101">
        <f t="shared" si="210"/>
        <v>13</v>
      </c>
    </row>
    <row r="630" spans="1:59" x14ac:dyDescent="0.2">
      <c r="A630" s="98">
        <v>1958395</v>
      </c>
      <c r="B630" s="98" t="s">
        <v>1235</v>
      </c>
      <c r="C630" s="98" t="s">
        <v>2773</v>
      </c>
      <c r="D630" s="98" t="s">
        <v>628</v>
      </c>
      <c r="E630" s="106">
        <v>200</v>
      </c>
      <c r="F630" s="107" t="s">
        <v>1236</v>
      </c>
      <c r="G630" s="108" t="s">
        <v>1237</v>
      </c>
      <c r="H630" s="109">
        <v>53750</v>
      </c>
      <c r="I630" s="108">
        <v>0.26800000000000002</v>
      </c>
      <c r="J630" s="110">
        <v>24</v>
      </c>
      <c r="K630" s="110">
        <v>74</v>
      </c>
      <c r="L630" s="108">
        <v>0.32432432432432434</v>
      </c>
      <c r="M630" s="110">
        <v>10</v>
      </c>
      <c r="N630" s="110">
        <v>74</v>
      </c>
      <c r="O630" s="108">
        <v>0.13513513513513514</v>
      </c>
      <c r="P630" s="108">
        <v>2.5000000000000001E-2</v>
      </c>
      <c r="Q630" s="108">
        <v>0.44</v>
      </c>
      <c r="R630" s="108">
        <v>0.15606936416184972</v>
      </c>
      <c r="S630" s="110">
        <v>23</v>
      </c>
      <c r="T630" s="110">
        <v>45</v>
      </c>
      <c r="U630" s="110">
        <v>123</v>
      </c>
      <c r="V630" s="108">
        <v>0.55284552845528456</v>
      </c>
      <c r="W630" s="110">
        <v>1</v>
      </c>
      <c r="X630" s="110">
        <v>0</v>
      </c>
      <c r="Y630" s="110">
        <v>75</v>
      </c>
      <c r="Z630" s="108">
        <v>1.3333333333333334E-2</v>
      </c>
      <c r="AA630" s="110">
        <v>1</v>
      </c>
      <c r="AB630" s="110">
        <v>2</v>
      </c>
      <c r="AC630" s="110">
        <v>9</v>
      </c>
      <c r="AD630" s="110">
        <v>0</v>
      </c>
      <c r="AE630" s="110">
        <v>1</v>
      </c>
      <c r="AF630" s="110">
        <v>2</v>
      </c>
      <c r="AG630" s="110">
        <v>0</v>
      </c>
      <c r="AH630" s="110">
        <v>0</v>
      </c>
      <c r="AI630" s="110">
        <v>0</v>
      </c>
      <c r="AJ630" s="110">
        <v>0</v>
      </c>
      <c r="AK630" s="110">
        <v>74</v>
      </c>
      <c r="AL630" s="108">
        <v>0.20270270270270271</v>
      </c>
      <c r="AM630" s="111">
        <f t="shared" si="191"/>
        <v>0.22600000000000001</v>
      </c>
      <c r="AN630" s="111">
        <f t="shared" si="190"/>
        <v>0.95499999999999996</v>
      </c>
      <c r="AO630" s="111">
        <f t="shared" si="192"/>
        <v>0.98</v>
      </c>
      <c r="AP630" s="111">
        <f t="shared" si="193"/>
        <v>0.96499999999999997</v>
      </c>
      <c r="AQ630" s="111">
        <f t="shared" si="194"/>
        <v>0.48799999999999999</v>
      </c>
      <c r="AR630" s="111">
        <f t="shared" si="195"/>
        <v>0.82499999999999996</v>
      </c>
      <c r="AS630" s="111">
        <f t="shared" si="196"/>
        <v>0.79200000000000004</v>
      </c>
      <c r="AT630" s="111">
        <f t="shared" si="197"/>
        <v>0.79200000000000004</v>
      </c>
      <c r="AU630" s="111">
        <f t="shared" si="198"/>
        <v>0.129</v>
      </c>
      <c r="AV630" s="111">
        <f t="shared" si="199"/>
        <v>0.61799999999999999</v>
      </c>
      <c r="AW630" s="101">
        <f t="shared" si="200"/>
        <v>2</v>
      </c>
      <c r="AX630" s="101">
        <f t="shared" si="201"/>
        <v>2</v>
      </c>
      <c r="AY630" s="101">
        <f t="shared" si="202"/>
        <v>2</v>
      </c>
      <c r="AZ630" s="101">
        <f t="shared" si="203"/>
        <v>2</v>
      </c>
      <c r="BA630" s="101">
        <f t="shared" si="204"/>
        <v>1</v>
      </c>
      <c r="BB630" s="101">
        <f t="shared" si="205"/>
        <v>2</v>
      </c>
      <c r="BC630" s="101">
        <f t="shared" si="206"/>
        <v>0</v>
      </c>
      <c r="BD630" s="101">
        <f t="shared" si="207"/>
        <v>2</v>
      </c>
      <c r="BE630" s="101">
        <f t="shared" si="208"/>
        <v>0</v>
      </c>
      <c r="BF630" s="101">
        <f t="shared" si="209"/>
        <v>1</v>
      </c>
      <c r="BG630" s="101">
        <f t="shared" si="210"/>
        <v>14</v>
      </c>
    </row>
    <row r="631" spans="1:59" x14ac:dyDescent="0.2">
      <c r="A631" s="98">
        <v>1958530</v>
      </c>
      <c r="B631" s="98" t="s">
        <v>1824</v>
      </c>
      <c r="C631" s="98" t="s">
        <v>2774</v>
      </c>
      <c r="D631" s="98" t="s">
        <v>629</v>
      </c>
      <c r="E631" s="106">
        <v>439</v>
      </c>
      <c r="F631" s="107" t="s">
        <v>644</v>
      </c>
      <c r="G631" s="108" t="s">
        <v>1380</v>
      </c>
      <c r="H631" s="109">
        <v>71875</v>
      </c>
      <c r="I631" s="108">
        <v>0.109</v>
      </c>
      <c r="J631" s="110">
        <v>8</v>
      </c>
      <c r="K631" s="110">
        <v>214</v>
      </c>
      <c r="L631" s="108">
        <v>3.7383177570093455E-2</v>
      </c>
      <c r="M631" s="110">
        <v>4</v>
      </c>
      <c r="N631" s="110">
        <v>214</v>
      </c>
      <c r="O631" s="108">
        <v>1.8691588785046728E-2</v>
      </c>
      <c r="P631" s="108">
        <v>0.03</v>
      </c>
      <c r="Q631" s="108">
        <v>0.27899999999999997</v>
      </c>
      <c r="R631" s="108">
        <v>-0.10408163265306122</v>
      </c>
      <c r="S631" s="110">
        <v>35</v>
      </c>
      <c r="T631" s="110">
        <v>147</v>
      </c>
      <c r="U631" s="110">
        <v>342</v>
      </c>
      <c r="V631" s="108">
        <v>0.53216374269005851</v>
      </c>
      <c r="W631" s="110">
        <v>42</v>
      </c>
      <c r="X631" s="110">
        <v>0</v>
      </c>
      <c r="Y631" s="110">
        <v>256</v>
      </c>
      <c r="Z631" s="108">
        <v>0.1640625</v>
      </c>
      <c r="AA631" s="110">
        <v>11</v>
      </c>
      <c r="AB631" s="110">
        <v>8</v>
      </c>
      <c r="AC631" s="110">
        <v>2</v>
      </c>
      <c r="AD631" s="110">
        <v>0</v>
      </c>
      <c r="AE631" s="110">
        <v>0</v>
      </c>
      <c r="AF631" s="110">
        <v>0</v>
      </c>
      <c r="AG631" s="110">
        <v>3</v>
      </c>
      <c r="AH631" s="110">
        <v>0</v>
      </c>
      <c r="AI631" s="110">
        <v>0</v>
      </c>
      <c r="AJ631" s="110">
        <v>0</v>
      </c>
      <c r="AK631" s="110">
        <v>214</v>
      </c>
      <c r="AL631" s="108">
        <v>0.11214953271028037</v>
      </c>
      <c r="AM631" s="111">
        <f t="shared" si="191"/>
        <v>0.67100000000000004</v>
      </c>
      <c r="AN631" s="111">
        <f t="shared" si="190"/>
        <v>0.57199999999999995</v>
      </c>
      <c r="AO631" s="111">
        <f t="shared" si="192"/>
        <v>0.154</v>
      </c>
      <c r="AP631" s="111">
        <f t="shared" si="193"/>
        <v>0.28000000000000003</v>
      </c>
      <c r="AQ631" s="111">
        <f t="shared" si="194"/>
        <v>0.55900000000000005</v>
      </c>
      <c r="AR631" s="111">
        <f t="shared" si="195"/>
        <v>0.21099999999999999</v>
      </c>
      <c r="AS631" s="111">
        <f t="shared" si="196"/>
        <v>0.72799999999999998</v>
      </c>
      <c r="AT631" s="111">
        <f t="shared" si="197"/>
        <v>0.72799999999999998</v>
      </c>
      <c r="AU631" s="111">
        <f t="shared" si="198"/>
        <v>0.83299999999999996</v>
      </c>
      <c r="AV631" s="111">
        <f t="shared" si="199"/>
        <v>0.17</v>
      </c>
      <c r="AW631" s="101">
        <f t="shared" si="200"/>
        <v>0</v>
      </c>
      <c r="AX631" s="101">
        <f t="shared" si="201"/>
        <v>1</v>
      </c>
      <c r="AY631" s="101">
        <f t="shared" si="202"/>
        <v>0</v>
      </c>
      <c r="AZ631" s="101">
        <f t="shared" si="203"/>
        <v>0</v>
      </c>
      <c r="BA631" s="101">
        <f t="shared" si="204"/>
        <v>1</v>
      </c>
      <c r="BB631" s="101">
        <f t="shared" si="205"/>
        <v>0</v>
      </c>
      <c r="BC631" s="101">
        <f t="shared" si="206"/>
        <v>2</v>
      </c>
      <c r="BD631" s="101">
        <f t="shared" si="207"/>
        <v>2</v>
      </c>
      <c r="BE631" s="101">
        <f t="shared" si="208"/>
        <v>2</v>
      </c>
      <c r="BF631" s="101">
        <f t="shared" si="209"/>
        <v>0</v>
      </c>
      <c r="BG631" s="101">
        <f t="shared" si="210"/>
        <v>8</v>
      </c>
    </row>
    <row r="632" spans="1:59" x14ac:dyDescent="0.2">
      <c r="A632" s="98">
        <v>1958575</v>
      </c>
      <c r="B632" s="98" t="s">
        <v>1468</v>
      </c>
      <c r="C632" s="98" t="s">
        <v>2775</v>
      </c>
      <c r="D632" s="98" t="s">
        <v>630</v>
      </c>
      <c r="E632" s="106">
        <v>994</v>
      </c>
      <c r="F632" s="107" t="s">
        <v>1403</v>
      </c>
      <c r="G632" s="108" t="s">
        <v>1404</v>
      </c>
      <c r="H632" s="109">
        <v>54914</v>
      </c>
      <c r="I632" s="108">
        <v>8.3000000000000004E-2</v>
      </c>
      <c r="J632" s="110">
        <v>75</v>
      </c>
      <c r="K632" s="110">
        <v>410</v>
      </c>
      <c r="L632" s="108">
        <v>0.18292682926829268</v>
      </c>
      <c r="M632" s="110">
        <v>15</v>
      </c>
      <c r="N632" s="110">
        <v>410</v>
      </c>
      <c r="O632" s="108">
        <v>3.6585365853658534E-2</v>
      </c>
      <c r="P632" s="108">
        <v>4.4000000000000004E-2</v>
      </c>
      <c r="Q632" s="108">
        <v>0.38</v>
      </c>
      <c r="R632" s="108">
        <v>-1.8756169792694965E-2</v>
      </c>
      <c r="S632" s="110">
        <v>46</v>
      </c>
      <c r="T632" s="110">
        <v>272</v>
      </c>
      <c r="U632" s="110">
        <v>685</v>
      </c>
      <c r="V632" s="108">
        <v>0.46423357664233578</v>
      </c>
      <c r="W632" s="110">
        <v>86</v>
      </c>
      <c r="X632" s="110">
        <v>0</v>
      </c>
      <c r="Y632" s="110">
        <v>496</v>
      </c>
      <c r="Z632" s="108">
        <v>0.17338709677419356</v>
      </c>
      <c r="AA632" s="110">
        <v>27</v>
      </c>
      <c r="AB632" s="110">
        <v>12</v>
      </c>
      <c r="AC632" s="110">
        <v>2</v>
      </c>
      <c r="AD632" s="110">
        <v>3</v>
      </c>
      <c r="AE632" s="110">
        <v>0</v>
      </c>
      <c r="AF632" s="110">
        <v>8</v>
      </c>
      <c r="AG632" s="110">
        <v>16</v>
      </c>
      <c r="AH632" s="110">
        <v>0</v>
      </c>
      <c r="AI632" s="110">
        <v>0</v>
      </c>
      <c r="AJ632" s="110">
        <v>0</v>
      </c>
      <c r="AK632" s="110">
        <v>410</v>
      </c>
      <c r="AL632" s="108">
        <v>0.16585365853658537</v>
      </c>
      <c r="AM632" s="111">
        <f t="shared" si="191"/>
        <v>0.25600000000000001</v>
      </c>
      <c r="AN632" s="111">
        <f t="shared" si="190"/>
        <v>0.434</v>
      </c>
      <c r="AO632" s="111">
        <f t="shared" si="192"/>
        <v>0.85599999999999998</v>
      </c>
      <c r="AP632" s="111">
        <f t="shared" si="193"/>
        <v>0.51200000000000001</v>
      </c>
      <c r="AQ632" s="111">
        <f t="shared" si="194"/>
        <v>0.71699999999999997</v>
      </c>
      <c r="AR632" s="111">
        <f t="shared" si="195"/>
        <v>0.623</v>
      </c>
      <c r="AS632" s="111">
        <f t="shared" si="196"/>
        <v>0.53</v>
      </c>
      <c r="AT632" s="111">
        <f t="shared" si="197"/>
        <v>0.53</v>
      </c>
      <c r="AU632" s="111">
        <f t="shared" si="198"/>
        <v>0.84799999999999998</v>
      </c>
      <c r="AV632" s="111">
        <f t="shared" si="199"/>
        <v>0.42699999999999999</v>
      </c>
      <c r="AW632" s="101">
        <f t="shared" si="200"/>
        <v>2</v>
      </c>
      <c r="AX632" s="101">
        <f t="shared" si="201"/>
        <v>1</v>
      </c>
      <c r="AY632" s="101">
        <f t="shared" si="202"/>
        <v>2</v>
      </c>
      <c r="AZ632" s="101">
        <f t="shared" si="203"/>
        <v>1</v>
      </c>
      <c r="BA632" s="101">
        <f t="shared" si="204"/>
        <v>2</v>
      </c>
      <c r="BB632" s="101">
        <f t="shared" si="205"/>
        <v>1</v>
      </c>
      <c r="BC632" s="101">
        <f t="shared" si="206"/>
        <v>1</v>
      </c>
      <c r="BD632" s="101">
        <f t="shared" si="207"/>
        <v>1</v>
      </c>
      <c r="BE632" s="101">
        <f t="shared" si="208"/>
        <v>2</v>
      </c>
      <c r="BF632" s="101">
        <f t="shared" si="209"/>
        <v>1</v>
      </c>
      <c r="BG632" s="101">
        <f t="shared" si="210"/>
        <v>14</v>
      </c>
    </row>
    <row r="633" spans="1:59" x14ac:dyDescent="0.2">
      <c r="A633" s="98">
        <v>1958620</v>
      </c>
      <c r="B633" s="98" t="s">
        <v>1077</v>
      </c>
      <c r="C633" s="98" t="s">
        <v>2776</v>
      </c>
      <c r="D633" s="98" t="s">
        <v>631</v>
      </c>
      <c r="E633" s="106">
        <v>5920</v>
      </c>
      <c r="F633" s="107" t="s">
        <v>293</v>
      </c>
      <c r="G633" s="108" t="s">
        <v>1078</v>
      </c>
      <c r="H633" s="109">
        <v>49821</v>
      </c>
      <c r="I633" s="108">
        <v>0.17100000000000001</v>
      </c>
      <c r="J633" s="110">
        <v>363</v>
      </c>
      <c r="K633" s="110">
        <v>2537</v>
      </c>
      <c r="L633" s="108">
        <v>0.14308238076468269</v>
      </c>
      <c r="M633" s="110">
        <v>205</v>
      </c>
      <c r="N633" s="110">
        <v>2537</v>
      </c>
      <c r="O633" s="108">
        <v>8.0804099329917223E-2</v>
      </c>
      <c r="P633" s="108">
        <v>7.8E-2</v>
      </c>
      <c r="Q633" s="108">
        <v>0.46899999999999997</v>
      </c>
      <c r="R633" s="108">
        <v>-7.7162899454403744E-2</v>
      </c>
      <c r="S633" s="110">
        <v>385</v>
      </c>
      <c r="T633" s="110">
        <v>2047</v>
      </c>
      <c r="U633" s="110">
        <v>4337</v>
      </c>
      <c r="V633" s="108">
        <v>0.56075628314503112</v>
      </c>
      <c r="W633" s="110">
        <v>374</v>
      </c>
      <c r="X633" s="110">
        <v>91</v>
      </c>
      <c r="Y633" s="110">
        <v>2911</v>
      </c>
      <c r="Z633" s="108">
        <v>9.7217451047749912E-2</v>
      </c>
      <c r="AA633" s="110">
        <v>196</v>
      </c>
      <c r="AB633" s="110">
        <v>146</v>
      </c>
      <c r="AC633" s="110">
        <v>97</v>
      </c>
      <c r="AD633" s="110">
        <v>86</v>
      </c>
      <c r="AE633" s="110">
        <v>0</v>
      </c>
      <c r="AF633" s="110">
        <v>229</v>
      </c>
      <c r="AG633" s="110">
        <v>79</v>
      </c>
      <c r="AH633" s="110">
        <v>21</v>
      </c>
      <c r="AI633" s="110">
        <v>0</v>
      </c>
      <c r="AJ633" s="110">
        <v>0</v>
      </c>
      <c r="AK633" s="110">
        <v>2537</v>
      </c>
      <c r="AL633" s="108">
        <v>0.33661805281828933</v>
      </c>
      <c r="AM633" s="111">
        <f t="shared" si="191"/>
        <v>0.151</v>
      </c>
      <c r="AN633" s="111">
        <f t="shared" si="190"/>
        <v>0.82799999999999996</v>
      </c>
      <c r="AO633" s="111">
        <f t="shared" si="192"/>
        <v>0.73899999999999999</v>
      </c>
      <c r="AP633" s="111">
        <f t="shared" si="193"/>
        <v>0.85399999999999998</v>
      </c>
      <c r="AQ633" s="111">
        <f t="shared" si="194"/>
        <v>0.90500000000000003</v>
      </c>
      <c r="AR633" s="111">
        <f t="shared" si="195"/>
        <v>0.88</v>
      </c>
      <c r="AS633" s="111">
        <f t="shared" si="196"/>
        <v>0.80500000000000005</v>
      </c>
      <c r="AT633" s="111">
        <f t="shared" si="197"/>
        <v>0.80500000000000005</v>
      </c>
      <c r="AU633" s="111">
        <f t="shared" si="198"/>
        <v>0.58599999999999997</v>
      </c>
      <c r="AV633" s="111">
        <f t="shared" si="199"/>
        <v>0.95899999999999996</v>
      </c>
      <c r="AW633" s="101">
        <f t="shared" si="200"/>
        <v>2</v>
      </c>
      <c r="AX633" s="101">
        <f t="shared" si="201"/>
        <v>2</v>
      </c>
      <c r="AY633" s="101">
        <f t="shared" si="202"/>
        <v>2</v>
      </c>
      <c r="AZ633" s="101">
        <f t="shared" si="203"/>
        <v>2</v>
      </c>
      <c r="BA633" s="101">
        <f t="shared" si="204"/>
        <v>2</v>
      </c>
      <c r="BB633" s="101">
        <f t="shared" si="205"/>
        <v>2</v>
      </c>
      <c r="BC633" s="101">
        <f t="shared" si="206"/>
        <v>2</v>
      </c>
      <c r="BD633" s="101">
        <f t="shared" si="207"/>
        <v>2</v>
      </c>
      <c r="BE633" s="101">
        <f t="shared" si="208"/>
        <v>1</v>
      </c>
      <c r="BF633" s="101">
        <f t="shared" si="209"/>
        <v>2</v>
      </c>
      <c r="BG633" s="101">
        <f t="shared" si="210"/>
        <v>19</v>
      </c>
    </row>
    <row r="634" spans="1:59" x14ac:dyDescent="0.2">
      <c r="A634" s="98">
        <v>1958665</v>
      </c>
      <c r="B634" s="98" t="s">
        <v>1781</v>
      </c>
      <c r="C634" s="98" t="s">
        <v>2777</v>
      </c>
      <c r="D634" s="98" t="s">
        <v>632</v>
      </c>
      <c r="E634" s="106">
        <v>2007</v>
      </c>
      <c r="F634" s="107" t="s">
        <v>97</v>
      </c>
      <c r="G634" s="108" t="s">
        <v>1280</v>
      </c>
      <c r="H634" s="109">
        <v>70556</v>
      </c>
      <c r="I634" s="108">
        <v>8.8000000000000009E-2</v>
      </c>
      <c r="J634" s="110">
        <v>68</v>
      </c>
      <c r="K634" s="110">
        <v>836</v>
      </c>
      <c r="L634" s="108">
        <v>8.1339712918660281E-2</v>
      </c>
      <c r="M634" s="110">
        <v>54</v>
      </c>
      <c r="N634" s="110">
        <v>836</v>
      </c>
      <c r="O634" s="108">
        <v>6.4593301435406703E-2</v>
      </c>
      <c r="P634" s="108">
        <v>0.02</v>
      </c>
      <c r="Q634" s="108">
        <v>0.34600000000000003</v>
      </c>
      <c r="R634" s="108">
        <v>-1.8101761252446183E-2</v>
      </c>
      <c r="S634" s="110">
        <v>29</v>
      </c>
      <c r="T634" s="110">
        <v>503</v>
      </c>
      <c r="U634" s="110">
        <v>1304</v>
      </c>
      <c r="V634" s="108">
        <v>0.40797546012269936</v>
      </c>
      <c r="W634" s="110">
        <v>74</v>
      </c>
      <c r="X634" s="110">
        <v>0</v>
      </c>
      <c r="Y634" s="110">
        <v>910</v>
      </c>
      <c r="Z634" s="108">
        <v>8.1318681318681321E-2</v>
      </c>
      <c r="AA634" s="110">
        <v>60</v>
      </c>
      <c r="AB634" s="110">
        <v>93</v>
      </c>
      <c r="AC634" s="110">
        <v>16</v>
      </c>
      <c r="AD634" s="110">
        <v>16</v>
      </c>
      <c r="AE634" s="110">
        <v>0</v>
      </c>
      <c r="AF634" s="110">
        <v>26</v>
      </c>
      <c r="AG634" s="110">
        <v>15</v>
      </c>
      <c r="AH634" s="110">
        <v>5</v>
      </c>
      <c r="AI634" s="110">
        <v>0</v>
      </c>
      <c r="AJ634" s="110">
        <v>0</v>
      </c>
      <c r="AK634" s="110">
        <v>836</v>
      </c>
      <c r="AL634" s="108">
        <v>0.27631578947368424</v>
      </c>
      <c r="AM634" s="111">
        <f t="shared" si="191"/>
        <v>0.64600000000000002</v>
      </c>
      <c r="AN634" s="111">
        <f t="shared" si="190"/>
        <v>0.46400000000000002</v>
      </c>
      <c r="AO634" s="111">
        <f t="shared" si="192"/>
        <v>0.42199999999999999</v>
      </c>
      <c r="AP634" s="111">
        <f t="shared" si="193"/>
        <v>0.76400000000000001</v>
      </c>
      <c r="AQ634" s="111">
        <f t="shared" si="194"/>
        <v>0.42199999999999999</v>
      </c>
      <c r="AR634" s="111">
        <f t="shared" si="195"/>
        <v>0.46800000000000003</v>
      </c>
      <c r="AS634" s="111">
        <f t="shared" si="196"/>
        <v>0.312</v>
      </c>
      <c r="AT634" s="111">
        <f t="shared" si="197"/>
        <v>0.312</v>
      </c>
      <c r="AU634" s="111">
        <f t="shared" si="198"/>
        <v>0.50700000000000001</v>
      </c>
      <c r="AV634" s="111">
        <f t="shared" si="199"/>
        <v>0.874</v>
      </c>
      <c r="AW634" s="101">
        <f t="shared" si="200"/>
        <v>1</v>
      </c>
      <c r="AX634" s="101">
        <f t="shared" si="201"/>
        <v>1</v>
      </c>
      <c r="AY634" s="101">
        <f t="shared" si="202"/>
        <v>1</v>
      </c>
      <c r="AZ634" s="101">
        <f t="shared" si="203"/>
        <v>2</v>
      </c>
      <c r="BA634" s="101">
        <f t="shared" si="204"/>
        <v>1</v>
      </c>
      <c r="BB634" s="101">
        <f t="shared" si="205"/>
        <v>1</v>
      </c>
      <c r="BC634" s="101">
        <f t="shared" si="206"/>
        <v>1</v>
      </c>
      <c r="BD634" s="101">
        <f t="shared" si="207"/>
        <v>0</v>
      </c>
      <c r="BE634" s="101">
        <f t="shared" si="208"/>
        <v>1</v>
      </c>
      <c r="BF634" s="101">
        <f t="shared" si="209"/>
        <v>2</v>
      </c>
      <c r="BG634" s="101">
        <f t="shared" si="210"/>
        <v>11</v>
      </c>
    </row>
    <row r="635" spans="1:59" x14ac:dyDescent="0.2">
      <c r="A635" s="98">
        <v>1958710</v>
      </c>
      <c r="B635" s="98" t="s">
        <v>1609</v>
      </c>
      <c r="C635" s="98" t="s">
        <v>2778</v>
      </c>
      <c r="D635" s="98" t="s">
        <v>633</v>
      </c>
      <c r="E635" s="106">
        <v>768</v>
      </c>
      <c r="F635" s="107" t="s">
        <v>1370</v>
      </c>
      <c r="G635" s="108" t="s">
        <v>1371</v>
      </c>
      <c r="H635" s="109">
        <v>59167</v>
      </c>
      <c r="I635" s="108">
        <v>0.14699999999999999</v>
      </c>
      <c r="J635" s="110">
        <v>27</v>
      </c>
      <c r="K635" s="110">
        <v>454</v>
      </c>
      <c r="L635" s="108">
        <v>5.9471365638766517E-2</v>
      </c>
      <c r="M635" s="110">
        <v>28</v>
      </c>
      <c r="N635" s="110">
        <v>454</v>
      </c>
      <c r="O635" s="108">
        <v>6.1674008810572688E-2</v>
      </c>
      <c r="P635" s="108">
        <v>0.02</v>
      </c>
      <c r="Q635" s="108">
        <v>0.39899999999999997</v>
      </c>
      <c r="R635" s="108">
        <v>-4.8327137546468404E-2</v>
      </c>
      <c r="S635" s="110">
        <v>10</v>
      </c>
      <c r="T635" s="110">
        <v>144</v>
      </c>
      <c r="U635" s="110">
        <v>593</v>
      </c>
      <c r="V635" s="108">
        <v>0.2596964586846543</v>
      </c>
      <c r="W635" s="110">
        <v>873</v>
      </c>
      <c r="X635" s="110">
        <v>779</v>
      </c>
      <c r="Y635" s="110">
        <v>1327</v>
      </c>
      <c r="Z635" s="108">
        <v>7.0836473247927662E-2</v>
      </c>
      <c r="AA635" s="110">
        <v>22</v>
      </c>
      <c r="AB635" s="110">
        <v>22</v>
      </c>
      <c r="AC635" s="110">
        <v>19</v>
      </c>
      <c r="AD635" s="110">
        <v>3</v>
      </c>
      <c r="AE635" s="110">
        <v>7</v>
      </c>
      <c r="AF635" s="110">
        <v>26</v>
      </c>
      <c r="AG635" s="110">
        <v>42</v>
      </c>
      <c r="AH635" s="110">
        <v>0</v>
      </c>
      <c r="AI635" s="110">
        <v>3</v>
      </c>
      <c r="AJ635" s="110">
        <v>0</v>
      </c>
      <c r="AK635" s="110">
        <v>454</v>
      </c>
      <c r="AL635" s="108">
        <v>0.31718061674008813</v>
      </c>
      <c r="AM635" s="111">
        <f t="shared" si="191"/>
        <v>0.371</v>
      </c>
      <c r="AN635" s="111">
        <f t="shared" si="190"/>
        <v>0.74099999999999999</v>
      </c>
      <c r="AO635" s="111">
        <f t="shared" si="192"/>
        <v>0.29099999999999998</v>
      </c>
      <c r="AP635" s="111">
        <f t="shared" si="193"/>
        <v>0.74299999999999999</v>
      </c>
      <c r="AQ635" s="111">
        <f t="shared" si="194"/>
        <v>0.42199999999999999</v>
      </c>
      <c r="AR635" s="111">
        <f t="shared" si="195"/>
        <v>0.69499999999999995</v>
      </c>
      <c r="AS635" s="111">
        <f t="shared" si="196"/>
        <v>5.8999999999999997E-2</v>
      </c>
      <c r="AT635" s="111">
        <f t="shared" si="197"/>
        <v>5.8999999999999997E-2</v>
      </c>
      <c r="AU635" s="111">
        <f t="shared" si="198"/>
        <v>0.438</v>
      </c>
      <c r="AV635" s="111">
        <f t="shared" si="199"/>
        <v>0.94099999999999995</v>
      </c>
      <c r="AW635" s="101">
        <f t="shared" si="200"/>
        <v>1</v>
      </c>
      <c r="AX635" s="101">
        <f t="shared" si="201"/>
        <v>2</v>
      </c>
      <c r="AY635" s="101">
        <f t="shared" si="202"/>
        <v>0</v>
      </c>
      <c r="AZ635" s="101">
        <f t="shared" si="203"/>
        <v>2</v>
      </c>
      <c r="BA635" s="101">
        <f t="shared" si="204"/>
        <v>1</v>
      </c>
      <c r="BB635" s="101">
        <f t="shared" si="205"/>
        <v>2</v>
      </c>
      <c r="BC635" s="101">
        <f t="shared" si="206"/>
        <v>1</v>
      </c>
      <c r="BD635" s="101">
        <f t="shared" si="207"/>
        <v>0</v>
      </c>
      <c r="BE635" s="101">
        <f t="shared" si="208"/>
        <v>1</v>
      </c>
      <c r="BF635" s="101">
        <f t="shared" si="209"/>
        <v>2</v>
      </c>
      <c r="BG635" s="101">
        <f t="shared" si="210"/>
        <v>12</v>
      </c>
    </row>
    <row r="636" spans="1:59" x14ac:dyDescent="0.2">
      <c r="A636" s="98">
        <v>1958890</v>
      </c>
      <c r="B636" s="98" t="s">
        <v>1790</v>
      </c>
      <c r="C636" s="98" t="s">
        <v>2779</v>
      </c>
      <c r="D636" s="98" t="s">
        <v>634</v>
      </c>
      <c r="E636" s="106">
        <v>192</v>
      </c>
      <c r="F636" s="107" t="s">
        <v>1157</v>
      </c>
      <c r="G636" s="108" t="s">
        <v>1158</v>
      </c>
      <c r="H636" s="109">
        <v>48500</v>
      </c>
      <c r="I636" s="108">
        <v>6.7000000000000004E-2</v>
      </c>
      <c r="J636" s="110">
        <v>0</v>
      </c>
      <c r="K636" s="110">
        <v>46</v>
      </c>
      <c r="L636" s="108">
        <v>0</v>
      </c>
      <c r="M636" s="110">
        <v>2</v>
      </c>
      <c r="N636" s="110">
        <v>46</v>
      </c>
      <c r="O636" s="108">
        <v>4.3478260869565216E-2</v>
      </c>
      <c r="P636" s="108">
        <v>0</v>
      </c>
      <c r="Q636" s="108">
        <v>0.22500000000000001</v>
      </c>
      <c r="R636" s="108">
        <v>-0.16157205240174671</v>
      </c>
      <c r="S636" s="110">
        <v>5</v>
      </c>
      <c r="T636" s="110">
        <v>24</v>
      </c>
      <c r="U636" s="110">
        <v>55</v>
      </c>
      <c r="V636" s="108">
        <v>0.52727272727272723</v>
      </c>
      <c r="W636" s="110">
        <v>13</v>
      </c>
      <c r="X636" s="110">
        <v>5</v>
      </c>
      <c r="Y636" s="110">
        <v>59</v>
      </c>
      <c r="Z636" s="108">
        <v>0.13559322033898305</v>
      </c>
      <c r="AA636" s="110">
        <v>0</v>
      </c>
      <c r="AB636" s="110">
        <v>2</v>
      </c>
      <c r="AC636" s="110">
        <v>1</v>
      </c>
      <c r="AD636" s="110">
        <v>0</v>
      </c>
      <c r="AE636" s="110">
        <v>0</v>
      </c>
      <c r="AF636" s="110">
        <v>1</v>
      </c>
      <c r="AG636" s="110">
        <v>0</v>
      </c>
      <c r="AH636" s="110">
        <v>0</v>
      </c>
      <c r="AI636" s="110">
        <v>2</v>
      </c>
      <c r="AJ636" s="110">
        <v>0</v>
      </c>
      <c r="AK636" s="110">
        <v>46</v>
      </c>
      <c r="AL636" s="108">
        <v>0.13043478260869565</v>
      </c>
      <c r="AM636" s="111">
        <f t="shared" si="191"/>
        <v>0.11799999999999999</v>
      </c>
      <c r="AN636" s="111">
        <f t="shared" si="190"/>
        <v>0.32200000000000001</v>
      </c>
      <c r="AO636" s="111">
        <f t="shared" si="192"/>
        <v>0</v>
      </c>
      <c r="AP636" s="111">
        <f t="shared" si="193"/>
        <v>0.57999999999999996</v>
      </c>
      <c r="AQ636" s="111">
        <f t="shared" si="194"/>
        <v>0</v>
      </c>
      <c r="AR636" s="111">
        <f t="shared" si="195"/>
        <v>6.2E-2</v>
      </c>
      <c r="AS636" s="111">
        <f t="shared" si="196"/>
        <v>0.71599999999999997</v>
      </c>
      <c r="AT636" s="111">
        <f t="shared" si="197"/>
        <v>0.71599999999999997</v>
      </c>
      <c r="AU636" s="111">
        <f t="shared" si="198"/>
        <v>0.76700000000000002</v>
      </c>
      <c r="AV636" s="111">
        <f t="shared" si="199"/>
        <v>0.253</v>
      </c>
      <c r="AW636" s="101">
        <f t="shared" si="200"/>
        <v>2</v>
      </c>
      <c r="AX636" s="101">
        <f t="shared" si="201"/>
        <v>0</v>
      </c>
      <c r="AY636" s="101">
        <f t="shared" si="202"/>
        <v>0</v>
      </c>
      <c r="AZ636" s="101">
        <f t="shared" si="203"/>
        <v>1</v>
      </c>
      <c r="BA636" s="101">
        <f t="shared" si="204"/>
        <v>0</v>
      </c>
      <c r="BB636" s="101">
        <f t="shared" si="205"/>
        <v>0</v>
      </c>
      <c r="BC636" s="101">
        <f t="shared" si="206"/>
        <v>2</v>
      </c>
      <c r="BD636" s="101">
        <f t="shared" si="207"/>
        <v>2</v>
      </c>
      <c r="BE636" s="101">
        <f t="shared" si="208"/>
        <v>2</v>
      </c>
      <c r="BF636" s="101">
        <f t="shared" si="209"/>
        <v>0</v>
      </c>
      <c r="BG636" s="101">
        <f t="shared" si="210"/>
        <v>9</v>
      </c>
    </row>
    <row r="637" spans="1:59" x14ac:dyDescent="0.2">
      <c r="A637" s="98">
        <v>1958980</v>
      </c>
      <c r="B637" s="98" t="s">
        <v>1362</v>
      </c>
      <c r="C637" s="98" t="s">
        <v>2780</v>
      </c>
      <c r="D637" s="98" t="s">
        <v>635</v>
      </c>
      <c r="E637" s="106">
        <v>651</v>
      </c>
      <c r="F637" s="107" t="s">
        <v>1057</v>
      </c>
      <c r="G637" s="108" t="s">
        <v>1058</v>
      </c>
      <c r="H637" s="109">
        <v>67120</v>
      </c>
      <c r="I637" s="108">
        <v>0.14699999999999999</v>
      </c>
      <c r="J637" s="110">
        <v>76</v>
      </c>
      <c r="K637" s="110">
        <v>285</v>
      </c>
      <c r="L637" s="108">
        <v>0.26666666666666666</v>
      </c>
      <c r="M637" s="110">
        <v>48</v>
      </c>
      <c r="N637" s="110">
        <v>285</v>
      </c>
      <c r="O637" s="108">
        <v>0.16842105263157894</v>
      </c>
      <c r="P637" s="108">
        <v>0.14800000000000002</v>
      </c>
      <c r="Q637" s="108">
        <v>0.308</v>
      </c>
      <c r="R637" s="108">
        <v>-6.73352435530086E-2</v>
      </c>
      <c r="S637" s="110">
        <v>34</v>
      </c>
      <c r="T637" s="110">
        <v>246</v>
      </c>
      <c r="U637" s="110">
        <v>495</v>
      </c>
      <c r="V637" s="108">
        <v>0.56565656565656564</v>
      </c>
      <c r="W637" s="110">
        <v>35</v>
      </c>
      <c r="X637" s="110">
        <v>0</v>
      </c>
      <c r="Y637" s="110">
        <v>320</v>
      </c>
      <c r="Z637" s="108">
        <v>0.109375</v>
      </c>
      <c r="AA637" s="110">
        <v>10</v>
      </c>
      <c r="AB637" s="110">
        <v>17</v>
      </c>
      <c r="AC637" s="110">
        <v>2</v>
      </c>
      <c r="AD637" s="110">
        <v>5</v>
      </c>
      <c r="AE637" s="110">
        <v>0</v>
      </c>
      <c r="AF637" s="110">
        <v>11</v>
      </c>
      <c r="AG637" s="110">
        <v>13</v>
      </c>
      <c r="AH637" s="110">
        <v>0</v>
      </c>
      <c r="AI637" s="110">
        <v>0</v>
      </c>
      <c r="AJ637" s="110">
        <v>0</v>
      </c>
      <c r="AK637" s="110">
        <v>285</v>
      </c>
      <c r="AL637" s="108">
        <v>0.20350877192982456</v>
      </c>
      <c r="AM637" s="111">
        <f t="shared" si="191"/>
        <v>0.57499999999999996</v>
      </c>
      <c r="AN637" s="111">
        <f t="shared" si="190"/>
        <v>0.74099999999999999</v>
      </c>
      <c r="AO637" s="111">
        <f t="shared" si="192"/>
        <v>0.96</v>
      </c>
      <c r="AP637" s="111">
        <f t="shared" si="193"/>
        <v>0.98399999999999999</v>
      </c>
      <c r="AQ637" s="111">
        <f t="shared" si="194"/>
        <v>0.97099999999999997</v>
      </c>
      <c r="AR637" s="111">
        <f t="shared" si="195"/>
        <v>0.32</v>
      </c>
      <c r="AS637" s="111">
        <f t="shared" si="196"/>
        <v>0.81399999999999995</v>
      </c>
      <c r="AT637" s="111">
        <f t="shared" si="197"/>
        <v>0.81399999999999995</v>
      </c>
      <c r="AU637" s="111">
        <f t="shared" si="198"/>
        <v>0.64700000000000002</v>
      </c>
      <c r="AV637" s="111">
        <f t="shared" si="199"/>
        <v>0.624</v>
      </c>
      <c r="AW637" s="101">
        <f t="shared" si="200"/>
        <v>1</v>
      </c>
      <c r="AX637" s="101">
        <f t="shared" si="201"/>
        <v>2</v>
      </c>
      <c r="AY637" s="101">
        <f t="shared" si="202"/>
        <v>2</v>
      </c>
      <c r="AZ637" s="101">
        <f t="shared" si="203"/>
        <v>2</v>
      </c>
      <c r="BA637" s="101">
        <f t="shared" si="204"/>
        <v>2</v>
      </c>
      <c r="BB637" s="101">
        <f t="shared" si="205"/>
        <v>0</v>
      </c>
      <c r="BC637" s="101">
        <f t="shared" si="206"/>
        <v>1</v>
      </c>
      <c r="BD637" s="101">
        <f t="shared" si="207"/>
        <v>2</v>
      </c>
      <c r="BE637" s="101">
        <f t="shared" si="208"/>
        <v>1</v>
      </c>
      <c r="BF637" s="101">
        <f t="shared" si="209"/>
        <v>1</v>
      </c>
      <c r="BG637" s="101">
        <f t="shared" si="210"/>
        <v>14</v>
      </c>
    </row>
    <row r="638" spans="1:59" x14ac:dyDescent="0.2">
      <c r="A638" s="98">
        <v>1959070</v>
      </c>
      <c r="B638" s="98" t="s">
        <v>1130</v>
      </c>
      <c r="C638" s="98" t="s">
        <v>2781</v>
      </c>
      <c r="D638" s="98" t="s">
        <v>636</v>
      </c>
      <c r="E638" s="106">
        <v>201</v>
      </c>
      <c r="F638" s="107" t="s">
        <v>428</v>
      </c>
      <c r="G638" s="108" t="s">
        <v>1047</v>
      </c>
      <c r="H638" s="109">
        <v>56875</v>
      </c>
      <c r="I638" s="108">
        <v>0.17</v>
      </c>
      <c r="J638" s="110">
        <v>9</v>
      </c>
      <c r="K638" s="110">
        <v>72</v>
      </c>
      <c r="L638" s="108">
        <v>0.125</v>
      </c>
      <c r="M638" s="110">
        <v>0</v>
      </c>
      <c r="N638" s="110">
        <v>72</v>
      </c>
      <c r="O638" s="108">
        <v>0</v>
      </c>
      <c r="P638" s="108">
        <v>4.8000000000000001E-2</v>
      </c>
      <c r="Q638" s="108">
        <v>0.36200000000000004</v>
      </c>
      <c r="R638" s="108">
        <v>-6.5116279069767441E-2</v>
      </c>
      <c r="S638" s="110">
        <v>9</v>
      </c>
      <c r="T638" s="110">
        <v>69</v>
      </c>
      <c r="U638" s="110">
        <v>146</v>
      </c>
      <c r="V638" s="108">
        <v>0.53424657534246578</v>
      </c>
      <c r="W638" s="110">
        <v>36</v>
      </c>
      <c r="X638" s="110">
        <v>0</v>
      </c>
      <c r="Y638" s="110">
        <v>108</v>
      </c>
      <c r="Z638" s="108">
        <v>0.33333333333333331</v>
      </c>
      <c r="AA638" s="110">
        <v>14</v>
      </c>
      <c r="AB638" s="110">
        <v>0</v>
      </c>
      <c r="AC638" s="110">
        <v>0</v>
      </c>
      <c r="AD638" s="110">
        <v>6</v>
      </c>
      <c r="AE638" s="110">
        <v>0</v>
      </c>
      <c r="AF638" s="110">
        <v>0</v>
      </c>
      <c r="AG638" s="110">
        <v>0</v>
      </c>
      <c r="AH638" s="110">
        <v>0</v>
      </c>
      <c r="AI638" s="110">
        <v>0</v>
      </c>
      <c r="AJ638" s="110">
        <v>0</v>
      </c>
      <c r="AK638" s="110">
        <v>72</v>
      </c>
      <c r="AL638" s="108">
        <v>0.27777777777777779</v>
      </c>
      <c r="AM638" s="111">
        <f t="shared" si="191"/>
        <v>0.307</v>
      </c>
      <c r="AN638" s="111">
        <f t="shared" si="190"/>
        <v>0.82299999999999995</v>
      </c>
      <c r="AO638" s="111">
        <f t="shared" si="192"/>
        <v>0.65800000000000003</v>
      </c>
      <c r="AP638" s="111">
        <f t="shared" si="193"/>
        <v>0</v>
      </c>
      <c r="AQ638" s="111">
        <f t="shared" si="194"/>
        <v>0.755</v>
      </c>
      <c r="AR638" s="111">
        <f t="shared" si="195"/>
        <v>0.54200000000000004</v>
      </c>
      <c r="AS638" s="111">
        <f t="shared" si="196"/>
        <v>0.73499999999999999</v>
      </c>
      <c r="AT638" s="111">
        <f t="shared" si="197"/>
        <v>0.73499999999999999</v>
      </c>
      <c r="AU638" s="111">
        <f t="shared" si="198"/>
        <v>0.97399999999999998</v>
      </c>
      <c r="AV638" s="111">
        <f t="shared" si="199"/>
        <v>0.88</v>
      </c>
      <c r="AW638" s="101">
        <f t="shared" si="200"/>
        <v>2</v>
      </c>
      <c r="AX638" s="101">
        <f t="shared" si="201"/>
        <v>2</v>
      </c>
      <c r="AY638" s="101">
        <f t="shared" si="202"/>
        <v>1</v>
      </c>
      <c r="AZ638" s="101">
        <f t="shared" si="203"/>
        <v>0</v>
      </c>
      <c r="BA638" s="101">
        <f t="shared" si="204"/>
        <v>2</v>
      </c>
      <c r="BB638" s="101">
        <f t="shared" si="205"/>
        <v>1</v>
      </c>
      <c r="BC638" s="101">
        <f t="shared" si="206"/>
        <v>1</v>
      </c>
      <c r="BD638" s="101">
        <f t="shared" si="207"/>
        <v>2</v>
      </c>
      <c r="BE638" s="101">
        <f t="shared" si="208"/>
        <v>2</v>
      </c>
      <c r="BF638" s="101">
        <f t="shared" si="209"/>
        <v>2</v>
      </c>
      <c r="BG638" s="101">
        <f t="shared" si="210"/>
        <v>15</v>
      </c>
    </row>
    <row r="639" spans="1:59" x14ac:dyDescent="0.2">
      <c r="A639" s="98">
        <v>1959115</v>
      </c>
      <c r="B639" s="98" t="s">
        <v>1249</v>
      </c>
      <c r="C639" s="98" t="s">
        <v>2782</v>
      </c>
      <c r="D639" s="98" t="s">
        <v>637</v>
      </c>
      <c r="E639" s="106">
        <v>2906</v>
      </c>
      <c r="F639" s="107" t="s">
        <v>576</v>
      </c>
      <c r="G639" s="108" t="s">
        <v>1168</v>
      </c>
      <c r="H639" s="109">
        <v>54659</v>
      </c>
      <c r="I639" s="108">
        <v>0.161</v>
      </c>
      <c r="J639" s="110">
        <v>122</v>
      </c>
      <c r="K639" s="110">
        <v>1267</v>
      </c>
      <c r="L639" s="108">
        <v>9.6290449881610105E-2</v>
      </c>
      <c r="M639" s="110">
        <v>81</v>
      </c>
      <c r="N639" s="110">
        <v>1267</v>
      </c>
      <c r="O639" s="108">
        <v>6.3930544593528024E-2</v>
      </c>
      <c r="P639" s="108">
        <v>1.3000000000000001E-2</v>
      </c>
      <c r="Q639" s="108">
        <v>0.39799999999999996</v>
      </c>
      <c r="R639" s="108">
        <v>-3.0687124749833223E-2</v>
      </c>
      <c r="S639" s="110">
        <v>131</v>
      </c>
      <c r="T639" s="110">
        <v>805</v>
      </c>
      <c r="U639" s="110">
        <v>1938</v>
      </c>
      <c r="V639" s="108">
        <v>0.48297213622291024</v>
      </c>
      <c r="W639" s="110">
        <v>102</v>
      </c>
      <c r="X639" s="110">
        <v>26</v>
      </c>
      <c r="Y639" s="110">
        <v>1369</v>
      </c>
      <c r="Z639" s="108">
        <v>5.5514974433893353E-2</v>
      </c>
      <c r="AA639" s="110">
        <v>27</v>
      </c>
      <c r="AB639" s="110">
        <v>27</v>
      </c>
      <c r="AC639" s="110">
        <v>97</v>
      </c>
      <c r="AD639" s="110">
        <v>33</v>
      </c>
      <c r="AE639" s="110">
        <v>0</v>
      </c>
      <c r="AF639" s="110">
        <v>122</v>
      </c>
      <c r="AG639" s="110">
        <v>40</v>
      </c>
      <c r="AH639" s="110">
        <v>3</v>
      </c>
      <c r="AI639" s="110">
        <v>0</v>
      </c>
      <c r="AJ639" s="110">
        <v>9</v>
      </c>
      <c r="AK639" s="110">
        <v>1267</v>
      </c>
      <c r="AL639" s="108">
        <v>0.2825572217837411</v>
      </c>
      <c r="AM639" s="111">
        <f t="shared" si="191"/>
        <v>0.25</v>
      </c>
      <c r="AN639" s="111">
        <f t="shared" si="190"/>
        <v>0.79300000000000004</v>
      </c>
      <c r="AO639" s="111">
        <f t="shared" si="192"/>
        <v>0.497</v>
      </c>
      <c r="AP639" s="111">
        <f t="shared" si="193"/>
        <v>0.76100000000000001</v>
      </c>
      <c r="AQ639" s="111">
        <f t="shared" si="194"/>
        <v>0.316</v>
      </c>
      <c r="AR639" s="111">
        <f t="shared" si="195"/>
        <v>0.69299999999999995</v>
      </c>
      <c r="AS639" s="111">
        <f t="shared" si="196"/>
        <v>0.59299999999999997</v>
      </c>
      <c r="AT639" s="111">
        <f t="shared" si="197"/>
        <v>0.59299999999999997</v>
      </c>
      <c r="AU639" s="111">
        <f t="shared" si="198"/>
        <v>0.34300000000000003</v>
      </c>
      <c r="AV639" s="111">
        <f t="shared" si="199"/>
        <v>0.89400000000000002</v>
      </c>
      <c r="AW639" s="101">
        <f t="shared" si="200"/>
        <v>2</v>
      </c>
      <c r="AX639" s="101">
        <f t="shared" si="201"/>
        <v>2</v>
      </c>
      <c r="AY639" s="101">
        <f t="shared" si="202"/>
        <v>1</v>
      </c>
      <c r="AZ639" s="101">
        <f t="shared" si="203"/>
        <v>2</v>
      </c>
      <c r="BA639" s="101">
        <f t="shared" si="204"/>
        <v>0</v>
      </c>
      <c r="BB639" s="101">
        <f t="shared" si="205"/>
        <v>2</v>
      </c>
      <c r="BC639" s="101">
        <f t="shared" si="206"/>
        <v>1</v>
      </c>
      <c r="BD639" s="101">
        <f t="shared" si="207"/>
        <v>1</v>
      </c>
      <c r="BE639" s="101">
        <f t="shared" si="208"/>
        <v>1</v>
      </c>
      <c r="BF639" s="101">
        <f t="shared" si="209"/>
        <v>2</v>
      </c>
      <c r="BG639" s="101">
        <f t="shared" si="210"/>
        <v>14</v>
      </c>
    </row>
    <row r="640" spans="1:59" x14ac:dyDescent="0.2">
      <c r="A640" s="98">
        <v>1959250</v>
      </c>
      <c r="B640" s="98" t="s">
        <v>1277</v>
      </c>
      <c r="C640" s="98" t="s">
        <v>2783</v>
      </c>
      <c r="D640" s="98" t="s">
        <v>638</v>
      </c>
      <c r="E640" s="106">
        <v>201</v>
      </c>
      <c r="F640" s="107" t="s">
        <v>1057</v>
      </c>
      <c r="G640" s="108" t="s">
        <v>1058</v>
      </c>
      <c r="H640" s="109">
        <v>42813</v>
      </c>
      <c r="I640" s="108">
        <v>0.34600000000000003</v>
      </c>
      <c r="J640" s="110">
        <v>32</v>
      </c>
      <c r="K640" s="110">
        <v>103</v>
      </c>
      <c r="L640" s="108">
        <v>0.31067961165048541</v>
      </c>
      <c r="M640" s="110">
        <v>13</v>
      </c>
      <c r="N640" s="110">
        <v>103</v>
      </c>
      <c r="O640" s="108">
        <v>0.12621359223300971</v>
      </c>
      <c r="P640" s="108">
        <v>9.0000000000000011E-3</v>
      </c>
      <c r="Q640" s="108">
        <v>0.40600000000000003</v>
      </c>
      <c r="R640" s="108">
        <v>2.030456852791878E-2</v>
      </c>
      <c r="S640" s="110">
        <v>3</v>
      </c>
      <c r="T640" s="110">
        <v>52</v>
      </c>
      <c r="U640" s="110">
        <v>161</v>
      </c>
      <c r="V640" s="108">
        <v>0.34161490683229812</v>
      </c>
      <c r="W640" s="110">
        <v>15</v>
      </c>
      <c r="X640" s="110">
        <v>4</v>
      </c>
      <c r="Y640" s="110">
        <v>118</v>
      </c>
      <c r="Z640" s="108">
        <v>9.3220338983050849E-2</v>
      </c>
      <c r="AA640" s="110">
        <v>7</v>
      </c>
      <c r="AB640" s="110">
        <v>13</v>
      </c>
      <c r="AC640" s="110">
        <v>11</v>
      </c>
      <c r="AD640" s="110">
        <v>0</v>
      </c>
      <c r="AE640" s="110">
        <v>2</v>
      </c>
      <c r="AF640" s="110">
        <v>5</v>
      </c>
      <c r="AG640" s="110">
        <v>0</v>
      </c>
      <c r="AH640" s="110">
        <v>0</v>
      </c>
      <c r="AI640" s="110">
        <v>0</v>
      </c>
      <c r="AJ640" s="110">
        <v>0</v>
      </c>
      <c r="AK640" s="110">
        <v>103</v>
      </c>
      <c r="AL640" s="108">
        <v>0.36893203883495146</v>
      </c>
      <c r="AM640" s="111">
        <f t="shared" si="191"/>
        <v>5.5E-2</v>
      </c>
      <c r="AN640" s="111">
        <f t="shared" si="190"/>
        <v>0.98499999999999999</v>
      </c>
      <c r="AO640" s="111">
        <f t="shared" si="192"/>
        <v>0.97699999999999998</v>
      </c>
      <c r="AP640" s="111">
        <f t="shared" si="193"/>
        <v>0.95799999999999996</v>
      </c>
      <c r="AQ640" s="111">
        <f t="shared" si="194"/>
        <v>0.253</v>
      </c>
      <c r="AR640" s="111">
        <f t="shared" si="195"/>
        <v>0.72299999999999998</v>
      </c>
      <c r="AS640" s="111">
        <f t="shared" si="196"/>
        <v>0.14099999999999999</v>
      </c>
      <c r="AT640" s="111">
        <f t="shared" si="197"/>
        <v>0.14099999999999999</v>
      </c>
      <c r="AU640" s="111">
        <f t="shared" si="198"/>
        <v>0.56299999999999994</v>
      </c>
      <c r="AV640" s="111">
        <f t="shared" si="199"/>
        <v>0.97599999999999998</v>
      </c>
      <c r="AW640" s="101">
        <f t="shared" si="200"/>
        <v>2</v>
      </c>
      <c r="AX640" s="101">
        <f t="shared" si="201"/>
        <v>2</v>
      </c>
      <c r="AY640" s="101">
        <f t="shared" si="202"/>
        <v>2</v>
      </c>
      <c r="AZ640" s="101">
        <f t="shared" si="203"/>
        <v>2</v>
      </c>
      <c r="BA640" s="101">
        <f t="shared" si="204"/>
        <v>0</v>
      </c>
      <c r="BB640" s="101">
        <f t="shared" si="205"/>
        <v>2</v>
      </c>
      <c r="BC640" s="101">
        <f t="shared" si="206"/>
        <v>0</v>
      </c>
      <c r="BD640" s="101">
        <f t="shared" si="207"/>
        <v>0</v>
      </c>
      <c r="BE640" s="101">
        <f t="shared" si="208"/>
        <v>1</v>
      </c>
      <c r="BF640" s="101">
        <f t="shared" si="209"/>
        <v>2</v>
      </c>
      <c r="BG640" s="101">
        <f t="shared" si="210"/>
        <v>13</v>
      </c>
    </row>
    <row r="641" spans="1:59" x14ac:dyDescent="0.2">
      <c r="A641" s="98">
        <v>1959475</v>
      </c>
      <c r="B641" s="98" t="s">
        <v>2123</v>
      </c>
      <c r="C641" s="98" t="s">
        <v>2784</v>
      </c>
      <c r="D641" s="98" t="s">
        <v>639</v>
      </c>
      <c r="E641" s="106">
        <v>6267</v>
      </c>
      <c r="F641" s="107" t="s">
        <v>1603</v>
      </c>
      <c r="G641" s="108" t="s">
        <v>1604</v>
      </c>
      <c r="H641" s="109">
        <v>81667</v>
      </c>
      <c r="I641" s="108">
        <v>0.10800000000000001</v>
      </c>
      <c r="J641" s="110">
        <v>92</v>
      </c>
      <c r="K641" s="110">
        <v>2206</v>
      </c>
      <c r="L641" s="108">
        <v>4.1704442429737081E-2</v>
      </c>
      <c r="M641" s="110">
        <v>41</v>
      </c>
      <c r="N641" s="110">
        <v>2206</v>
      </c>
      <c r="O641" s="108">
        <v>1.8585675430643701E-2</v>
      </c>
      <c r="P641" s="108">
        <v>3.9E-2</v>
      </c>
      <c r="Q641" s="108">
        <v>0.30299999999999999</v>
      </c>
      <c r="R641" s="108">
        <v>4.380413057961359E-2</v>
      </c>
      <c r="S641" s="110">
        <v>129</v>
      </c>
      <c r="T641" s="110">
        <v>659</v>
      </c>
      <c r="U641" s="110">
        <v>3592</v>
      </c>
      <c r="V641" s="108">
        <v>0.21937639198218262</v>
      </c>
      <c r="W641" s="110">
        <v>29</v>
      </c>
      <c r="X641" s="110">
        <v>29</v>
      </c>
      <c r="Y641" s="110">
        <v>2235</v>
      </c>
      <c r="Z641" s="108">
        <v>0</v>
      </c>
      <c r="AA641" s="110">
        <v>29</v>
      </c>
      <c r="AB641" s="110">
        <v>37</v>
      </c>
      <c r="AC641" s="110">
        <v>13</v>
      </c>
      <c r="AD641" s="110">
        <v>22</v>
      </c>
      <c r="AE641" s="110">
        <v>14</v>
      </c>
      <c r="AF641" s="110">
        <v>227</v>
      </c>
      <c r="AG641" s="110">
        <v>59</v>
      </c>
      <c r="AH641" s="110">
        <v>15</v>
      </c>
      <c r="AI641" s="110">
        <v>0</v>
      </c>
      <c r="AJ641" s="110">
        <v>0</v>
      </c>
      <c r="AK641" s="110">
        <v>2206</v>
      </c>
      <c r="AL641" s="108">
        <v>0.1885766092475068</v>
      </c>
      <c r="AM641" s="111">
        <f t="shared" si="191"/>
        <v>0.82</v>
      </c>
      <c r="AN641" s="111">
        <f t="shared" si="190"/>
        <v>0.56599999999999995</v>
      </c>
      <c r="AO641" s="111">
        <f t="shared" si="192"/>
        <v>0.184</v>
      </c>
      <c r="AP641" s="111">
        <f t="shared" si="193"/>
        <v>0.27700000000000002</v>
      </c>
      <c r="AQ641" s="111">
        <f t="shared" si="194"/>
        <v>0.66400000000000003</v>
      </c>
      <c r="AR641" s="111">
        <f t="shared" si="195"/>
        <v>0.30299999999999999</v>
      </c>
      <c r="AS641" s="111">
        <f t="shared" si="196"/>
        <v>3.1E-2</v>
      </c>
      <c r="AT641" s="111">
        <f t="shared" si="197"/>
        <v>3.1E-2</v>
      </c>
      <c r="AU641" s="111">
        <f t="shared" si="198"/>
        <v>0</v>
      </c>
      <c r="AV641" s="111">
        <f t="shared" si="199"/>
        <v>0.55900000000000005</v>
      </c>
      <c r="AW641" s="101">
        <f t="shared" si="200"/>
        <v>0</v>
      </c>
      <c r="AX641" s="101">
        <f t="shared" si="201"/>
        <v>1</v>
      </c>
      <c r="AY641" s="101">
        <f t="shared" si="202"/>
        <v>0</v>
      </c>
      <c r="AZ641" s="101">
        <f t="shared" si="203"/>
        <v>0</v>
      </c>
      <c r="BA641" s="101">
        <f t="shared" si="204"/>
        <v>1</v>
      </c>
      <c r="BB641" s="101">
        <f t="shared" si="205"/>
        <v>0</v>
      </c>
      <c r="BC641" s="101">
        <f t="shared" si="206"/>
        <v>0</v>
      </c>
      <c r="BD641" s="101">
        <f t="shared" si="207"/>
        <v>0</v>
      </c>
      <c r="BE641" s="101">
        <f t="shared" si="208"/>
        <v>0</v>
      </c>
      <c r="BF641" s="101">
        <f t="shared" si="209"/>
        <v>1</v>
      </c>
      <c r="BG641" s="101">
        <f t="shared" si="210"/>
        <v>3</v>
      </c>
    </row>
    <row r="642" spans="1:59" x14ac:dyDescent="0.2">
      <c r="A642" s="98">
        <v>1959520</v>
      </c>
      <c r="B642" s="98" t="s">
        <v>1669</v>
      </c>
      <c r="C642" s="98" t="s">
        <v>2785</v>
      </c>
      <c r="D642" s="98" t="s">
        <v>640</v>
      </c>
      <c r="E642" s="106">
        <v>68</v>
      </c>
      <c r="F642" s="107" t="s">
        <v>571</v>
      </c>
      <c r="G642" s="108" t="s">
        <v>1260</v>
      </c>
      <c r="H642" s="109">
        <v>52500</v>
      </c>
      <c r="I642" s="108">
        <v>0.151</v>
      </c>
      <c r="J642" s="110">
        <v>1</v>
      </c>
      <c r="K642" s="110">
        <v>46</v>
      </c>
      <c r="L642" s="108">
        <v>2.1739130434782608E-2</v>
      </c>
      <c r="M642" s="110">
        <v>1</v>
      </c>
      <c r="N642" s="110">
        <v>46</v>
      </c>
      <c r="O642" s="108">
        <v>2.1739130434782608E-2</v>
      </c>
      <c r="P642" s="108">
        <v>0</v>
      </c>
      <c r="Q642" s="108">
        <v>0.44299999999999995</v>
      </c>
      <c r="R642" s="108">
        <v>-4.2253521126760563E-2</v>
      </c>
      <c r="S642" s="110">
        <v>7</v>
      </c>
      <c r="T642" s="110">
        <v>15</v>
      </c>
      <c r="U642" s="110">
        <v>66</v>
      </c>
      <c r="V642" s="108">
        <v>0.33333333333333331</v>
      </c>
      <c r="W642" s="110">
        <v>14</v>
      </c>
      <c r="X642" s="110">
        <v>5</v>
      </c>
      <c r="Y642" s="110">
        <v>60</v>
      </c>
      <c r="Z642" s="108">
        <v>0.15</v>
      </c>
      <c r="AA642" s="110">
        <v>4</v>
      </c>
      <c r="AB642" s="110">
        <v>2</v>
      </c>
      <c r="AC642" s="110">
        <v>0</v>
      </c>
      <c r="AD642" s="110">
        <v>0</v>
      </c>
      <c r="AE642" s="110">
        <v>0</v>
      </c>
      <c r="AF642" s="110">
        <v>4</v>
      </c>
      <c r="AG642" s="110">
        <v>0</v>
      </c>
      <c r="AH642" s="110">
        <v>0</v>
      </c>
      <c r="AI642" s="110">
        <v>0</v>
      </c>
      <c r="AJ642" s="110">
        <v>0</v>
      </c>
      <c r="AK642" s="110">
        <v>46</v>
      </c>
      <c r="AL642" s="108">
        <v>0.21739130434782608</v>
      </c>
      <c r="AM642" s="111">
        <f t="shared" si="191"/>
        <v>0.20499999999999999</v>
      </c>
      <c r="AN642" s="111">
        <f t="shared" si="190"/>
        <v>0.76100000000000001</v>
      </c>
      <c r="AO642" s="111">
        <f t="shared" si="192"/>
        <v>8.7999999999999995E-2</v>
      </c>
      <c r="AP642" s="111">
        <f t="shared" si="193"/>
        <v>0.316</v>
      </c>
      <c r="AQ642" s="111">
        <f t="shared" si="194"/>
        <v>0</v>
      </c>
      <c r="AR642" s="111">
        <f t="shared" si="195"/>
        <v>0.82799999999999996</v>
      </c>
      <c r="AS642" s="111">
        <f t="shared" si="196"/>
        <v>0.13200000000000001</v>
      </c>
      <c r="AT642" s="111">
        <f t="shared" si="197"/>
        <v>0.13200000000000001</v>
      </c>
      <c r="AU642" s="111">
        <f t="shared" si="198"/>
        <v>0.80400000000000005</v>
      </c>
      <c r="AV642" s="111">
        <f t="shared" si="199"/>
        <v>0.67800000000000005</v>
      </c>
      <c r="AW642" s="101">
        <f t="shared" si="200"/>
        <v>2</v>
      </c>
      <c r="AX642" s="101">
        <f t="shared" si="201"/>
        <v>2</v>
      </c>
      <c r="AY642" s="101">
        <f t="shared" si="202"/>
        <v>0</v>
      </c>
      <c r="AZ642" s="101">
        <f t="shared" si="203"/>
        <v>0</v>
      </c>
      <c r="BA642" s="101">
        <f t="shared" si="204"/>
        <v>0</v>
      </c>
      <c r="BB642" s="101">
        <f t="shared" si="205"/>
        <v>2</v>
      </c>
      <c r="BC642" s="101">
        <f t="shared" si="206"/>
        <v>1</v>
      </c>
      <c r="BD642" s="101">
        <f t="shared" si="207"/>
        <v>0</v>
      </c>
      <c r="BE642" s="101">
        <f t="shared" si="208"/>
        <v>2</v>
      </c>
      <c r="BF642" s="101">
        <f t="shared" si="209"/>
        <v>2</v>
      </c>
      <c r="BG642" s="101">
        <f t="shared" si="210"/>
        <v>11</v>
      </c>
    </row>
    <row r="643" spans="1:59" x14ac:dyDescent="0.2">
      <c r="A643" s="98">
        <v>1959565</v>
      </c>
      <c r="B643" s="98" t="s">
        <v>1670</v>
      </c>
      <c r="C643" s="98" t="s">
        <v>2786</v>
      </c>
      <c r="D643" s="98" t="s">
        <v>641</v>
      </c>
      <c r="E643" s="106">
        <v>368</v>
      </c>
      <c r="F643" s="107" t="s">
        <v>7</v>
      </c>
      <c r="G643" s="108" t="s">
        <v>1317</v>
      </c>
      <c r="H643" s="109">
        <v>81250</v>
      </c>
      <c r="I643" s="108">
        <v>0.13</v>
      </c>
      <c r="J643" s="110">
        <v>5</v>
      </c>
      <c r="K643" s="110">
        <v>159</v>
      </c>
      <c r="L643" s="108">
        <v>3.1446540880503145E-2</v>
      </c>
      <c r="M643" s="110">
        <v>4</v>
      </c>
      <c r="N643" s="110">
        <v>159</v>
      </c>
      <c r="O643" s="108">
        <v>2.5157232704402517E-2</v>
      </c>
      <c r="P643" s="108">
        <v>0.122</v>
      </c>
      <c r="Q643" s="108">
        <v>0.318</v>
      </c>
      <c r="R643" s="108">
        <v>-9.8039215686274508E-2</v>
      </c>
      <c r="S643" s="110">
        <v>16</v>
      </c>
      <c r="T643" s="110">
        <v>129</v>
      </c>
      <c r="U643" s="110">
        <v>291</v>
      </c>
      <c r="V643" s="108">
        <v>0.49828178694158076</v>
      </c>
      <c r="W643" s="110">
        <v>13</v>
      </c>
      <c r="X643" s="110">
        <v>0</v>
      </c>
      <c r="Y643" s="110">
        <v>172</v>
      </c>
      <c r="Z643" s="108">
        <v>7.5581395348837205E-2</v>
      </c>
      <c r="AA643" s="110">
        <v>7</v>
      </c>
      <c r="AB643" s="110">
        <v>4</v>
      </c>
      <c r="AC643" s="110">
        <v>0</v>
      </c>
      <c r="AD643" s="110">
        <v>1</v>
      </c>
      <c r="AE643" s="110">
        <v>0</v>
      </c>
      <c r="AF643" s="110">
        <v>2</v>
      </c>
      <c r="AG643" s="110">
        <v>0</v>
      </c>
      <c r="AH643" s="110">
        <v>0</v>
      </c>
      <c r="AI643" s="110">
        <v>0</v>
      </c>
      <c r="AJ643" s="110">
        <v>0</v>
      </c>
      <c r="AK643" s="110">
        <v>159</v>
      </c>
      <c r="AL643" s="108">
        <v>8.8050314465408799E-2</v>
      </c>
      <c r="AM643" s="111">
        <f t="shared" si="191"/>
        <v>0.80800000000000005</v>
      </c>
      <c r="AN643" s="111">
        <f t="shared" si="190"/>
        <v>0.68</v>
      </c>
      <c r="AO643" s="111">
        <f t="shared" si="192"/>
        <v>0.13300000000000001</v>
      </c>
      <c r="AP643" s="111">
        <f t="shared" si="193"/>
        <v>0.35699999999999998</v>
      </c>
      <c r="AQ643" s="111">
        <f t="shared" si="194"/>
        <v>0.95599999999999996</v>
      </c>
      <c r="AR643" s="111">
        <f t="shared" si="195"/>
        <v>0.35199999999999998</v>
      </c>
      <c r="AS643" s="111">
        <f t="shared" si="196"/>
        <v>0.63300000000000001</v>
      </c>
      <c r="AT643" s="111">
        <f t="shared" si="197"/>
        <v>0.63300000000000001</v>
      </c>
      <c r="AU643" s="111">
        <f t="shared" si="198"/>
        <v>0.47099999999999997</v>
      </c>
      <c r="AV643" s="111">
        <f t="shared" si="199"/>
        <v>0.109</v>
      </c>
      <c r="AW643" s="101">
        <f t="shared" si="200"/>
        <v>0</v>
      </c>
      <c r="AX643" s="101">
        <f t="shared" si="201"/>
        <v>2</v>
      </c>
      <c r="AY643" s="101">
        <f t="shared" si="202"/>
        <v>0</v>
      </c>
      <c r="AZ643" s="101">
        <f t="shared" si="203"/>
        <v>1</v>
      </c>
      <c r="BA643" s="101">
        <f t="shared" si="204"/>
        <v>2</v>
      </c>
      <c r="BB643" s="101">
        <f t="shared" si="205"/>
        <v>1</v>
      </c>
      <c r="BC643" s="101">
        <f t="shared" si="206"/>
        <v>2</v>
      </c>
      <c r="BD643" s="101">
        <f t="shared" si="207"/>
        <v>1</v>
      </c>
      <c r="BE643" s="101">
        <f t="shared" si="208"/>
        <v>1</v>
      </c>
      <c r="BF643" s="101">
        <f t="shared" si="209"/>
        <v>0</v>
      </c>
      <c r="BG643" s="101">
        <f t="shared" si="210"/>
        <v>10</v>
      </c>
    </row>
    <row r="644" spans="1:59" x14ac:dyDescent="0.2">
      <c r="A644" s="98">
        <v>1959655</v>
      </c>
      <c r="B644" s="98" t="s">
        <v>1789</v>
      </c>
      <c r="C644" s="98" t="s">
        <v>2787</v>
      </c>
      <c r="D644" s="98" t="s">
        <v>642</v>
      </c>
      <c r="E644" s="106">
        <v>521</v>
      </c>
      <c r="F644" s="107" t="s">
        <v>1370</v>
      </c>
      <c r="G644" s="108" t="s">
        <v>1371</v>
      </c>
      <c r="H644" s="109">
        <v>66058</v>
      </c>
      <c r="I644" s="108">
        <v>1.9E-2</v>
      </c>
      <c r="J644" s="110">
        <v>5</v>
      </c>
      <c r="K644" s="110">
        <v>299</v>
      </c>
      <c r="L644" s="108">
        <v>1.6722408026755852E-2</v>
      </c>
      <c r="M644" s="110">
        <v>6</v>
      </c>
      <c r="N644" s="110">
        <v>299</v>
      </c>
      <c r="O644" s="108">
        <v>2.0066889632107024E-2</v>
      </c>
      <c r="P644" s="108">
        <v>9.4E-2</v>
      </c>
      <c r="Q644" s="108">
        <v>0.56200000000000006</v>
      </c>
      <c r="R644" s="108">
        <v>-0.14309210526315788</v>
      </c>
      <c r="S644" s="110">
        <v>72</v>
      </c>
      <c r="T644" s="110">
        <v>127</v>
      </c>
      <c r="U644" s="110">
        <v>528</v>
      </c>
      <c r="V644" s="108">
        <v>0.37689393939393939</v>
      </c>
      <c r="W644" s="110">
        <v>336</v>
      </c>
      <c r="X644" s="110">
        <v>302</v>
      </c>
      <c r="Y644" s="110">
        <v>635</v>
      </c>
      <c r="Z644" s="108">
        <v>5.3543307086614172E-2</v>
      </c>
      <c r="AA644" s="110">
        <v>5</v>
      </c>
      <c r="AB644" s="110">
        <v>29</v>
      </c>
      <c r="AC644" s="110">
        <v>27</v>
      </c>
      <c r="AD644" s="110">
        <v>1</v>
      </c>
      <c r="AE644" s="110">
        <v>6</v>
      </c>
      <c r="AF644" s="110">
        <v>0</v>
      </c>
      <c r="AG644" s="110">
        <v>0</v>
      </c>
      <c r="AH644" s="110">
        <v>0</v>
      </c>
      <c r="AI644" s="110">
        <v>0</v>
      </c>
      <c r="AJ644" s="110">
        <v>0</v>
      </c>
      <c r="AK644" s="110">
        <v>299</v>
      </c>
      <c r="AL644" s="108">
        <v>0.22742474916387959</v>
      </c>
      <c r="AM644" s="111">
        <f t="shared" si="191"/>
        <v>0.54200000000000004</v>
      </c>
      <c r="AN644" s="111">
        <f t="shared" si="190"/>
        <v>0.06</v>
      </c>
      <c r="AO644" s="111">
        <f t="shared" si="192"/>
        <v>7.3999999999999996E-2</v>
      </c>
      <c r="AP644" s="111">
        <f t="shared" si="193"/>
        <v>0.29899999999999999</v>
      </c>
      <c r="AQ644" s="111">
        <f t="shared" si="194"/>
        <v>0.92800000000000005</v>
      </c>
      <c r="AR644" s="111">
        <f t="shared" si="195"/>
        <v>0.96299999999999997</v>
      </c>
      <c r="AS644" s="111">
        <f t="shared" si="196"/>
        <v>0.20899999999999999</v>
      </c>
      <c r="AT644" s="111">
        <f t="shared" si="197"/>
        <v>0.20899999999999999</v>
      </c>
      <c r="AU644" s="111">
        <f t="shared" si="198"/>
        <v>0.33200000000000002</v>
      </c>
      <c r="AV644" s="111">
        <f t="shared" si="199"/>
        <v>0.72299999999999998</v>
      </c>
      <c r="AW644" s="101">
        <f t="shared" si="200"/>
        <v>1</v>
      </c>
      <c r="AX644" s="101">
        <f t="shared" si="201"/>
        <v>0</v>
      </c>
      <c r="AY644" s="101">
        <f t="shared" si="202"/>
        <v>0</v>
      </c>
      <c r="AZ644" s="101">
        <f t="shared" si="203"/>
        <v>0</v>
      </c>
      <c r="BA644" s="101">
        <f t="shared" si="204"/>
        <v>2</v>
      </c>
      <c r="BB644" s="101">
        <f t="shared" si="205"/>
        <v>2</v>
      </c>
      <c r="BC644" s="101">
        <f t="shared" si="206"/>
        <v>2</v>
      </c>
      <c r="BD644" s="101">
        <f t="shared" si="207"/>
        <v>0</v>
      </c>
      <c r="BE644" s="101">
        <f t="shared" si="208"/>
        <v>0</v>
      </c>
      <c r="BF644" s="101">
        <f t="shared" si="209"/>
        <v>2</v>
      </c>
      <c r="BG644" s="101">
        <f t="shared" si="210"/>
        <v>9</v>
      </c>
    </row>
    <row r="645" spans="1:59" x14ac:dyDescent="0.2">
      <c r="A645" s="98">
        <v>1959745</v>
      </c>
      <c r="B645" s="98" t="s">
        <v>1807</v>
      </c>
      <c r="C645" s="98" t="s">
        <v>2788</v>
      </c>
      <c r="D645" s="98" t="s">
        <v>643</v>
      </c>
      <c r="E645" s="106">
        <v>3627</v>
      </c>
      <c r="F645" s="107" t="s">
        <v>571</v>
      </c>
      <c r="G645" s="108" t="s">
        <v>1260</v>
      </c>
      <c r="H645" s="109">
        <v>62309</v>
      </c>
      <c r="I645" s="108">
        <v>6.8000000000000005E-2</v>
      </c>
      <c r="J645" s="110">
        <v>147</v>
      </c>
      <c r="K645" s="110">
        <v>1691</v>
      </c>
      <c r="L645" s="108">
        <v>8.6930810171496162E-2</v>
      </c>
      <c r="M645" s="110">
        <v>53</v>
      </c>
      <c r="N645" s="110">
        <v>1691</v>
      </c>
      <c r="O645" s="108">
        <v>3.1342400946185692E-2</v>
      </c>
      <c r="P645" s="108">
        <v>1.3000000000000001E-2</v>
      </c>
      <c r="Q645" s="108">
        <v>0.36</v>
      </c>
      <c r="R645" s="108">
        <v>2.2105554020447637E-3</v>
      </c>
      <c r="S645" s="110">
        <v>125</v>
      </c>
      <c r="T645" s="110">
        <v>853</v>
      </c>
      <c r="U645" s="110">
        <v>2594</v>
      </c>
      <c r="V645" s="108">
        <v>0.37702390131071706</v>
      </c>
      <c r="W645" s="110">
        <v>154</v>
      </c>
      <c r="X645" s="110">
        <v>77</v>
      </c>
      <c r="Y645" s="110">
        <v>1845</v>
      </c>
      <c r="Z645" s="108">
        <v>4.1734417344173443E-2</v>
      </c>
      <c r="AA645" s="110">
        <v>30</v>
      </c>
      <c r="AB645" s="110">
        <v>59</v>
      </c>
      <c r="AC645" s="110">
        <v>39</v>
      </c>
      <c r="AD645" s="110">
        <v>13</v>
      </c>
      <c r="AE645" s="110">
        <v>0</v>
      </c>
      <c r="AF645" s="110">
        <v>81</v>
      </c>
      <c r="AG645" s="110">
        <v>31</v>
      </c>
      <c r="AH645" s="110">
        <v>18</v>
      </c>
      <c r="AI645" s="110">
        <v>0</v>
      </c>
      <c r="AJ645" s="110">
        <v>0</v>
      </c>
      <c r="AK645" s="110">
        <v>1691</v>
      </c>
      <c r="AL645" s="108">
        <v>0.1602602010644589</v>
      </c>
      <c r="AM645" s="111">
        <f t="shared" si="191"/>
        <v>0.45300000000000001</v>
      </c>
      <c r="AN645" s="111">
        <f t="shared" si="190"/>
        <v>0.33</v>
      </c>
      <c r="AO645" s="111">
        <f t="shared" si="192"/>
        <v>0.45100000000000001</v>
      </c>
      <c r="AP645" s="111">
        <f t="shared" si="193"/>
        <v>0.44700000000000001</v>
      </c>
      <c r="AQ645" s="111">
        <f t="shared" si="194"/>
        <v>0.316</v>
      </c>
      <c r="AR645" s="111">
        <f t="shared" si="195"/>
        <v>0.53</v>
      </c>
      <c r="AS645" s="111">
        <f t="shared" si="196"/>
        <v>0.21199999999999999</v>
      </c>
      <c r="AT645" s="111">
        <f t="shared" si="197"/>
        <v>0.21199999999999999</v>
      </c>
      <c r="AU645" s="111">
        <f t="shared" si="198"/>
        <v>0.26800000000000002</v>
      </c>
      <c r="AV645" s="111">
        <f t="shared" si="199"/>
        <v>0.39900000000000002</v>
      </c>
      <c r="AW645" s="101">
        <f t="shared" si="200"/>
        <v>1</v>
      </c>
      <c r="AX645" s="101">
        <f t="shared" si="201"/>
        <v>0</v>
      </c>
      <c r="AY645" s="101">
        <f t="shared" si="202"/>
        <v>1</v>
      </c>
      <c r="AZ645" s="101">
        <f t="shared" si="203"/>
        <v>1</v>
      </c>
      <c r="BA645" s="101">
        <f t="shared" si="204"/>
        <v>0</v>
      </c>
      <c r="BB645" s="101">
        <f t="shared" si="205"/>
        <v>1</v>
      </c>
      <c r="BC645" s="101">
        <f t="shared" si="206"/>
        <v>0</v>
      </c>
      <c r="BD645" s="101">
        <f t="shared" si="207"/>
        <v>0</v>
      </c>
      <c r="BE645" s="101">
        <f t="shared" si="208"/>
        <v>0</v>
      </c>
      <c r="BF645" s="101">
        <f t="shared" si="209"/>
        <v>1</v>
      </c>
      <c r="BG645" s="101">
        <f t="shared" si="210"/>
        <v>5</v>
      </c>
    </row>
    <row r="646" spans="1:59" x14ac:dyDescent="0.2">
      <c r="A646" s="98">
        <v>1959835</v>
      </c>
      <c r="B646" s="98" t="s">
        <v>1270</v>
      </c>
      <c r="C646" s="98" t="s">
        <v>2789</v>
      </c>
      <c r="D646" s="98" t="s">
        <v>644</v>
      </c>
      <c r="E646" s="106">
        <v>5415</v>
      </c>
      <c r="F646" s="107" t="s">
        <v>1154</v>
      </c>
      <c r="G646" s="108" t="s">
        <v>1155</v>
      </c>
      <c r="H646" s="109">
        <v>62363</v>
      </c>
      <c r="I646" s="108">
        <v>0.153</v>
      </c>
      <c r="J646" s="110">
        <v>446</v>
      </c>
      <c r="K646" s="110">
        <v>2424</v>
      </c>
      <c r="L646" s="108">
        <v>0.183993399339934</v>
      </c>
      <c r="M646" s="110">
        <v>94</v>
      </c>
      <c r="N646" s="110">
        <v>2424</v>
      </c>
      <c r="O646" s="108">
        <v>3.8778877887788776E-2</v>
      </c>
      <c r="P646" s="108">
        <v>5.9000000000000004E-2</v>
      </c>
      <c r="Q646" s="108">
        <v>0.36899999999999999</v>
      </c>
      <c r="R646" s="108">
        <v>9.8600121728545348E-2</v>
      </c>
      <c r="S646" s="110">
        <v>707</v>
      </c>
      <c r="T646" s="110">
        <v>1650</v>
      </c>
      <c r="U646" s="110">
        <v>3710</v>
      </c>
      <c r="V646" s="108">
        <v>0.63530997304582215</v>
      </c>
      <c r="W646" s="110">
        <v>371</v>
      </c>
      <c r="X646" s="110">
        <v>0</v>
      </c>
      <c r="Y646" s="110">
        <v>2795</v>
      </c>
      <c r="Z646" s="108">
        <v>0.13273703041144902</v>
      </c>
      <c r="AA646" s="110">
        <v>15</v>
      </c>
      <c r="AB646" s="110">
        <v>56</v>
      </c>
      <c r="AC646" s="110">
        <v>32</v>
      </c>
      <c r="AD646" s="110">
        <v>91</v>
      </c>
      <c r="AE646" s="110">
        <v>0</v>
      </c>
      <c r="AF646" s="110">
        <v>119</v>
      </c>
      <c r="AG646" s="110">
        <v>223</v>
      </c>
      <c r="AH646" s="110">
        <v>63</v>
      </c>
      <c r="AI646" s="110">
        <v>0</v>
      </c>
      <c r="AJ646" s="110">
        <v>0</v>
      </c>
      <c r="AK646" s="110">
        <v>2424</v>
      </c>
      <c r="AL646" s="108">
        <v>0.24711221122112212</v>
      </c>
      <c r="AM646" s="111">
        <f t="shared" si="191"/>
        <v>0.45500000000000002</v>
      </c>
      <c r="AN646" s="111">
        <f t="shared" ref="AN646:AN709" si="211">_xlfn.PERCENTRANK.INC(I$6:I$945,I646)</f>
        <v>0.76600000000000001</v>
      </c>
      <c r="AO646" s="111">
        <f t="shared" si="192"/>
        <v>0.86</v>
      </c>
      <c r="AP646" s="111">
        <f t="shared" si="193"/>
        <v>0.53600000000000003</v>
      </c>
      <c r="AQ646" s="111">
        <f t="shared" si="194"/>
        <v>0.81799999999999995</v>
      </c>
      <c r="AR646" s="111">
        <f t="shared" si="195"/>
        <v>0.56299999999999994</v>
      </c>
      <c r="AS646" s="111">
        <f t="shared" si="196"/>
        <v>0.91500000000000004</v>
      </c>
      <c r="AT646" s="111">
        <f t="shared" si="197"/>
        <v>0.91500000000000004</v>
      </c>
      <c r="AU646" s="111">
        <f t="shared" si="198"/>
        <v>0.75800000000000001</v>
      </c>
      <c r="AV646" s="111">
        <f t="shared" si="199"/>
        <v>0.78100000000000003</v>
      </c>
      <c r="AW646" s="101">
        <f t="shared" si="200"/>
        <v>1</v>
      </c>
      <c r="AX646" s="101">
        <f t="shared" si="201"/>
        <v>2</v>
      </c>
      <c r="AY646" s="101">
        <f t="shared" si="202"/>
        <v>2</v>
      </c>
      <c r="AZ646" s="101">
        <f t="shared" si="203"/>
        <v>1</v>
      </c>
      <c r="BA646" s="101">
        <f t="shared" si="204"/>
        <v>2</v>
      </c>
      <c r="BB646" s="101">
        <f t="shared" si="205"/>
        <v>1</v>
      </c>
      <c r="BC646" s="101">
        <f t="shared" si="206"/>
        <v>0</v>
      </c>
      <c r="BD646" s="101">
        <f t="shared" si="207"/>
        <v>2</v>
      </c>
      <c r="BE646" s="101">
        <f t="shared" si="208"/>
        <v>2</v>
      </c>
      <c r="BF646" s="101">
        <f t="shared" si="209"/>
        <v>2</v>
      </c>
      <c r="BG646" s="101">
        <f t="shared" si="210"/>
        <v>15</v>
      </c>
    </row>
    <row r="647" spans="1:59" x14ac:dyDescent="0.2">
      <c r="A647" s="98">
        <v>1959925</v>
      </c>
      <c r="B647" s="98" t="s">
        <v>1469</v>
      </c>
      <c r="C647" s="98" t="s">
        <v>2790</v>
      </c>
      <c r="D647" s="98" t="s">
        <v>645</v>
      </c>
      <c r="E647" s="106">
        <v>11558</v>
      </c>
      <c r="F647" s="107" t="s">
        <v>1348</v>
      </c>
      <c r="G647" s="108" t="s">
        <v>1349</v>
      </c>
      <c r="H647" s="109">
        <v>62172</v>
      </c>
      <c r="I647" s="108">
        <v>0.161</v>
      </c>
      <c r="J647" s="110">
        <v>882</v>
      </c>
      <c r="K647" s="110">
        <v>4656</v>
      </c>
      <c r="L647" s="108">
        <v>0.18943298969072164</v>
      </c>
      <c r="M647" s="110">
        <v>225</v>
      </c>
      <c r="N647" s="110">
        <v>4656</v>
      </c>
      <c r="O647" s="108">
        <v>4.8324742268041239E-2</v>
      </c>
      <c r="P647" s="108">
        <v>4.2000000000000003E-2</v>
      </c>
      <c r="Q647" s="108">
        <v>0.33399999999999996</v>
      </c>
      <c r="R647" s="108">
        <v>8.2875338044142016E-3</v>
      </c>
      <c r="S647" s="110">
        <v>458</v>
      </c>
      <c r="T647" s="110">
        <v>2817</v>
      </c>
      <c r="U647" s="110">
        <v>7609</v>
      </c>
      <c r="V647" s="108">
        <v>0.43041135497437244</v>
      </c>
      <c r="W647" s="110">
        <v>483</v>
      </c>
      <c r="X647" s="110">
        <v>78</v>
      </c>
      <c r="Y647" s="110">
        <v>5139</v>
      </c>
      <c r="Z647" s="108">
        <v>7.8809106830122586E-2</v>
      </c>
      <c r="AA647" s="110">
        <v>140</v>
      </c>
      <c r="AB647" s="110">
        <v>110</v>
      </c>
      <c r="AC647" s="110">
        <v>172</v>
      </c>
      <c r="AD647" s="110">
        <v>48</v>
      </c>
      <c r="AE647" s="110">
        <v>9</v>
      </c>
      <c r="AF647" s="110">
        <v>260</v>
      </c>
      <c r="AG647" s="110">
        <v>290</v>
      </c>
      <c r="AH647" s="110">
        <v>86</v>
      </c>
      <c r="AI647" s="110">
        <v>0</v>
      </c>
      <c r="AJ647" s="110">
        <v>0</v>
      </c>
      <c r="AK647" s="110">
        <v>4656</v>
      </c>
      <c r="AL647" s="108">
        <v>0.23947594501718214</v>
      </c>
      <c r="AM647" s="111">
        <f t="shared" ref="AM647:AM710" si="212">IFERROR(_xlfn.PERCENTRANK.INC(H$6:H$945,H647),0)</f>
        <v>0.44800000000000001</v>
      </c>
      <c r="AN647" s="111">
        <f t="shared" si="211"/>
        <v>0.79300000000000004</v>
      </c>
      <c r="AO647" s="111">
        <f t="shared" ref="AO647:AO710" si="213">_xlfn.PERCENTRANK.INC(L$6:L$945,L647)</f>
        <v>0.872</v>
      </c>
      <c r="AP647" s="111">
        <f t="shared" ref="AP647:AP710" si="214">_xlfn.PERCENTRANK.INC(O$6:O$945,O647)</f>
        <v>0.63300000000000001</v>
      </c>
      <c r="AQ647" s="111">
        <f t="shared" ref="AQ647:AQ710" si="215">_xlfn.PERCENTRANK.INC(P$6:P$945,P647)</f>
        <v>0.69599999999999995</v>
      </c>
      <c r="AR647" s="111">
        <f t="shared" ref="AR647:AR710" si="216">_xlfn.PERCENTRANK.INC(Q$6:Q$945,Q647)</f>
        <v>0.42099999999999999</v>
      </c>
      <c r="AS647" s="111">
        <f t="shared" ref="AS647:AS710" si="217">_xlfn.PERCENTRANK.INC(V$6:V$945,V647)</f>
        <v>0.39500000000000002</v>
      </c>
      <c r="AT647" s="111">
        <f t="shared" ref="AT647:AT710" si="218">_xlfn.PERCENTRANK.INC(V$6:V$945,V647)</f>
        <v>0.39500000000000002</v>
      </c>
      <c r="AU647" s="111">
        <f t="shared" ref="AU647:AU710" si="219">_xlfn.PERCENTRANK.INC(Z$6:Z$945,Z647)</f>
        <v>0.497</v>
      </c>
      <c r="AV647" s="111">
        <f t="shared" ref="AV647:AV710" si="220">_xlfn.PERCENTRANK.INC(AL$6:AL$945,AL647)</f>
        <v>0.752</v>
      </c>
      <c r="AW647" s="101">
        <f t="shared" ref="AW647:AW710" si="221">IFERROR(IF(AM647&gt;=0.667,0,IF(AND(AM647&gt;=0.334,AM647&lt;0.667),1,2)),2)</f>
        <v>1</v>
      </c>
      <c r="AX647" s="101">
        <f t="shared" ref="AX647:AX710" si="222">IF(AN647&gt;=0.667,2,IF(AND(AN647&gt;=0.334,AN647&lt;0.667),1,0))</f>
        <v>2</v>
      </c>
      <c r="AY647" s="101">
        <f t="shared" ref="AY647:AY710" si="223">IF(AO647&gt;=0.667,2,IF(AND(AO647&gt;=0.334,AO647&lt;0.667),1,0))</f>
        <v>2</v>
      </c>
      <c r="AZ647" s="101">
        <f t="shared" ref="AZ647:AZ710" si="224">IF(AP647&gt;=0.667,2,IF(AND(AP647&gt;=0.334,AP647&lt;0.667),1,0))</f>
        <v>1</v>
      </c>
      <c r="BA647" s="101">
        <f t="shared" ref="BA647:BA710" si="225">IF(AQ647&gt;=0.667,2,IF(AND(AQ647&gt;=0.334,AQ647&lt;0.667),1,0))</f>
        <v>2</v>
      </c>
      <c r="BB647" s="101">
        <f t="shared" ref="BB647:BB710" si="226">IF(AR647&gt;=0.667,2,IF(AND(AR647&gt;=0.334,AR647&lt;0.667),1,0))</f>
        <v>1</v>
      </c>
      <c r="BC647" s="101">
        <f t="shared" ref="BC647:BC710" si="227">IF(R647&lt;-0.075,2,IF(AND(R647&lt;=0,R647&gt;=-0.075),1,0))</f>
        <v>0</v>
      </c>
      <c r="BD647" s="101">
        <f t="shared" ref="BD647:BD710" si="228">IF(AT647&gt;=0.667,2,IF(AND(AT647&gt;=0.334,AT647&lt;0.667),1,0))</f>
        <v>1</v>
      </c>
      <c r="BE647" s="101">
        <f t="shared" ref="BE647:BE710" si="229">IF(AU647&gt;=0.667,2,IF(AND(AU647&gt;=0.334,AU647&lt;0.667),1,0))</f>
        <v>1</v>
      </c>
      <c r="BF647" s="101">
        <f t="shared" ref="BF647:BF710" si="230">IF(AV647&gt;=0.667,2,IF(AND(AV647&gt;=0.334,AV647&lt;0.667),1,0))</f>
        <v>2</v>
      </c>
      <c r="BG647" s="101">
        <f t="shared" ref="BG647:BG710" si="231">SUM(AW647:BF647)</f>
        <v>13</v>
      </c>
    </row>
    <row r="648" spans="1:59" x14ac:dyDescent="0.2">
      <c r="A648" s="98">
        <v>1959970</v>
      </c>
      <c r="B648" s="98" t="s">
        <v>2000</v>
      </c>
      <c r="C648" s="98" t="s">
        <v>2791</v>
      </c>
      <c r="D648" s="98" t="s">
        <v>646</v>
      </c>
      <c r="E648" s="106">
        <v>802</v>
      </c>
      <c r="F648" s="107" t="s">
        <v>1070</v>
      </c>
      <c r="G648" s="108" t="s">
        <v>1071</v>
      </c>
      <c r="H648" s="109">
        <v>58929</v>
      </c>
      <c r="I648" s="108">
        <v>9.0999999999999998E-2</v>
      </c>
      <c r="J648" s="110">
        <v>23</v>
      </c>
      <c r="K648" s="110">
        <v>392</v>
      </c>
      <c r="L648" s="108">
        <v>5.8673469387755105E-2</v>
      </c>
      <c r="M648" s="110">
        <v>2</v>
      </c>
      <c r="N648" s="110">
        <v>392</v>
      </c>
      <c r="O648" s="108">
        <v>5.1020408163265302E-3</v>
      </c>
      <c r="P648" s="108">
        <v>3.4000000000000002E-2</v>
      </c>
      <c r="Q648" s="108">
        <v>0.28399999999999997</v>
      </c>
      <c r="R648" s="108">
        <v>-5.0887573964497043E-2</v>
      </c>
      <c r="S648" s="110">
        <v>63</v>
      </c>
      <c r="T648" s="110">
        <v>221</v>
      </c>
      <c r="U648" s="110">
        <v>595</v>
      </c>
      <c r="V648" s="108">
        <v>0.47731092436974792</v>
      </c>
      <c r="W648" s="110">
        <v>24</v>
      </c>
      <c r="X648" s="110">
        <v>18</v>
      </c>
      <c r="Y648" s="110">
        <v>416</v>
      </c>
      <c r="Z648" s="108">
        <v>1.4423076923076924E-2</v>
      </c>
      <c r="AA648" s="110">
        <v>22</v>
      </c>
      <c r="AB648" s="110">
        <v>0</v>
      </c>
      <c r="AC648" s="110">
        <v>2</v>
      </c>
      <c r="AD648" s="110">
        <v>23</v>
      </c>
      <c r="AE648" s="110">
        <v>0</v>
      </c>
      <c r="AF648" s="110">
        <v>20</v>
      </c>
      <c r="AG648" s="110">
        <v>6</v>
      </c>
      <c r="AH648" s="110">
        <v>0</v>
      </c>
      <c r="AI648" s="110">
        <v>0</v>
      </c>
      <c r="AJ648" s="110">
        <v>0</v>
      </c>
      <c r="AK648" s="110">
        <v>392</v>
      </c>
      <c r="AL648" s="108">
        <v>0.18622448979591838</v>
      </c>
      <c r="AM648" s="111">
        <f t="shared" si="212"/>
        <v>0.36699999999999999</v>
      </c>
      <c r="AN648" s="111">
        <f t="shared" si="211"/>
        <v>0.48</v>
      </c>
      <c r="AO648" s="111">
        <f t="shared" si="213"/>
        <v>0.28299999999999997</v>
      </c>
      <c r="AP648" s="111">
        <f t="shared" si="214"/>
        <v>0.13700000000000001</v>
      </c>
      <c r="AQ648" s="111">
        <f t="shared" si="215"/>
        <v>0.60499999999999998</v>
      </c>
      <c r="AR648" s="111">
        <f t="shared" si="216"/>
        <v>0.22600000000000001</v>
      </c>
      <c r="AS648" s="111">
        <f t="shared" si="217"/>
        <v>0.57099999999999995</v>
      </c>
      <c r="AT648" s="111">
        <f t="shared" si="218"/>
        <v>0.57099999999999995</v>
      </c>
      <c r="AU648" s="111">
        <f t="shared" si="219"/>
        <v>0.13300000000000001</v>
      </c>
      <c r="AV648" s="111">
        <f t="shared" si="220"/>
        <v>0.54200000000000004</v>
      </c>
      <c r="AW648" s="101">
        <f t="shared" si="221"/>
        <v>1</v>
      </c>
      <c r="AX648" s="101">
        <f t="shared" si="222"/>
        <v>1</v>
      </c>
      <c r="AY648" s="101">
        <f t="shared" si="223"/>
        <v>0</v>
      </c>
      <c r="AZ648" s="101">
        <f t="shared" si="224"/>
        <v>0</v>
      </c>
      <c r="BA648" s="101">
        <f t="shared" si="225"/>
        <v>1</v>
      </c>
      <c r="BB648" s="101">
        <f t="shared" si="226"/>
        <v>0</v>
      </c>
      <c r="BC648" s="101">
        <f t="shared" si="227"/>
        <v>1</v>
      </c>
      <c r="BD648" s="101">
        <f t="shared" si="228"/>
        <v>1</v>
      </c>
      <c r="BE648" s="101">
        <f t="shared" si="229"/>
        <v>0</v>
      </c>
      <c r="BF648" s="101">
        <f t="shared" si="230"/>
        <v>1</v>
      </c>
      <c r="BG648" s="101">
        <f t="shared" si="231"/>
        <v>6</v>
      </c>
    </row>
    <row r="649" spans="1:59" x14ac:dyDescent="0.2">
      <c r="A649" s="98">
        <v>1960015</v>
      </c>
      <c r="B649" s="98" t="s">
        <v>1214</v>
      </c>
      <c r="C649" s="98" t="s">
        <v>2792</v>
      </c>
      <c r="D649" s="98" t="s">
        <v>647</v>
      </c>
      <c r="E649" s="106">
        <v>43</v>
      </c>
      <c r="F649" s="107" t="s">
        <v>159</v>
      </c>
      <c r="G649" s="108" t="s">
        <v>1107</v>
      </c>
      <c r="H649" s="109">
        <v>49185</v>
      </c>
      <c r="I649" s="108">
        <v>0.40299999999999997</v>
      </c>
      <c r="J649" s="110">
        <v>9</v>
      </c>
      <c r="K649" s="110">
        <v>51</v>
      </c>
      <c r="L649" s="108">
        <v>0.17647058823529413</v>
      </c>
      <c r="M649" s="110">
        <v>6</v>
      </c>
      <c r="N649" s="110">
        <v>51</v>
      </c>
      <c r="O649" s="108">
        <v>0.11764705882352941</v>
      </c>
      <c r="P649" s="108">
        <v>0.44400000000000001</v>
      </c>
      <c r="Q649" s="108">
        <v>0.55700000000000005</v>
      </c>
      <c r="R649" s="108">
        <v>-0.2711864406779661</v>
      </c>
      <c r="S649" s="110">
        <v>15</v>
      </c>
      <c r="T649" s="110">
        <v>62</v>
      </c>
      <c r="U649" s="110">
        <v>113</v>
      </c>
      <c r="V649" s="108">
        <v>0.68141592920353977</v>
      </c>
      <c r="W649" s="110">
        <v>1</v>
      </c>
      <c r="X649" s="110">
        <v>0</v>
      </c>
      <c r="Y649" s="110">
        <v>52</v>
      </c>
      <c r="Z649" s="108">
        <v>1.9230769230769232E-2</v>
      </c>
      <c r="AA649" s="110">
        <v>0</v>
      </c>
      <c r="AB649" s="110">
        <v>1</v>
      </c>
      <c r="AC649" s="110">
        <v>0</v>
      </c>
      <c r="AD649" s="110">
        <v>0</v>
      </c>
      <c r="AE649" s="110">
        <v>0</v>
      </c>
      <c r="AF649" s="110">
        <v>0</v>
      </c>
      <c r="AG649" s="110">
        <v>8</v>
      </c>
      <c r="AH649" s="110">
        <v>0</v>
      </c>
      <c r="AI649" s="110">
        <v>0</v>
      </c>
      <c r="AJ649" s="110">
        <v>0</v>
      </c>
      <c r="AK649" s="110">
        <v>51</v>
      </c>
      <c r="AL649" s="108">
        <v>0.17647058823529413</v>
      </c>
      <c r="AM649" s="111">
        <f t="shared" si="212"/>
        <v>0.13600000000000001</v>
      </c>
      <c r="AN649" s="111">
        <f t="shared" si="211"/>
        <v>0.99299999999999999</v>
      </c>
      <c r="AO649" s="111">
        <f t="shared" si="213"/>
        <v>0.84199999999999997</v>
      </c>
      <c r="AP649" s="111">
        <f t="shared" si="214"/>
        <v>0.94499999999999995</v>
      </c>
      <c r="AQ649" s="111">
        <f t="shared" si="215"/>
        <v>1</v>
      </c>
      <c r="AR649" s="111">
        <f t="shared" si="216"/>
        <v>0.95699999999999996</v>
      </c>
      <c r="AS649" s="111">
        <f t="shared" si="217"/>
        <v>0.94599999999999995</v>
      </c>
      <c r="AT649" s="111">
        <f t="shared" si="218"/>
        <v>0.94599999999999995</v>
      </c>
      <c r="AU649" s="111">
        <f t="shared" si="219"/>
        <v>0.15</v>
      </c>
      <c r="AV649" s="111">
        <f t="shared" si="220"/>
        <v>0.48399999999999999</v>
      </c>
      <c r="AW649" s="101">
        <f t="shared" si="221"/>
        <v>2</v>
      </c>
      <c r="AX649" s="101">
        <f t="shared" si="222"/>
        <v>2</v>
      </c>
      <c r="AY649" s="101">
        <f t="shared" si="223"/>
        <v>2</v>
      </c>
      <c r="AZ649" s="101">
        <f t="shared" si="224"/>
        <v>2</v>
      </c>
      <c r="BA649" s="101">
        <f t="shared" si="225"/>
        <v>2</v>
      </c>
      <c r="BB649" s="101">
        <f t="shared" si="226"/>
        <v>2</v>
      </c>
      <c r="BC649" s="101">
        <f t="shared" si="227"/>
        <v>2</v>
      </c>
      <c r="BD649" s="101">
        <f t="shared" si="228"/>
        <v>2</v>
      </c>
      <c r="BE649" s="101">
        <f t="shared" si="229"/>
        <v>0</v>
      </c>
      <c r="BF649" s="101">
        <f t="shared" si="230"/>
        <v>1</v>
      </c>
      <c r="BG649" s="101">
        <f t="shared" si="231"/>
        <v>17</v>
      </c>
    </row>
    <row r="650" spans="1:59" x14ac:dyDescent="0.2">
      <c r="A650" s="98">
        <v>1960105</v>
      </c>
      <c r="B650" s="98" t="s">
        <v>1255</v>
      </c>
      <c r="C650" s="98" t="s">
        <v>2793</v>
      </c>
      <c r="D650" s="98" t="s">
        <v>648</v>
      </c>
      <c r="E650" s="106">
        <v>429</v>
      </c>
      <c r="F650" s="107" t="s">
        <v>896</v>
      </c>
      <c r="G650" s="108" t="s">
        <v>1178</v>
      </c>
      <c r="H650" s="109">
        <v>42083</v>
      </c>
      <c r="I650" s="108">
        <v>0.154</v>
      </c>
      <c r="J650" s="110">
        <v>24</v>
      </c>
      <c r="K650" s="110">
        <v>234</v>
      </c>
      <c r="L650" s="108">
        <v>0.10256410256410256</v>
      </c>
      <c r="M650" s="110">
        <v>15</v>
      </c>
      <c r="N650" s="110">
        <v>234</v>
      </c>
      <c r="O650" s="108">
        <v>6.4102564102564097E-2</v>
      </c>
      <c r="P650" s="108">
        <v>2.6000000000000002E-2</v>
      </c>
      <c r="Q650" s="108">
        <v>0.45500000000000002</v>
      </c>
      <c r="R650" s="108">
        <v>-0.20848708487084872</v>
      </c>
      <c r="S650" s="110">
        <v>26</v>
      </c>
      <c r="T650" s="110">
        <v>149</v>
      </c>
      <c r="U650" s="110">
        <v>302</v>
      </c>
      <c r="V650" s="108">
        <v>0.57947019867549665</v>
      </c>
      <c r="W650" s="110">
        <v>2</v>
      </c>
      <c r="X650" s="110">
        <v>0</v>
      </c>
      <c r="Y650" s="110">
        <v>236</v>
      </c>
      <c r="Z650" s="108">
        <v>8.4745762711864406E-3</v>
      </c>
      <c r="AA650" s="110">
        <v>21</v>
      </c>
      <c r="AB650" s="110">
        <v>16</v>
      </c>
      <c r="AC650" s="110">
        <v>10</v>
      </c>
      <c r="AD650" s="110">
        <v>7</v>
      </c>
      <c r="AE650" s="110">
        <v>2</v>
      </c>
      <c r="AF650" s="110">
        <v>21</v>
      </c>
      <c r="AG650" s="110">
        <v>1</v>
      </c>
      <c r="AH650" s="110">
        <v>0</v>
      </c>
      <c r="AI650" s="110">
        <v>0</v>
      </c>
      <c r="AJ650" s="110">
        <v>0</v>
      </c>
      <c r="AK650" s="110">
        <v>234</v>
      </c>
      <c r="AL650" s="108">
        <v>0.33333333333333331</v>
      </c>
      <c r="AM650" s="111">
        <f t="shared" si="212"/>
        <v>4.9000000000000002E-2</v>
      </c>
      <c r="AN650" s="111">
        <f t="shared" si="211"/>
        <v>0.77100000000000002</v>
      </c>
      <c r="AO650" s="111">
        <f t="shared" si="213"/>
        <v>0.53600000000000003</v>
      </c>
      <c r="AP650" s="111">
        <f t="shared" si="214"/>
        <v>0.76200000000000001</v>
      </c>
      <c r="AQ650" s="111">
        <f t="shared" si="215"/>
        <v>0.5</v>
      </c>
      <c r="AR650" s="111">
        <f t="shared" si="216"/>
        <v>0.84699999999999998</v>
      </c>
      <c r="AS650" s="111">
        <f t="shared" si="217"/>
        <v>0.84099999999999997</v>
      </c>
      <c r="AT650" s="111">
        <f t="shared" si="218"/>
        <v>0.84099999999999997</v>
      </c>
      <c r="AU650" s="111">
        <f t="shared" si="219"/>
        <v>0.11799999999999999</v>
      </c>
      <c r="AV650" s="111">
        <f t="shared" si="220"/>
        <v>0.95399999999999996</v>
      </c>
      <c r="AW650" s="101">
        <f t="shared" si="221"/>
        <v>2</v>
      </c>
      <c r="AX650" s="101">
        <f t="shared" si="222"/>
        <v>2</v>
      </c>
      <c r="AY650" s="101">
        <f t="shared" si="223"/>
        <v>1</v>
      </c>
      <c r="AZ650" s="101">
        <f t="shared" si="224"/>
        <v>2</v>
      </c>
      <c r="BA650" s="101">
        <f t="shared" si="225"/>
        <v>1</v>
      </c>
      <c r="BB650" s="101">
        <f t="shared" si="226"/>
        <v>2</v>
      </c>
      <c r="BC650" s="101">
        <f t="shared" si="227"/>
        <v>2</v>
      </c>
      <c r="BD650" s="101">
        <f t="shared" si="228"/>
        <v>2</v>
      </c>
      <c r="BE650" s="101">
        <f t="shared" si="229"/>
        <v>0</v>
      </c>
      <c r="BF650" s="101">
        <f t="shared" si="230"/>
        <v>2</v>
      </c>
      <c r="BG650" s="101">
        <f t="shared" si="231"/>
        <v>16</v>
      </c>
    </row>
    <row r="651" spans="1:59" x14ac:dyDescent="0.2">
      <c r="A651" s="98">
        <v>1960240</v>
      </c>
      <c r="B651" s="98" t="s">
        <v>1114</v>
      </c>
      <c r="C651" s="98" t="s">
        <v>2794</v>
      </c>
      <c r="D651" s="98" t="s">
        <v>649</v>
      </c>
      <c r="E651" s="106">
        <v>72</v>
      </c>
      <c r="F651" s="107" t="s">
        <v>1115</v>
      </c>
      <c r="G651" s="108" t="s">
        <v>1116</v>
      </c>
      <c r="H651" s="109"/>
      <c r="I651" s="108">
        <v>0.25800000000000001</v>
      </c>
      <c r="J651" s="110">
        <v>12</v>
      </c>
      <c r="K651" s="110">
        <v>33</v>
      </c>
      <c r="L651" s="108">
        <v>0.36363636363636365</v>
      </c>
      <c r="M651" s="110">
        <v>3</v>
      </c>
      <c r="N651" s="110">
        <v>33</v>
      </c>
      <c r="O651" s="108">
        <v>9.0909090909090912E-2</v>
      </c>
      <c r="P651" s="108">
        <v>0.28100000000000003</v>
      </c>
      <c r="Q651" s="108">
        <v>0.46700000000000003</v>
      </c>
      <c r="R651" s="108">
        <v>-0.33333333333333331</v>
      </c>
      <c r="S651" s="110">
        <v>4</v>
      </c>
      <c r="T651" s="110">
        <v>15</v>
      </c>
      <c r="U651" s="110">
        <v>40</v>
      </c>
      <c r="V651" s="108">
        <v>0.47499999999999998</v>
      </c>
      <c r="W651" s="110">
        <v>16</v>
      </c>
      <c r="X651" s="110">
        <v>4</v>
      </c>
      <c r="Y651" s="110">
        <v>49</v>
      </c>
      <c r="Z651" s="108">
        <v>0.24489795918367346</v>
      </c>
      <c r="AA651" s="110">
        <v>13</v>
      </c>
      <c r="AB651" s="110">
        <v>0</v>
      </c>
      <c r="AC651" s="110">
        <v>0</v>
      </c>
      <c r="AD651" s="110">
        <v>0</v>
      </c>
      <c r="AE651" s="110">
        <v>0</v>
      </c>
      <c r="AF651" s="110">
        <v>1</v>
      </c>
      <c r="AG651" s="110">
        <v>0</v>
      </c>
      <c r="AH651" s="110">
        <v>0</v>
      </c>
      <c r="AI651" s="110">
        <v>0</v>
      </c>
      <c r="AJ651" s="110">
        <v>0</v>
      </c>
      <c r="AK651" s="110">
        <v>33</v>
      </c>
      <c r="AL651" s="108">
        <v>0.42424242424242425</v>
      </c>
      <c r="AM651" s="111">
        <f t="shared" si="212"/>
        <v>0</v>
      </c>
      <c r="AN651" s="111">
        <f t="shared" si="211"/>
        <v>0.94499999999999995</v>
      </c>
      <c r="AO651" s="111">
        <f t="shared" si="213"/>
        <v>0.98799999999999999</v>
      </c>
      <c r="AP651" s="111">
        <f t="shared" si="214"/>
        <v>0.88300000000000001</v>
      </c>
      <c r="AQ651" s="111">
        <f t="shared" si="215"/>
        <v>0.99399999999999999</v>
      </c>
      <c r="AR651" s="111">
        <f t="shared" si="216"/>
        <v>0.875</v>
      </c>
      <c r="AS651" s="111">
        <f t="shared" si="217"/>
        <v>0.56399999999999995</v>
      </c>
      <c r="AT651" s="111">
        <f t="shared" si="218"/>
        <v>0.56399999999999995</v>
      </c>
      <c r="AU651" s="111">
        <f t="shared" si="219"/>
        <v>0.94</v>
      </c>
      <c r="AV651" s="111">
        <f t="shared" si="220"/>
        <v>0.99299999999999999</v>
      </c>
      <c r="AW651" s="101">
        <f t="shared" si="221"/>
        <v>2</v>
      </c>
      <c r="AX651" s="101">
        <f t="shared" si="222"/>
        <v>2</v>
      </c>
      <c r="AY651" s="101">
        <f t="shared" si="223"/>
        <v>2</v>
      </c>
      <c r="AZ651" s="101">
        <f t="shared" si="224"/>
        <v>2</v>
      </c>
      <c r="BA651" s="101">
        <f t="shared" si="225"/>
        <v>2</v>
      </c>
      <c r="BB651" s="101">
        <f t="shared" si="226"/>
        <v>2</v>
      </c>
      <c r="BC651" s="101">
        <f t="shared" si="227"/>
        <v>2</v>
      </c>
      <c r="BD651" s="101">
        <f t="shared" si="228"/>
        <v>1</v>
      </c>
      <c r="BE651" s="101">
        <f t="shared" si="229"/>
        <v>2</v>
      </c>
      <c r="BF651" s="101">
        <f t="shared" si="230"/>
        <v>2</v>
      </c>
      <c r="BG651" s="101">
        <f t="shared" si="231"/>
        <v>19</v>
      </c>
    </row>
    <row r="652" spans="1:59" x14ac:dyDescent="0.2">
      <c r="A652" s="98">
        <v>1960420</v>
      </c>
      <c r="B652" s="98" t="s">
        <v>1517</v>
      </c>
      <c r="C652" s="98" t="s">
        <v>2795</v>
      </c>
      <c r="D652" s="98" t="s">
        <v>650</v>
      </c>
      <c r="E652" s="106">
        <v>40</v>
      </c>
      <c r="F652" s="107" t="s">
        <v>401</v>
      </c>
      <c r="G652" s="108" t="s">
        <v>1161</v>
      </c>
      <c r="H652" s="109">
        <v>43125</v>
      </c>
      <c r="I652" s="108">
        <v>6.5000000000000002E-2</v>
      </c>
      <c r="J652" s="110">
        <v>1</v>
      </c>
      <c r="K652" s="110">
        <v>13</v>
      </c>
      <c r="L652" s="108">
        <v>7.6923076923076927E-2</v>
      </c>
      <c r="M652" s="110">
        <v>1</v>
      </c>
      <c r="N652" s="110">
        <v>13</v>
      </c>
      <c r="O652" s="108">
        <v>7.6923076923076927E-2</v>
      </c>
      <c r="P652" s="108">
        <v>9.0999999999999998E-2</v>
      </c>
      <c r="Q652" s="108">
        <v>0.57700000000000007</v>
      </c>
      <c r="R652" s="108">
        <v>-0.27272727272727271</v>
      </c>
      <c r="S652" s="110">
        <v>0</v>
      </c>
      <c r="T652" s="110">
        <v>12</v>
      </c>
      <c r="U652" s="110">
        <v>24</v>
      </c>
      <c r="V652" s="108">
        <v>0.5</v>
      </c>
      <c r="W652" s="110">
        <v>9</v>
      </c>
      <c r="X652" s="110">
        <v>0</v>
      </c>
      <c r="Y652" s="110">
        <v>22</v>
      </c>
      <c r="Z652" s="108">
        <v>0.40909090909090912</v>
      </c>
      <c r="AA652" s="110">
        <v>0</v>
      </c>
      <c r="AB652" s="110">
        <v>0</v>
      </c>
      <c r="AC652" s="110">
        <v>0</v>
      </c>
      <c r="AD652" s="110">
        <v>0</v>
      </c>
      <c r="AE652" s="110">
        <v>0</v>
      </c>
      <c r="AF652" s="110">
        <v>0</v>
      </c>
      <c r="AG652" s="110">
        <v>0</v>
      </c>
      <c r="AH652" s="110">
        <v>0</v>
      </c>
      <c r="AI652" s="110">
        <v>0</v>
      </c>
      <c r="AJ652" s="110">
        <v>0</v>
      </c>
      <c r="AK652" s="110">
        <v>13</v>
      </c>
      <c r="AL652" s="108">
        <v>0</v>
      </c>
      <c r="AM652" s="111">
        <f t="shared" si="212"/>
        <v>5.8000000000000003E-2</v>
      </c>
      <c r="AN652" s="111">
        <f t="shared" si="211"/>
        <v>0.30399999999999999</v>
      </c>
      <c r="AO652" s="111">
        <f t="shared" si="213"/>
        <v>0.39900000000000002</v>
      </c>
      <c r="AP652" s="111">
        <f t="shared" si="214"/>
        <v>0.83699999999999997</v>
      </c>
      <c r="AQ652" s="111">
        <f t="shared" si="215"/>
        <v>0.92500000000000004</v>
      </c>
      <c r="AR652" s="111">
        <f t="shared" si="216"/>
        <v>0.97</v>
      </c>
      <c r="AS652" s="111">
        <f t="shared" si="217"/>
        <v>0.63800000000000001</v>
      </c>
      <c r="AT652" s="111">
        <f t="shared" si="218"/>
        <v>0.63800000000000001</v>
      </c>
      <c r="AU652" s="111">
        <f t="shared" si="219"/>
        <v>0.99099999999999999</v>
      </c>
      <c r="AV652" s="111">
        <f t="shared" si="220"/>
        <v>0</v>
      </c>
      <c r="AW652" s="101">
        <f t="shared" si="221"/>
        <v>2</v>
      </c>
      <c r="AX652" s="101">
        <f t="shared" si="222"/>
        <v>0</v>
      </c>
      <c r="AY652" s="101">
        <f t="shared" si="223"/>
        <v>1</v>
      </c>
      <c r="AZ652" s="101">
        <f t="shared" si="224"/>
        <v>2</v>
      </c>
      <c r="BA652" s="101">
        <f t="shared" si="225"/>
        <v>2</v>
      </c>
      <c r="BB652" s="101">
        <f t="shared" si="226"/>
        <v>2</v>
      </c>
      <c r="BC652" s="101">
        <f t="shared" si="227"/>
        <v>2</v>
      </c>
      <c r="BD652" s="101">
        <f t="shared" si="228"/>
        <v>1</v>
      </c>
      <c r="BE652" s="101">
        <f t="shared" si="229"/>
        <v>2</v>
      </c>
      <c r="BF652" s="101">
        <f t="shared" si="230"/>
        <v>0</v>
      </c>
      <c r="BG652" s="101">
        <f t="shared" si="231"/>
        <v>14</v>
      </c>
    </row>
    <row r="653" spans="1:59" x14ac:dyDescent="0.2">
      <c r="A653" s="98">
        <v>1960465</v>
      </c>
      <c r="B653" s="98" t="s">
        <v>1256</v>
      </c>
      <c r="C653" s="98" t="s">
        <v>2796</v>
      </c>
      <c r="D653" s="98" t="s">
        <v>651</v>
      </c>
      <c r="E653" s="106">
        <v>25529</v>
      </c>
      <c r="F653" s="107" t="s">
        <v>885</v>
      </c>
      <c r="G653" s="108" t="s">
        <v>1052</v>
      </c>
      <c r="H653" s="109">
        <v>56994</v>
      </c>
      <c r="I653" s="108">
        <v>0.18899999999999997</v>
      </c>
      <c r="J653" s="110">
        <v>2064</v>
      </c>
      <c r="K653" s="110">
        <v>10213</v>
      </c>
      <c r="L653" s="108">
        <v>0.20209536864780181</v>
      </c>
      <c r="M653" s="110">
        <v>591</v>
      </c>
      <c r="N653" s="110">
        <v>10213</v>
      </c>
      <c r="O653" s="108">
        <v>5.7867423871536275E-2</v>
      </c>
      <c r="P653" s="108">
        <v>3.7000000000000005E-2</v>
      </c>
      <c r="Q653" s="108">
        <v>0.37799999999999995</v>
      </c>
      <c r="R653" s="108">
        <v>2.0221396315389842E-2</v>
      </c>
      <c r="S653" s="110">
        <v>2447</v>
      </c>
      <c r="T653" s="110">
        <v>6207</v>
      </c>
      <c r="U653" s="110">
        <v>16974</v>
      </c>
      <c r="V653" s="108">
        <v>0.50983857664663601</v>
      </c>
      <c r="W653" s="110">
        <v>1312</v>
      </c>
      <c r="X653" s="110">
        <v>15</v>
      </c>
      <c r="Y653" s="110">
        <v>11525</v>
      </c>
      <c r="Z653" s="108">
        <v>0.11253796095444686</v>
      </c>
      <c r="AA653" s="110">
        <v>467</v>
      </c>
      <c r="AB653" s="110">
        <v>350</v>
      </c>
      <c r="AC653" s="110">
        <v>129</v>
      </c>
      <c r="AD653" s="110">
        <v>76</v>
      </c>
      <c r="AE653" s="110">
        <v>48</v>
      </c>
      <c r="AF653" s="110">
        <v>823</v>
      </c>
      <c r="AG653" s="110">
        <v>639</v>
      </c>
      <c r="AH653" s="110">
        <v>215</v>
      </c>
      <c r="AI653" s="110">
        <v>87</v>
      </c>
      <c r="AJ653" s="110">
        <v>6</v>
      </c>
      <c r="AK653" s="110">
        <v>10213</v>
      </c>
      <c r="AL653" s="108">
        <v>0.27807696073631644</v>
      </c>
      <c r="AM653" s="111">
        <f t="shared" si="212"/>
        <v>0.311</v>
      </c>
      <c r="AN653" s="111">
        <f t="shared" si="211"/>
        <v>0.86899999999999999</v>
      </c>
      <c r="AO653" s="111">
        <f t="shared" si="213"/>
        <v>0.89300000000000002</v>
      </c>
      <c r="AP653" s="111">
        <f t="shared" si="214"/>
        <v>0.71699999999999997</v>
      </c>
      <c r="AQ653" s="111">
        <f t="shared" si="215"/>
        <v>0.64400000000000002</v>
      </c>
      <c r="AR653" s="111">
        <f t="shared" si="216"/>
        <v>0.61499999999999999</v>
      </c>
      <c r="AS653" s="111">
        <f t="shared" si="217"/>
        <v>0.66800000000000004</v>
      </c>
      <c r="AT653" s="111">
        <f t="shared" si="218"/>
        <v>0.66800000000000004</v>
      </c>
      <c r="AU653" s="111">
        <f t="shared" si="219"/>
        <v>0.66900000000000004</v>
      </c>
      <c r="AV653" s="111">
        <f t="shared" si="220"/>
        <v>0.88100000000000001</v>
      </c>
      <c r="AW653" s="101">
        <f t="shared" si="221"/>
        <v>2</v>
      </c>
      <c r="AX653" s="101">
        <f t="shared" si="222"/>
        <v>2</v>
      </c>
      <c r="AY653" s="101">
        <f t="shared" si="223"/>
        <v>2</v>
      </c>
      <c r="AZ653" s="101">
        <f t="shared" si="224"/>
        <v>2</v>
      </c>
      <c r="BA653" s="101">
        <f t="shared" si="225"/>
        <v>1</v>
      </c>
      <c r="BB653" s="101">
        <f t="shared" si="226"/>
        <v>1</v>
      </c>
      <c r="BC653" s="101">
        <f t="shared" si="227"/>
        <v>0</v>
      </c>
      <c r="BD653" s="101">
        <f t="shared" si="228"/>
        <v>2</v>
      </c>
      <c r="BE653" s="101">
        <f t="shared" si="229"/>
        <v>2</v>
      </c>
      <c r="BF653" s="101">
        <f t="shared" si="230"/>
        <v>2</v>
      </c>
      <c r="BG653" s="101">
        <f t="shared" si="231"/>
        <v>16</v>
      </c>
    </row>
    <row r="654" spans="1:59" x14ac:dyDescent="0.2">
      <c r="A654" s="98">
        <v>1960555</v>
      </c>
      <c r="B654" s="98" t="s">
        <v>1841</v>
      </c>
      <c r="C654" s="98" t="s">
        <v>2797</v>
      </c>
      <c r="D654" s="98" t="s">
        <v>652</v>
      </c>
      <c r="E654" s="106">
        <v>34</v>
      </c>
      <c r="F654" s="107" t="s">
        <v>1110</v>
      </c>
      <c r="G654" s="108" t="s">
        <v>1111</v>
      </c>
      <c r="H654" s="109">
        <v>40625</v>
      </c>
      <c r="I654" s="108">
        <v>5.9000000000000004E-2</v>
      </c>
      <c r="J654" s="110">
        <v>0</v>
      </c>
      <c r="K654" s="110">
        <v>13</v>
      </c>
      <c r="L654" s="108">
        <v>0</v>
      </c>
      <c r="M654" s="110">
        <v>0</v>
      </c>
      <c r="N654" s="110">
        <v>13</v>
      </c>
      <c r="O654" s="108">
        <v>0</v>
      </c>
      <c r="P654" s="108">
        <v>0</v>
      </c>
      <c r="Q654" s="108">
        <v>0.52900000000000003</v>
      </c>
      <c r="R654" s="108">
        <v>-0.20930232558139536</v>
      </c>
      <c r="S654" s="110">
        <v>0</v>
      </c>
      <c r="T654" s="110">
        <v>8</v>
      </c>
      <c r="U654" s="110">
        <v>17</v>
      </c>
      <c r="V654" s="108">
        <v>0.47058823529411764</v>
      </c>
      <c r="W654" s="110">
        <v>0</v>
      </c>
      <c r="X654" s="110">
        <v>0</v>
      </c>
      <c r="Y654" s="110">
        <v>13</v>
      </c>
      <c r="Z654" s="108">
        <v>0</v>
      </c>
      <c r="AA654" s="110">
        <v>2</v>
      </c>
      <c r="AB654" s="110">
        <v>0</v>
      </c>
      <c r="AC654" s="110">
        <v>0</v>
      </c>
      <c r="AD654" s="110">
        <v>0</v>
      </c>
      <c r="AE654" s="110">
        <v>0</v>
      </c>
      <c r="AF654" s="110">
        <v>0</v>
      </c>
      <c r="AG654" s="110">
        <v>0</v>
      </c>
      <c r="AH654" s="110">
        <v>0</v>
      </c>
      <c r="AI654" s="110">
        <v>0</v>
      </c>
      <c r="AJ654" s="110">
        <v>0</v>
      </c>
      <c r="AK654" s="110">
        <v>13</v>
      </c>
      <c r="AL654" s="108">
        <v>0.15384615384615385</v>
      </c>
      <c r="AM654" s="111">
        <f t="shared" si="212"/>
        <v>3.7999999999999999E-2</v>
      </c>
      <c r="AN654" s="111">
        <f t="shared" si="211"/>
        <v>0.25800000000000001</v>
      </c>
      <c r="AO654" s="111">
        <f t="shared" si="213"/>
        <v>0</v>
      </c>
      <c r="AP654" s="111">
        <f t="shared" si="214"/>
        <v>0</v>
      </c>
      <c r="AQ654" s="111">
        <f t="shared" si="215"/>
        <v>0</v>
      </c>
      <c r="AR654" s="111">
        <f t="shared" si="216"/>
        <v>0.94099999999999995</v>
      </c>
      <c r="AS654" s="111">
        <f t="shared" si="217"/>
        <v>0.55100000000000005</v>
      </c>
      <c r="AT654" s="111">
        <f t="shared" si="218"/>
        <v>0.55100000000000005</v>
      </c>
      <c r="AU654" s="111">
        <f t="shared" si="219"/>
        <v>0</v>
      </c>
      <c r="AV654" s="111">
        <f t="shared" si="220"/>
        <v>0.36899999999999999</v>
      </c>
      <c r="AW654" s="101">
        <f t="shared" si="221"/>
        <v>2</v>
      </c>
      <c r="AX654" s="101">
        <f t="shared" si="222"/>
        <v>0</v>
      </c>
      <c r="AY654" s="101">
        <f t="shared" si="223"/>
        <v>0</v>
      </c>
      <c r="AZ654" s="101">
        <f t="shared" si="224"/>
        <v>0</v>
      </c>
      <c r="BA654" s="101">
        <f t="shared" si="225"/>
        <v>0</v>
      </c>
      <c r="BB654" s="101">
        <f t="shared" si="226"/>
        <v>2</v>
      </c>
      <c r="BC654" s="101">
        <f t="shared" si="227"/>
        <v>2</v>
      </c>
      <c r="BD654" s="101">
        <f t="shared" si="228"/>
        <v>1</v>
      </c>
      <c r="BE654" s="101">
        <f t="shared" si="229"/>
        <v>0</v>
      </c>
      <c r="BF654" s="101">
        <f t="shared" si="230"/>
        <v>1</v>
      </c>
      <c r="BG654" s="101">
        <f t="shared" si="231"/>
        <v>8</v>
      </c>
    </row>
    <row r="655" spans="1:59" x14ac:dyDescent="0.2">
      <c r="A655" s="98">
        <v>1960645</v>
      </c>
      <c r="B655" s="98" t="s">
        <v>1983</v>
      </c>
      <c r="C655" s="98" t="s">
        <v>2798</v>
      </c>
      <c r="D655" s="98" t="s">
        <v>653</v>
      </c>
      <c r="E655" s="106">
        <v>722</v>
      </c>
      <c r="F655" s="107" t="s">
        <v>1747</v>
      </c>
      <c r="G655" s="108" t="s">
        <v>1748</v>
      </c>
      <c r="H655" s="109">
        <v>73869</v>
      </c>
      <c r="I655" s="108">
        <v>9.5000000000000001E-2</v>
      </c>
      <c r="J655" s="110">
        <v>19</v>
      </c>
      <c r="K655" s="110">
        <v>323</v>
      </c>
      <c r="L655" s="108">
        <v>5.8823529411764705E-2</v>
      </c>
      <c r="M655" s="110">
        <v>12</v>
      </c>
      <c r="N655" s="110">
        <v>323</v>
      </c>
      <c r="O655" s="108">
        <v>3.7151702786377708E-2</v>
      </c>
      <c r="P655" s="108">
        <v>1.3000000000000001E-2</v>
      </c>
      <c r="Q655" s="108">
        <v>0.20199999999999999</v>
      </c>
      <c r="R655" s="108">
        <v>-0.10532837670384139</v>
      </c>
      <c r="S655" s="110">
        <v>21</v>
      </c>
      <c r="T655" s="110">
        <v>199</v>
      </c>
      <c r="U655" s="110">
        <v>491</v>
      </c>
      <c r="V655" s="108">
        <v>0.44806517311608962</v>
      </c>
      <c r="W655" s="110">
        <v>17</v>
      </c>
      <c r="X655" s="110">
        <v>0</v>
      </c>
      <c r="Y655" s="110">
        <v>340</v>
      </c>
      <c r="Z655" s="108">
        <v>0.05</v>
      </c>
      <c r="AA655" s="110">
        <v>17</v>
      </c>
      <c r="AB655" s="110">
        <v>0</v>
      </c>
      <c r="AC655" s="110">
        <v>10</v>
      </c>
      <c r="AD655" s="110">
        <v>18</v>
      </c>
      <c r="AE655" s="110">
        <v>8</v>
      </c>
      <c r="AF655" s="110">
        <v>7</v>
      </c>
      <c r="AG655" s="110">
        <v>30</v>
      </c>
      <c r="AH655" s="110">
        <v>16</v>
      </c>
      <c r="AI655" s="110">
        <v>0</v>
      </c>
      <c r="AJ655" s="110">
        <v>0</v>
      </c>
      <c r="AK655" s="110">
        <v>323</v>
      </c>
      <c r="AL655" s="108">
        <v>0.32817337461300311</v>
      </c>
      <c r="AM655" s="111">
        <f t="shared" si="212"/>
        <v>0.72099999999999997</v>
      </c>
      <c r="AN655" s="111">
        <f t="shared" si="211"/>
        <v>0.501</v>
      </c>
      <c r="AO655" s="111">
        <f t="shared" si="213"/>
        <v>0.28499999999999998</v>
      </c>
      <c r="AP655" s="111">
        <f t="shared" si="214"/>
        <v>0.51900000000000002</v>
      </c>
      <c r="AQ655" s="111">
        <f t="shared" si="215"/>
        <v>0.316</v>
      </c>
      <c r="AR655" s="111">
        <f t="shared" si="216"/>
        <v>2.9000000000000001E-2</v>
      </c>
      <c r="AS655" s="111">
        <f t="shared" si="217"/>
        <v>0.47299999999999998</v>
      </c>
      <c r="AT655" s="111">
        <f t="shared" si="218"/>
        <v>0.47299999999999998</v>
      </c>
      <c r="AU655" s="111">
        <f t="shared" si="219"/>
        <v>0.308</v>
      </c>
      <c r="AV655" s="111">
        <f t="shared" si="220"/>
        <v>0.95199999999999996</v>
      </c>
      <c r="AW655" s="101">
        <f t="shared" si="221"/>
        <v>0</v>
      </c>
      <c r="AX655" s="101">
        <f t="shared" si="222"/>
        <v>1</v>
      </c>
      <c r="AY655" s="101">
        <f t="shared" si="223"/>
        <v>0</v>
      </c>
      <c r="AZ655" s="101">
        <f t="shared" si="224"/>
        <v>1</v>
      </c>
      <c r="BA655" s="101">
        <f t="shared" si="225"/>
        <v>0</v>
      </c>
      <c r="BB655" s="101">
        <f t="shared" si="226"/>
        <v>0</v>
      </c>
      <c r="BC655" s="101">
        <f t="shared" si="227"/>
        <v>2</v>
      </c>
      <c r="BD655" s="101">
        <f t="shared" si="228"/>
        <v>1</v>
      </c>
      <c r="BE655" s="101">
        <f t="shared" si="229"/>
        <v>0</v>
      </c>
      <c r="BF655" s="101">
        <f t="shared" si="230"/>
        <v>2</v>
      </c>
      <c r="BG655" s="101">
        <f t="shared" si="231"/>
        <v>7</v>
      </c>
    </row>
    <row r="656" spans="1:59" x14ac:dyDescent="0.2">
      <c r="A656" s="98">
        <v>1960690</v>
      </c>
      <c r="B656" s="98" t="s">
        <v>1056</v>
      </c>
      <c r="C656" s="98" t="s">
        <v>2799</v>
      </c>
      <c r="D656" s="98" t="s">
        <v>654</v>
      </c>
      <c r="E656" s="106">
        <v>424</v>
      </c>
      <c r="F656" s="107" t="s">
        <v>1057</v>
      </c>
      <c r="G656" s="108" t="s">
        <v>1058</v>
      </c>
      <c r="H656" s="109">
        <v>61250</v>
      </c>
      <c r="I656" s="108">
        <v>0.05</v>
      </c>
      <c r="J656" s="110">
        <v>25</v>
      </c>
      <c r="K656" s="110">
        <v>176</v>
      </c>
      <c r="L656" s="108">
        <v>0.14204545454545456</v>
      </c>
      <c r="M656" s="110">
        <v>24</v>
      </c>
      <c r="N656" s="110">
        <v>176</v>
      </c>
      <c r="O656" s="108">
        <v>0.13636363636363635</v>
      </c>
      <c r="P656" s="108">
        <v>1.7000000000000001E-2</v>
      </c>
      <c r="Q656" s="108">
        <v>0.47700000000000004</v>
      </c>
      <c r="R656" s="108">
        <v>-0.14516129032258066</v>
      </c>
      <c r="S656" s="110">
        <v>2</v>
      </c>
      <c r="T656" s="110">
        <v>172</v>
      </c>
      <c r="U656" s="110">
        <v>315</v>
      </c>
      <c r="V656" s="108">
        <v>0.55238095238095242</v>
      </c>
      <c r="W656" s="110">
        <v>36</v>
      </c>
      <c r="X656" s="110">
        <v>0</v>
      </c>
      <c r="Y656" s="110">
        <v>212</v>
      </c>
      <c r="Z656" s="108">
        <v>0.16981132075471697</v>
      </c>
      <c r="AA656" s="110">
        <v>17</v>
      </c>
      <c r="AB656" s="110">
        <v>15</v>
      </c>
      <c r="AC656" s="110">
        <v>2</v>
      </c>
      <c r="AD656" s="110">
        <v>2</v>
      </c>
      <c r="AE656" s="110">
        <v>0</v>
      </c>
      <c r="AF656" s="110">
        <v>4</v>
      </c>
      <c r="AG656" s="110">
        <v>13</v>
      </c>
      <c r="AH656" s="110">
        <v>0</v>
      </c>
      <c r="AI656" s="110">
        <v>0</v>
      </c>
      <c r="AJ656" s="110">
        <v>0</v>
      </c>
      <c r="AK656" s="110">
        <v>176</v>
      </c>
      <c r="AL656" s="108">
        <v>0.30113636363636365</v>
      </c>
      <c r="AM656" s="111">
        <f t="shared" si="212"/>
        <v>0.42099999999999999</v>
      </c>
      <c r="AN656" s="111">
        <f t="shared" si="211"/>
        <v>0.21199999999999999</v>
      </c>
      <c r="AO656" s="111">
        <f t="shared" si="213"/>
        <v>0.73099999999999998</v>
      </c>
      <c r="AP656" s="111">
        <f t="shared" si="214"/>
        <v>0.96599999999999997</v>
      </c>
      <c r="AQ656" s="111">
        <f t="shared" si="215"/>
        <v>0.378</v>
      </c>
      <c r="AR656" s="111">
        <f t="shared" si="216"/>
        <v>0.90400000000000003</v>
      </c>
      <c r="AS656" s="111">
        <f t="shared" si="217"/>
        <v>0.79100000000000004</v>
      </c>
      <c r="AT656" s="111">
        <f t="shared" si="218"/>
        <v>0.79100000000000004</v>
      </c>
      <c r="AU656" s="111">
        <f t="shared" si="219"/>
        <v>0.84399999999999997</v>
      </c>
      <c r="AV656" s="111">
        <f t="shared" si="220"/>
        <v>0.92400000000000004</v>
      </c>
      <c r="AW656" s="101">
        <f t="shared" si="221"/>
        <v>1</v>
      </c>
      <c r="AX656" s="101">
        <f t="shared" si="222"/>
        <v>0</v>
      </c>
      <c r="AY656" s="101">
        <f t="shared" si="223"/>
        <v>2</v>
      </c>
      <c r="AZ656" s="101">
        <f t="shared" si="224"/>
        <v>2</v>
      </c>
      <c r="BA656" s="101">
        <f t="shared" si="225"/>
        <v>1</v>
      </c>
      <c r="BB656" s="101">
        <f t="shared" si="226"/>
        <v>2</v>
      </c>
      <c r="BC656" s="101">
        <f t="shared" si="227"/>
        <v>2</v>
      </c>
      <c r="BD656" s="101">
        <f t="shared" si="228"/>
        <v>2</v>
      </c>
      <c r="BE656" s="101">
        <f t="shared" si="229"/>
        <v>2</v>
      </c>
      <c r="BF656" s="101">
        <f t="shared" si="230"/>
        <v>2</v>
      </c>
      <c r="BG656" s="101">
        <f t="shared" si="231"/>
        <v>16</v>
      </c>
    </row>
    <row r="657" spans="1:59" x14ac:dyDescent="0.2">
      <c r="A657" s="98">
        <v>1960780</v>
      </c>
      <c r="B657" s="98" t="s">
        <v>2079</v>
      </c>
      <c r="C657" s="98" t="s">
        <v>2800</v>
      </c>
      <c r="D657" s="98" t="s">
        <v>655</v>
      </c>
      <c r="E657" s="106">
        <v>92</v>
      </c>
      <c r="F657" s="107" t="s">
        <v>683</v>
      </c>
      <c r="G657" s="108" t="s">
        <v>1536</v>
      </c>
      <c r="H657" s="109">
        <v>96250</v>
      </c>
      <c r="I657" s="108">
        <v>0</v>
      </c>
      <c r="J657" s="110">
        <v>0</v>
      </c>
      <c r="K657" s="110">
        <v>32</v>
      </c>
      <c r="L657" s="108">
        <v>0</v>
      </c>
      <c r="M657" s="110">
        <v>2</v>
      </c>
      <c r="N657" s="110">
        <v>32</v>
      </c>
      <c r="O657" s="108">
        <v>6.25E-2</v>
      </c>
      <c r="P657" s="108">
        <v>1.6E-2</v>
      </c>
      <c r="Q657" s="108">
        <v>0.17300000000000001</v>
      </c>
      <c r="R657" s="108">
        <v>-0.10679611650485436</v>
      </c>
      <c r="S657" s="110">
        <v>1</v>
      </c>
      <c r="T657" s="110">
        <v>30</v>
      </c>
      <c r="U657" s="110">
        <v>70</v>
      </c>
      <c r="V657" s="108">
        <v>0.44285714285714284</v>
      </c>
      <c r="W657" s="110">
        <v>0</v>
      </c>
      <c r="X657" s="110">
        <v>0</v>
      </c>
      <c r="Y657" s="110">
        <v>32</v>
      </c>
      <c r="Z657" s="108">
        <v>0</v>
      </c>
      <c r="AA657" s="110">
        <v>0</v>
      </c>
      <c r="AB657" s="110">
        <v>0</v>
      </c>
      <c r="AC657" s="110">
        <v>0</v>
      </c>
      <c r="AD657" s="110">
        <v>0</v>
      </c>
      <c r="AE657" s="110">
        <v>0</v>
      </c>
      <c r="AF657" s="110">
        <v>0</v>
      </c>
      <c r="AG657" s="110">
        <v>0</v>
      </c>
      <c r="AH657" s="110">
        <v>0</v>
      </c>
      <c r="AI657" s="110">
        <v>0</v>
      </c>
      <c r="AJ657" s="110">
        <v>0</v>
      </c>
      <c r="AK657" s="110">
        <v>32</v>
      </c>
      <c r="AL657" s="108">
        <v>0</v>
      </c>
      <c r="AM657" s="111">
        <f t="shared" si="212"/>
        <v>0.93</v>
      </c>
      <c r="AN657" s="111">
        <f t="shared" si="211"/>
        <v>0</v>
      </c>
      <c r="AO657" s="111">
        <f t="shared" si="213"/>
        <v>0</v>
      </c>
      <c r="AP657" s="111">
        <f t="shared" si="214"/>
        <v>0.747</v>
      </c>
      <c r="AQ657" s="111">
        <f t="shared" si="215"/>
        <v>0.36099999999999999</v>
      </c>
      <c r="AR657" s="111">
        <f t="shared" si="216"/>
        <v>0.01</v>
      </c>
      <c r="AS657" s="111">
        <f t="shared" si="217"/>
        <v>0.44600000000000001</v>
      </c>
      <c r="AT657" s="111">
        <f t="shared" si="218"/>
        <v>0.44600000000000001</v>
      </c>
      <c r="AU657" s="111">
        <f t="shared" si="219"/>
        <v>0</v>
      </c>
      <c r="AV657" s="111">
        <f t="shared" si="220"/>
        <v>0</v>
      </c>
      <c r="AW657" s="101">
        <f t="shared" si="221"/>
        <v>0</v>
      </c>
      <c r="AX657" s="101">
        <f t="shared" si="222"/>
        <v>0</v>
      </c>
      <c r="AY657" s="101">
        <f t="shared" si="223"/>
        <v>0</v>
      </c>
      <c r="AZ657" s="101">
        <f t="shared" si="224"/>
        <v>2</v>
      </c>
      <c r="BA657" s="101">
        <f t="shared" si="225"/>
        <v>1</v>
      </c>
      <c r="BB657" s="101">
        <f t="shared" si="226"/>
        <v>0</v>
      </c>
      <c r="BC657" s="101">
        <f t="shared" si="227"/>
        <v>2</v>
      </c>
      <c r="BD657" s="101">
        <f t="shared" si="228"/>
        <v>1</v>
      </c>
      <c r="BE657" s="101">
        <f t="shared" si="229"/>
        <v>0</v>
      </c>
      <c r="BF657" s="101">
        <f t="shared" si="230"/>
        <v>0</v>
      </c>
      <c r="BG657" s="101">
        <f t="shared" si="231"/>
        <v>6</v>
      </c>
    </row>
    <row r="658" spans="1:59" x14ac:dyDescent="0.2">
      <c r="A658" s="98">
        <v>1960825</v>
      </c>
      <c r="B658" s="98" t="s">
        <v>1139</v>
      </c>
      <c r="C658" s="98" t="s">
        <v>2801</v>
      </c>
      <c r="D658" s="98" t="s">
        <v>656</v>
      </c>
      <c r="E658" s="106">
        <v>96</v>
      </c>
      <c r="F658" s="107" t="s">
        <v>1064</v>
      </c>
      <c r="G658" s="108" t="s">
        <v>1065</v>
      </c>
      <c r="H658" s="109">
        <v>37250</v>
      </c>
      <c r="I658" s="108">
        <v>0.253</v>
      </c>
      <c r="J658" s="110">
        <v>4</v>
      </c>
      <c r="K658" s="110">
        <v>36</v>
      </c>
      <c r="L658" s="108">
        <v>0.1111111111111111</v>
      </c>
      <c r="M658" s="110">
        <v>6</v>
      </c>
      <c r="N658" s="110">
        <v>36</v>
      </c>
      <c r="O658" s="108">
        <v>0.16666666666666666</v>
      </c>
      <c r="P658" s="108">
        <v>0.13800000000000001</v>
      </c>
      <c r="Q658" s="108">
        <v>0.61299999999999999</v>
      </c>
      <c r="R658" s="108">
        <v>-0.79617834394904463</v>
      </c>
      <c r="S658" s="110">
        <v>8</v>
      </c>
      <c r="T658" s="110">
        <v>40</v>
      </c>
      <c r="U658" s="110">
        <v>62</v>
      </c>
      <c r="V658" s="108">
        <v>0.77419354838709675</v>
      </c>
      <c r="W658" s="110">
        <v>29</v>
      </c>
      <c r="X658" s="110">
        <v>0</v>
      </c>
      <c r="Y658" s="110">
        <v>65</v>
      </c>
      <c r="Z658" s="108">
        <v>0.44615384615384618</v>
      </c>
      <c r="AA658" s="110">
        <v>6</v>
      </c>
      <c r="AB658" s="110">
        <v>0</v>
      </c>
      <c r="AC658" s="110">
        <v>3</v>
      </c>
      <c r="AD658" s="110">
        <v>0</v>
      </c>
      <c r="AE658" s="110">
        <v>0</v>
      </c>
      <c r="AF658" s="110">
        <v>0</v>
      </c>
      <c r="AG658" s="110">
        <v>0</v>
      </c>
      <c r="AH658" s="110">
        <v>0</v>
      </c>
      <c r="AI658" s="110">
        <v>0</v>
      </c>
      <c r="AJ658" s="110">
        <v>0</v>
      </c>
      <c r="AK658" s="110">
        <v>36</v>
      </c>
      <c r="AL658" s="108">
        <v>0.25</v>
      </c>
      <c r="AM658" s="111">
        <f t="shared" si="212"/>
        <v>1.9E-2</v>
      </c>
      <c r="AN658" s="111">
        <f t="shared" si="211"/>
        <v>0.94199999999999995</v>
      </c>
      <c r="AO658" s="111">
        <f t="shared" si="213"/>
        <v>0.58199999999999996</v>
      </c>
      <c r="AP658" s="111">
        <f t="shared" si="214"/>
        <v>0.98099999999999998</v>
      </c>
      <c r="AQ658" s="111">
        <f t="shared" si="215"/>
        <v>0.96199999999999997</v>
      </c>
      <c r="AR658" s="111">
        <f t="shared" si="216"/>
        <v>0.98099999999999998</v>
      </c>
      <c r="AS658" s="111">
        <f t="shared" si="217"/>
        <v>0.98399999999999999</v>
      </c>
      <c r="AT658" s="111">
        <f t="shared" si="218"/>
        <v>0.98399999999999999</v>
      </c>
      <c r="AU658" s="111">
        <f t="shared" si="219"/>
        <v>0.99399999999999999</v>
      </c>
      <c r="AV658" s="111">
        <f t="shared" si="220"/>
        <v>0.79100000000000004</v>
      </c>
      <c r="AW658" s="101">
        <f t="shared" si="221"/>
        <v>2</v>
      </c>
      <c r="AX658" s="101">
        <f t="shared" si="222"/>
        <v>2</v>
      </c>
      <c r="AY658" s="101">
        <f t="shared" si="223"/>
        <v>1</v>
      </c>
      <c r="AZ658" s="101">
        <f t="shared" si="224"/>
        <v>2</v>
      </c>
      <c r="BA658" s="101">
        <f t="shared" si="225"/>
        <v>2</v>
      </c>
      <c r="BB658" s="101">
        <f t="shared" si="226"/>
        <v>2</v>
      </c>
      <c r="BC658" s="101">
        <f t="shared" si="227"/>
        <v>2</v>
      </c>
      <c r="BD658" s="101">
        <f t="shared" si="228"/>
        <v>2</v>
      </c>
      <c r="BE658" s="101">
        <f t="shared" si="229"/>
        <v>2</v>
      </c>
      <c r="BF658" s="101">
        <f t="shared" si="230"/>
        <v>2</v>
      </c>
      <c r="BG658" s="101">
        <f t="shared" si="231"/>
        <v>19</v>
      </c>
    </row>
    <row r="659" spans="1:59" x14ac:dyDescent="0.2">
      <c r="A659" s="98">
        <v>1960915</v>
      </c>
      <c r="B659" s="98" t="s">
        <v>1338</v>
      </c>
      <c r="C659" s="98" t="s">
        <v>2802</v>
      </c>
      <c r="D659" s="98" t="s">
        <v>657</v>
      </c>
      <c r="E659" s="106">
        <v>183</v>
      </c>
      <c r="F659" s="107" t="s">
        <v>417</v>
      </c>
      <c r="G659" s="108" t="s">
        <v>1246</v>
      </c>
      <c r="H659" s="109">
        <v>43750</v>
      </c>
      <c r="I659" s="108">
        <v>0.01</v>
      </c>
      <c r="J659" s="110">
        <v>29</v>
      </c>
      <c r="K659" s="110">
        <v>151</v>
      </c>
      <c r="L659" s="108">
        <v>0.19205298013245034</v>
      </c>
      <c r="M659" s="110">
        <v>7</v>
      </c>
      <c r="N659" s="110">
        <v>151</v>
      </c>
      <c r="O659" s="108">
        <v>4.6357615894039736E-2</v>
      </c>
      <c r="P659" s="108">
        <v>0.13900000000000001</v>
      </c>
      <c r="Q659" s="108">
        <v>0.375</v>
      </c>
      <c r="R659" s="108">
        <v>-0.10294117647058823</v>
      </c>
      <c r="S659" s="110">
        <v>59</v>
      </c>
      <c r="T659" s="110">
        <v>118</v>
      </c>
      <c r="U659" s="110">
        <v>310</v>
      </c>
      <c r="V659" s="108">
        <v>0.57096774193548383</v>
      </c>
      <c r="W659" s="110">
        <v>3</v>
      </c>
      <c r="X659" s="110">
        <v>0</v>
      </c>
      <c r="Y659" s="110">
        <v>154</v>
      </c>
      <c r="Z659" s="108">
        <v>1.948051948051948E-2</v>
      </c>
      <c r="AA659" s="110">
        <v>0</v>
      </c>
      <c r="AB659" s="110">
        <v>14</v>
      </c>
      <c r="AC659" s="110">
        <v>18</v>
      </c>
      <c r="AD659" s="110">
        <v>4</v>
      </c>
      <c r="AE659" s="110">
        <v>0</v>
      </c>
      <c r="AF659" s="110">
        <v>8</v>
      </c>
      <c r="AG659" s="110">
        <v>0</v>
      </c>
      <c r="AH659" s="110">
        <v>0</v>
      </c>
      <c r="AI659" s="110">
        <v>0</v>
      </c>
      <c r="AJ659" s="110">
        <v>0</v>
      </c>
      <c r="AK659" s="110">
        <v>151</v>
      </c>
      <c r="AL659" s="108">
        <v>0.29139072847682118</v>
      </c>
      <c r="AM659" s="111">
        <f t="shared" si="212"/>
        <v>6.3E-2</v>
      </c>
      <c r="AN659" s="111">
        <f t="shared" si="211"/>
        <v>3.9E-2</v>
      </c>
      <c r="AO659" s="111">
        <f t="shared" si="213"/>
        <v>0.875</v>
      </c>
      <c r="AP659" s="111">
        <f t="shared" si="214"/>
        <v>0.61199999999999999</v>
      </c>
      <c r="AQ659" s="111">
        <f t="shared" si="215"/>
        <v>0.96399999999999997</v>
      </c>
      <c r="AR659" s="111">
        <f t="shared" si="216"/>
        <v>0.59499999999999997</v>
      </c>
      <c r="AS659" s="111">
        <f t="shared" si="217"/>
        <v>0.82599999999999996</v>
      </c>
      <c r="AT659" s="111">
        <f t="shared" si="218"/>
        <v>0.82599999999999996</v>
      </c>
      <c r="AU659" s="111">
        <f t="shared" si="219"/>
        <v>0.153</v>
      </c>
      <c r="AV659" s="111">
        <f t="shared" si="220"/>
        <v>0.90800000000000003</v>
      </c>
      <c r="AW659" s="101">
        <f t="shared" si="221"/>
        <v>2</v>
      </c>
      <c r="AX659" s="101">
        <f t="shared" si="222"/>
        <v>0</v>
      </c>
      <c r="AY659" s="101">
        <f t="shared" si="223"/>
        <v>2</v>
      </c>
      <c r="AZ659" s="101">
        <f t="shared" si="224"/>
        <v>1</v>
      </c>
      <c r="BA659" s="101">
        <f t="shared" si="225"/>
        <v>2</v>
      </c>
      <c r="BB659" s="101">
        <f t="shared" si="226"/>
        <v>1</v>
      </c>
      <c r="BC659" s="101">
        <f t="shared" si="227"/>
        <v>2</v>
      </c>
      <c r="BD659" s="101">
        <f t="shared" si="228"/>
        <v>2</v>
      </c>
      <c r="BE659" s="101">
        <f t="shared" si="229"/>
        <v>0</v>
      </c>
      <c r="BF659" s="101">
        <f t="shared" si="230"/>
        <v>2</v>
      </c>
      <c r="BG659" s="101">
        <f t="shared" si="231"/>
        <v>14</v>
      </c>
    </row>
    <row r="660" spans="1:59" x14ac:dyDescent="0.2">
      <c r="A660" s="98">
        <v>1961050</v>
      </c>
      <c r="B660" s="98" t="s">
        <v>1497</v>
      </c>
      <c r="C660" s="98" t="s">
        <v>2803</v>
      </c>
      <c r="D660" s="98" t="s">
        <v>658</v>
      </c>
      <c r="E660" s="106">
        <v>138</v>
      </c>
      <c r="F660" s="107" t="s">
        <v>684</v>
      </c>
      <c r="G660" s="108" t="s">
        <v>1330</v>
      </c>
      <c r="H660" s="109">
        <v>60625</v>
      </c>
      <c r="I660" s="108">
        <v>0.316</v>
      </c>
      <c r="J660" s="110">
        <v>10</v>
      </c>
      <c r="K660" s="110">
        <v>78</v>
      </c>
      <c r="L660" s="108">
        <v>0.12820512820512819</v>
      </c>
      <c r="M660" s="110">
        <v>2</v>
      </c>
      <c r="N660" s="110">
        <v>78</v>
      </c>
      <c r="O660" s="108">
        <v>2.564102564102564E-2</v>
      </c>
      <c r="P660" s="108">
        <v>3.6000000000000004E-2</v>
      </c>
      <c r="Q660" s="108">
        <v>0.49099999999999999</v>
      </c>
      <c r="R660" s="108">
        <v>-0.16363636363636364</v>
      </c>
      <c r="S660" s="110">
        <v>27</v>
      </c>
      <c r="T660" s="110">
        <v>28</v>
      </c>
      <c r="U660" s="110">
        <v>92</v>
      </c>
      <c r="V660" s="108">
        <v>0.59782608695652173</v>
      </c>
      <c r="W660" s="110">
        <v>28</v>
      </c>
      <c r="X660" s="110">
        <v>5</v>
      </c>
      <c r="Y660" s="110">
        <v>106</v>
      </c>
      <c r="Z660" s="108">
        <v>0.21698113207547171</v>
      </c>
      <c r="AA660" s="110">
        <v>5</v>
      </c>
      <c r="AB660" s="110">
        <v>2</v>
      </c>
      <c r="AC660" s="110">
        <v>2</v>
      </c>
      <c r="AD660" s="110">
        <v>0</v>
      </c>
      <c r="AE660" s="110">
        <v>0</v>
      </c>
      <c r="AF660" s="110">
        <v>6</v>
      </c>
      <c r="AG660" s="110">
        <v>0</v>
      </c>
      <c r="AH660" s="110">
        <v>0</v>
      </c>
      <c r="AI660" s="110">
        <v>0</v>
      </c>
      <c r="AJ660" s="110">
        <v>0</v>
      </c>
      <c r="AK660" s="110">
        <v>78</v>
      </c>
      <c r="AL660" s="108">
        <v>0.19230769230769232</v>
      </c>
      <c r="AM660" s="111">
        <f t="shared" si="212"/>
        <v>0.41099999999999998</v>
      </c>
      <c r="AN660" s="111">
        <f t="shared" si="211"/>
        <v>0.97799999999999998</v>
      </c>
      <c r="AO660" s="111">
        <f t="shared" si="213"/>
        <v>0.66900000000000004</v>
      </c>
      <c r="AP660" s="111">
        <f t="shared" si="214"/>
        <v>0.36599999999999999</v>
      </c>
      <c r="AQ660" s="111">
        <f t="shared" si="215"/>
        <v>0.63200000000000001</v>
      </c>
      <c r="AR660" s="111">
        <f t="shared" si="216"/>
        <v>0.91300000000000003</v>
      </c>
      <c r="AS660" s="111">
        <f t="shared" si="217"/>
        <v>0.872</v>
      </c>
      <c r="AT660" s="111">
        <f t="shared" si="218"/>
        <v>0.872</v>
      </c>
      <c r="AU660" s="111">
        <f t="shared" si="219"/>
        <v>0.91200000000000003</v>
      </c>
      <c r="AV660" s="111">
        <f t="shared" si="220"/>
        <v>0.57199999999999995</v>
      </c>
      <c r="AW660" s="101">
        <f t="shared" si="221"/>
        <v>1</v>
      </c>
      <c r="AX660" s="101">
        <f t="shared" si="222"/>
        <v>2</v>
      </c>
      <c r="AY660" s="101">
        <f t="shared" si="223"/>
        <v>2</v>
      </c>
      <c r="AZ660" s="101">
        <f t="shared" si="224"/>
        <v>1</v>
      </c>
      <c r="BA660" s="101">
        <f t="shared" si="225"/>
        <v>1</v>
      </c>
      <c r="BB660" s="101">
        <f t="shared" si="226"/>
        <v>2</v>
      </c>
      <c r="BC660" s="101">
        <f t="shared" si="227"/>
        <v>2</v>
      </c>
      <c r="BD660" s="101">
        <f t="shared" si="228"/>
        <v>2</v>
      </c>
      <c r="BE660" s="101">
        <f t="shared" si="229"/>
        <v>2</v>
      </c>
      <c r="BF660" s="101">
        <f t="shared" si="230"/>
        <v>1</v>
      </c>
      <c r="BG660" s="101">
        <f t="shared" si="231"/>
        <v>16</v>
      </c>
    </row>
    <row r="661" spans="1:59" x14ac:dyDescent="0.2">
      <c r="A661" s="98">
        <v>1961230</v>
      </c>
      <c r="B661" s="98" t="s">
        <v>2106</v>
      </c>
      <c r="C661" s="98" t="s">
        <v>2804</v>
      </c>
      <c r="D661" s="98" t="s">
        <v>659</v>
      </c>
      <c r="E661" s="106">
        <v>1407</v>
      </c>
      <c r="F661" s="107" t="s">
        <v>1230</v>
      </c>
      <c r="G661" s="108" t="s">
        <v>1231</v>
      </c>
      <c r="H661" s="109">
        <v>103646</v>
      </c>
      <c r="I661" s="108">
        <v>3.3000000000000002E-2</v>
      </c>
      <c r="J661" s="110">
        <v>8</v>
      </c>
      <c r="K661" s="110">
        <v>401</v>
      </c>
      <c r="L661" s="108">
        <v>1.9950124688279301E-2</v>
      </c>
      <c r="M661" s="110">
        <v>4</v>
      </c>
      <c r="N661" s="110">
        <v>401</v>
      </c>
      <c r="O661" s="108">
        <v>9.9750623441396506E-3</v>
      </c>
      <c r="P661" s="108">
        <v>2.3E-2</v>
      </c>
      <c r="Q661" s="108">
        <v>0.20199999999999999</v>
      </c>
      <c r="R661" s="108">
        <v>0.37134502923976609</v>
      </c>
      <c r="S661" s="110">
        <v>10</v>
      </c>
      <c r="T661" s="110">
        <v>262</v>
      </c>
      <c r="U661" s="110">
        <v>737</v>
      </c>
      <c r="V661" s="108">
        <v>0.36906377204884666</v>
      </c>
      <c r="W661" s="110">
        <v>8</v>
      </c>
      <c r="X661" s="110">
        <v>0</v>
      </c>
      <c r="Y661" s="110">
        <v>409</v>
      </c>
      <c r="Z661" s="108">
        <v>1.9559902200488997E-2</v>
      </c>
      <c r="AA661" s="110">
        <v>5</v>
      </c>
      <c r="AB661" s="110">
        <v>0</v>
      </c>
      <c r="AC661" s="110">
        <v>3</v>
      </c>
      <c r="AD661" s="110">
        <v>20</v>
      </c>
      <c r="AE661" s="110">
        <v>30</v>
      </c>
      <c r="AF661" s="110">
        <v>0</v>
      </c>
      <c r="AG661" s="110">
        <v>0</v>
      </c>
      <c r="AH661" s="110">
        <v>0</v>
      </c>
      <c r="AI661" s="110">
        <v>4</v>
      </c>
      <c r="AJ661" s="110">
        <v>0</v>
      </c>
      <c r="AK661" s="110">
        <v>401</v>
      </c>
      <c r="AL661" s="108">
        <v>0.15461346633416459</v>
      </c>
      <c r="AM661" s="111">
        <f t="shared" si="212"/>
        <v>0.95299999999999996</v>
      </c>
      <c r="AN661" s="111">
        <f t="shared" si="211"/>
        <v>0.115</v>
      </c>
      <c r="AO661" s="111">
        <f t="shared" si="213"/>
        <v>8.5999999999999993E-2</v>
      </c>
      <c r="AP661" s="111">
        <f t="shared" si="214"/>
        <v>0.17799999999999999</v>
      </c>
      <c r="AQ661" s="111">
        <f t="shared" si="215"/>
        <v>0.45700000000000002</v>
      </c>
      <c r="AR661" s="111">
        <f t="shared" si="216"/>
        <v>2.9000000000000001E-2</v>
      </c>
      <c r="AS661" s="111">
        <f t="shared" si="217"/>
        <v>0.19400000000000001</v>
      </c>
      <c r="AT661" s="111">
        <f t="shared" si="218"/>
        <v>0.19400000000000001</v>
      </c>
      <c r="AU661" s="111">
        <f t="shared" si="219"/>
        <v>0.154</v>
      </c>
      <c r="AV661" s="111">
        <f t="shared" si="220"/>
        <v>0.375</v>
      </c>
      <c r="AW661" s="101">
        <f t="shared" si="221"/>
        <v>0</v>
      </c>
      <c r="AX661" s="101">
        <f t="shared" si="222"/>
        <v>0</v>
      </c>
      <c r="AY661" s="101">
        <f t="shared" si="223"/>
        <v>0</v>
      </c>
      <c r="AZ661" s="101">
        <f t="shared" si="224"/>
        <v>0</v>
      </c>
      <c r="BA661" s="101">
        <f t="shared" si="225"/>
        <v>1</v>
      </c>
      <c r="BB661" s="101">
        <f t="shared" si="226"/>
        <v>0</v>
      </c>
      <c r="BC661" s="101">
        <f t="shared" si="227"/>
        <v>0</v>
      </c>
      <c r="BD661" s="101">
        <f t="shared" si="228"/>
        <v>0</v>
      </c>
      <c r="BE661" s="101">
        <f t="shared" si="229"/>
        <v>0</v>
      </c>
      <c r="BF661" s="101">
        <f t="shared" si="230"/>
        <v>1</v>
      </c>
      <c r="BG661" s="101">
        <f t="shared" si="231"/>
        <v>2</v>
      </c>
    </row>
    <row r="662" spans="1:59" x14ac:dyDescent="0.2">
      <c r="A662" s="98">
        <v>1961275</v>
      </c>
      <c r="B662" s="98" t="s">
        <v>2042</v>
      </c>
      <c r="C662" s="98" t="s">
        <v>2805</v>
      </c>
      <c r="D662" s="98" t="s">
        <v>660</v>
      </c>
      <c r="E662" s="106">
        <v>235</v>
      </c>
      <c r="F662" s="107" t="s">
        <v>771</v>
      </c>
      <c r="G662" s="108" t="s">
        <v>1321</v>
      </c>
      <c r="H662" s="109">
        <v>61250</v>
      </c>
      <c r="I662" s="108">
        <v>4.2999999999999997E-2</v>
      </c>
      <c r="J662" s="110">
        <v>0</v>
      </c>
      <c r="K662" s="110">
        <v>124</v>
      </c>
      <c r="L662" s="108">
        <v>0</v>
      </c>
      <c r="M662" s="110">
        <v>0</v>
      </c>
      <c r="N662" s="110">
        <v>124</v>
      </c>
      <c r="O662" s="108">
        <v>0</v>
      </c>
      <c r="P662" s="108">
        <v>0</v>
      </c>
      <c r="Q662" s="108">
        <v>0.26800000000000002</v>
      </c>
      <c r="R662" s="108">
        <v>6.3348416289592757E-2</v>
      </c>
      <c r="S662" s="110">
        <v>5</v>
      </c>
      <c r="T662" s="110">
        <v>47</v>
      </c>
      <c r="U662" s="110">
        <v>182</v>
      </c>
      <c r="V662" s="108">
        <v>0.2857142857142857</v>
      </c>
      <c r="W662" s="110">
        <v>12</v>
      </c>
      <c r="X662" s="110">
        <v>0</v>
      </c>
      <c r="Y662" s="110">
        <v>136</v>
      </c>
      <c r="Z662" s="108">
        <v>8.8235294117647065E-2</v>
      </c>
      <c r="AA662" s="110">
        <v>7</v>
      </c>
      <c r="AB662" s="110">
        <v>5</v>
      </c>
      <c r="AC662" s="110">
        <v>4</v>
      </c>
      <c r="AD662" s="110">
        <v>0</v>
      </c>
      <c r="AE662" s="110">
        <v>0</v>
      </c>
      <c r="AF662" s="110">
        <v>0</v>
      </c>
      <c r="AG662" s="110">
        <v>0</v>
      </c>
      <c r="AH662" s="110">
        <v>22</v>
      </c>
      <c r="AI662" s="110">
        <v>0</v>
      </c>
      <c r="AJ662" s="110">
        <v>0</v>
      </c>
      <c r="AK662" s="110">
        <v>124</v>
      </c>
      <c r="AL662" s="108">
        <v>0.30645161290322581</v>
      </c>
      <c r="AM662" s="111">
        <f t="shared" si="212"/>
        <v>0.42099999999999999</v>
      </c>
      <c r="AN662" s="111">
        <f t="shared" si="211"/>
        <v>0.17100000000000001</v>
      </c>
      <c r="AO662" s="111">
        <f t="shared" si="213"/>
        <v>0</v>
      </c>
      <c r="AP662" s="111">
        <f t="shared" si="214"/>
        <v>0</v>
      </c>
      <c r="AQ662" s="111">
        <f t="shared" si="215"/>
        <v>0</v>
      </c>
      <c r="AR662" s="111">
        <f t="shared" si="216"/>
        <v>0.186</v>
      </c>
      <c r="AS662" s="111">
        <f t="shared" si="217"/>
        <v>8.3000000000000004E-2</v>
      </c>
      <c r="AT662" s="111">
        <f t="shared" si="218"/>
        <v>8.3000000000000004E-2</v>
      </c>
      <c r="AU662" s="111">
        <f t="shared" si="219"/>
        <v>0.53800000000000003</v>
      </c>
      <c r="AV662" s="111">
        <f t="shared" si="220"/>
        <v>0.92900000000000005</v>
      </c>
      <c r="AW662" s="101">
        <f t="shared" si="221"/>
        <v>1</v>
      </c>
      <c r="AX662" s="101">
        <f t="shared" si="222"/>
        <v>0</v>
      </c>
      <c r="AY662" s="101">
        <f t="shared" si="223"/>
        <v>0</v>
      </c>
      <c r="AZ662" s="101">
        <f t="shared" si="224"/>
        <v>0</v>
      </c>
      <c r="BA662" s="101">
        <f t="shared" si="225"/>
        <v>0</v>
      </c>
      <c r="BB662" s="101">
        <f t="shared" si="226"/>
        <v>0</v>
      </c>
      <c r="BC662" s="101">
        <f t="shared" si="227"/>
        <v>0</v>
      </c>
      <c r="BD662" s="101">
        <f t="shared" si="228"/>
        <v>0</v>
      </c>
      <c r="BE662" s="101">
        <f t="shared" si="229"/>
        <v>1</v>
      </c>
      <c r="BF662" s="101">
        <f t="shared" si="230"/>
        <v>2</v>
      </c>
      <c r="BG662" s="101">
        <f t="shared" si="231"/>
        <v>4</v>
      </c>
    </row>
    <row r="663" spans="1:59" x14ac:dyDescent="0.2">
      <c r="A663" s="98">
        <v>1961320</v>
      </c>
      <c r="B663" s="98" t="s">
        <v>1412</v>
      </c>
      <c r="C663" s="98" t="s">
        <v>2806</v>
      </c>
      <c r="D663" s="98" t="s">
        <v>661</v>
      </c>
      <c r="E663" s="106">
        <v>1091</v>
      </c>
      <c r="F663" s="107" t="s">
        <v>1061</v>
      </c>
      <c r="G663" s="108" t="s">
        <v>1062</v>
      </c>
      <c r="H663" s="109">
        <v>65500</v>
      </c>
      <c r="I663" s="108">
        <v>9.4E-2</v>
      </c>
      <c r="J663" s="110">
        <v>102</v>
      </c>
      <c r="K663" s="110">
        <v>626</v>
      </c>
      <c r="L663" s="108">
        <v>0.16293929712460065</v>
      </c>
      <c r="M663" s="110">
        <v>27</v>
      </c>
      <c r="N663" s="110">
        <v>626</v>
      </c>
      <c r="O663" s="108">
        <v>4.3130990415335461E-2</v>
      </c>
      <c r="P663" s="108">
        <v>9.1999999999999998E-2</v>
      </c>
      <c r="Q663" s="108">
        <v>0.40100000000000002</v>
      </c>
      <c r="R663" s="108">
        <v>-2.9359430604982206E-2</v>
      </c>
      <c r="S663" s="110">
        <v>53</v>
      </c>
      <c r="T663" s="110">
        <v>340</v>
      </c>
      <c r="U663" s="110">
        <v>965</v>
      </c>
      <c r="V663" s="108">
        <v>0.40725388601036272</v>
      </c>
      <c r="W663" s="110">
        <v>54</v>
      </c>
      <c r="X663" s="110">
        <v>0</v>
      </c>
      <c r="Y663" s="110">
        <v>680</v>
      </c>
      <c r="Z663" s="108">
        <v>7.9411764705882348E-2</v>
      </c>
      <c r="AA663" s="110">
        <v>8</v>
      </c>
      <c r="AB663" s="110">
        <v>25</v>
      </c>
      <c r="AC663" s="110">
        <v>16</v>
      </c>
      <c r="AD663" s="110">
        <v>17</v>
      </c>
      <c r="AE663" s="110">
        <v>0</v>
      </c>
      <c r="AF663" s="110">
        <v>73</v>
      </c>
      <c r="AG663" s="110">
        <v>21</v>
      </c>
      <c r="AH663" s="110">
        <v>3</v>
      </c>
      <c r="AI663" s="110">
        <v>0</v>
      </c>
      <c r="AJ663" s="110">
        <v>0</v>
      </c>
      <c r="AK663" s="110">
        <v>626</v>
      </c>
      <c r="AL663" s="108">
        <v>0.26038338658146964</v>
      </c>
      <c r="AM663" s="111">
        <f t="shared" si="212"/>
        <v>0.52500000000000002</v>
      </c>
      <c r="AN663" s="111">
        <f t="shared" si="211"/>
        <v>0.497</v>
      </c>
      <c r="AO663" s="111">
        <f t="shared" si="213"/>
        <v>0.80900000000000005</v>
      </c>
      <c r="AP663" s="111">
        <f t="shared" si="214"/>
        <v>0.57699999999999996</v>
      </c>
      <c r="AQ663" s="111">
        <f t="shared" si="215"/>
        <v>0.92600000000000005</v>
      </c>
      <c r="AR663" s="111">
        <f t="shared" si="216"/>
        <v>0.70499999999999996</v>
      </c>
      <c r="AS663" s="111">
        <f t="shared" si="217"/>
        <v>0.30599999999999999</v>
      </c>
      <c r="AT663" s="111">
        <f t="shared" si="218"/>
        <v>0.30599999999999999</v>
      </c>
      <c r="AU663" s="111">
        <f t="shared" si="219"/>
        <v>0.5</v>
      </c>
      <c r="AV663" s="111">
        <f t="shared" si="220"/>
        <v>0.83</v>
      </c>
      <c r="AW663" s="101">
        <f t="shared" si="221"/>
        <v>1</v>
      </c>
      <c r="AX663" s="101">
        <f t="shared" si="222"/>
        <v>1</v>
      </c>
      <c r="AY663" s="101">
        <f t="shared" si="223"/>
        <v>2</v>
      </c>
      <c r="AZ663" s="101">
        <f t="shared" si="224"/>
        <v>1</v>
      </c>
      <c r="BA663" s="101">
        <f t="shared" si="225"/>
        <v>2</v>
      </c>
      <c r="BB663" s="101">
        <f t="shared" si="226"/>
        <v>2</v>
      </c>
      <c r="BC663" s="101">
        <f t="shared" si="227"/>
        <v>1</v>
      </c>
      <c r="BD663" s="101">
        <f t="shared" si="228"/>
        <v>0</v>
      </c>
      <c r="BE663" s="101">
        <f t="shared" si="229"/>
        <v>1</v>
      </c>
      <c r="BF663" s="101">
        <f t="shared" si="230"/>
        <v>2</v>
      </c>
      <c r="BG663" s="101">
        <f t="shared" si="231"/>
        <v>13</v>
      </c>
    </row>
    <row r="664" spans="1:59" x14ac:dyDescent="0.2">
      <c r="A664" s="98">
        <v>1961365</v>
      </c>
      <c r="B664" s="98" t="s">
        <v>1772</v>
      </c>
      <c r="C664" s="98" t="s">
        <v>2807</v>
      </c>
      <c r="D664" s="98" t="s">
        <v>662</v>
      </c>
      <c r="E664" s="106">
        <v>139</v>
      </c>
      <c r="F664" s="107" t="s">
        <v>1376</v>
      </c>
      <c r="G664" s="108" t="s">
        <v>1377</v>
      </c>
      <c r="H664" s="109">
        <v>91875</v>
      </c>
      <c r="I664" s="108">
        <v>0.159</v>
      </c>
      <c r="J664" s="110">
        <v>2</v>
      </c>
      <c r="K664" s="110">
        <v>59</v>
      </c>
      <c r="L664" s="108">
        <v>3.3898305084745763E-2</v>
      </c>
      <c r="M664" s="110">
        <v>0</v>
      </c>
      <c r="N664" s="110">
        <v>59</v>
      </c>
      <c r="O664" s="108">
        <v>0</v>
      </c>
      <c r="P664" s="108">
        <v>0</v>
      </c>
      <c r="Q664" s="108">
        <v>0.28699999999999998</v>
      </c>
      <c r="R664" s="108">
        <v>7.7519379844961239E-2</v>
      </c>
      <c r="S664" s="110">
        <v>10</v>
      </c>
      <c r="T664" s="110">
        <v>51</v>
      </c>
      <c r="U664" s="110">
        <v>110</v>
      </c>
      <c r="V664" s="108">
        <v>0.55454545454545456</v>
      </c>
      <c r="W664" s="110">
        <v>4</v>
      </c>
      <c r="X664" s="110">
        <v>0</v>
      </c>
      <c r="Y664" s="110">
        <v>63</v>
      </c>
      <c r="Z664" s="108">
        <v>6.3492063492063489E-2</v>
      </c>
      <c r="AA664" s="110">
        <v>2</v>
      </c>
      <c r="AB664" s="110">
        <v>5</v>
      </c>
      <c r="AC664" s="110">
        <v>0</v>
      </c>
      <c r="AD664" s="110">
        <v>0</v>
      </c>
      <c r="AE664" s="110">
        <v>0</v>
      </c>
      <c r="AF664" s="110">
        <v>0</v>
      </c>
      <c r="AG664" s="110">
        <v>0</v>
      </c>
      <c r="AH664" s="110">
        <v>0</v>
      </c>
      <c r="AI664" s="110">
        <v>0</v>
      </c>
      <c r="AJ664" s="110">
        <v>0</v>
      </c>
      <c r="AK664" s="110">
        <v>59</v>
      </c>
      <c r="AL664" s="108">
        <v>0.11864406779661017</v>
      </c>
      <c r="AM664" s="111">
        <f t="shared" si="212"/>
        <v>0.91200000000000003</v>
      </c>
      <c r="AN664" s="111">
        <f t="shared" si="211"/>
        <v>0.78200000000000003</v>
      </c>
      <c r="AO664" s="111">
        <f t="shared" si="213"/>
        <v>0.14199999999999999</v>
      </c>
      <c r="AP664" s="111">
        <f t="shared" si="214"/>
        <v>0</v>
      </c>
      <c r="AQ664" s="111">
        <f t="shared" si="215"/>
        <v>0</v>
      </c>
      <c r="AR664" s="111">
        <f t="shared" si="216"/>
        <v>0.23499999999999999</v>
      </c>
      <c r="AS664" s="111">
        <f t="shared" si="217"/>
        <v>0.79600000000000004</v>
      </c>
      <c r="AT664" s="111">
        <f t="shared" si="218"/>
        <v>0.79600000000000004</v>
      </c>
      <c r="AU664" s="111">
        <f t="shared" si="219"/>
        <v>0.39200000000000002</v>
      </c>
      <c r="AV664" s="111">
        <f t="shared" si="220"/>
        <v>0.19400000000000001</v>
      </c>
      <c r="AW664" s="101">
        <f t="shared" si="221"/>
        <v>0</v>
      </c>
      <c r="AX664" s="101">
        <f t="shared" si="222"/>
        <v>2</v>
      </c>
      <c r="AY664" s="101">
        <f t="shared" si="223"/>
        <v>0</v>
      </c>
      <c r="AZ664" s="101">
        <f t="shared" si="224"/>
        <v>0</v>
      </c>
      <c r="BA664" s="101">
        <f t="shared" si="225"/>
        <v>0</v>
      </c>
      <c r="BB664" s="101">
        <f t="shared" si="226"/>
        <v>0</v>
      </c>
      <c r="BC664" s="101">
        <f t="shared" si="227"/>
        <v>0</v>
      </c>
      <c r="BD664" s="101">
        <f t="shared" si="228"/>
        <v>2</v>
      </c>
      <c r="BE664" s="101">
        <f t="shared" si="229"/>
        <v>1</v>
      </c>
      <c r="BF664" s="101">
        <f t="shared" si="230"/>
        <v>0</v>
      </c>
      <c r="BG664" s="101">
        <f t="shared" si="231"/>
        <v>5</v>
      </c>
    </row>
    <row r="665" spans="1:59" x14ac:dyDescent="0.2">
      <c r="A665" s="98">
        <v>1961590</v>
      </c>
      <c r="B665" s="98" t="s">
        <v>1877</v>
      </c>
      <c r="C665" s="98" t="s">
        <v>2808</v>
      </c>
      <c r="D665" s="98" t="s">
        <v>663</v>
      </c>
      <c r="E665" s="106">
        <v>2015</v>
      </c>
      <c r="F665" s="107" t="s">
        <v>1081</v>
      </c>
      <c r="G665" s="108" t="s">
        <v>1082</v>
      </c>
      <c r="H665" s="109">
        <v>73482</v>
      </c>
      <c r="I665" s="108">
        <v>7.2000000000000008E-2</v>
      </c>
      <c r="J665" s="110">
        <v>37</v>
      </c>
      <c r="K665" s="110">
        <v>740</v>
      </c>
      <c r="L665" s="108">
        <v>0.05</v>
      </c>
      <c r="M665" s="110">
        <v>22</v>
      </c>
      <c r="N665" s="110">
        <v>740</v>
      </c>
      <c r="O665" s="108">
        <v>2.9729729729729731E-2</v>
      </c>
      <c r="P665" s="108">
        <v>0.05</v>
      </c>
      <c r="Q665" s="108">
        <v>0.36200000000000004</v>
      </c>
      <c r="R665" s="108">
        <v>7.7540106951871662E-2</v>
      </c>
      <c r="S665" s="110">
        <v>63</v>
      </c>
      <c r="T665" s="110">
        <v>367</v>
      </c>
      <c r="U665" s="110">
        <v>1248</v>
      </c>
      <c r="V665" s="108">
        <v>0.34455128205128205</v>
      </c>
      <c r="W665" s="110">
        <v>146</v>
      </c>
      <c r="X665" s="110">
        <v>0</v>
      </c>
      <c r="Y665" s="110">
        <v>886</v>
      </c>
      <c r="Z665" s="108">
        <v>0.16478555304740405</v>
      </c>
      <c r="AA665" s="110">
        <v>26</v>
      </c>
      <c r="AB665" s="110">
        <v>17</v>
      </c>
      <c r="AC665" s="110">
        <v>9</v>
      </c>
      <c r="AD665" s="110">
        <v>0</v>
      </c>
      <c r="AE665" s="110">
        <v>0</v>
      </c>
      <c r="AF665" s="110">
        <v>22</v>
      </c>
      <c r="AG665" s="110">
        <v>4</v>
      </c>
      <c r="AH665" s="110">
        <v>25</v>
      </c>
      <c r="AI665" s="110">
        <v>0</v>
      </c>
      <c r="AJ665" s="110">
        <v>0</v>
      </c>
      <c r="AK665" s="110">
        <v>740</v>
      </c>
      <c r="AL665" s="108">
        <v>0.13918918918918918</v>
      </c>
      <c r="AM665" s="111">
        <f t="shared" si="212"/>
        <v>0.71</v>
      </c>
      <c r="AN665" s="111">
        <f t="shared" si="211"/>
        <v>0.35799999999999998</v>
      </c>
      <c r="AO665" s="111">
        <f t="shared" si="213"/>
        <v>0.23</v>
      </c>
      <c r="AP665" s="111">
        <f t="shared" si="214"/>
        <v>0.43099999999999999</v>
      </c>
      <c r="AQ665" s="111">
        <f t="shared" si="215"/>
        <v>0.76500000000000001</v>
      </c>
      <c r="AR665" s="111">
        <f t="shared" si="216"/>
        <v>0.54200000000000004</v>
      </c>
      <c r="AS665" s="111">
        <f t="shared" si="217"/>
        <v>0.14399999999999999</v>
      </c>
      <c r="AT665" s="111">
        <f t="shared" si="218"/>
        <v>0.14399999999999999</v>
      </c>
      <c r="AU665" s="111">
        <f t="shared" si="219"/>
        <v>0.83799999999999997</v>
      </c>
      <c r="AV665" s="111">
        <f t="shared" si="220"/>
        <v>0.30099999999999999</v>
      </c>
      <c r="AW665" s="101">
        <f t="shared" si="221"/>
        <v>0</v>
      </c>
      <c r="AX665" s="101">
        <f t="shared" si="222"/>
        <v>1</v>
      </c>
      <c r="AY665" s="101">
        <f t="shared" si="223"/>
        <v>0</v>
      </c>
      <c r="AZ665" s="101">
        <f t="shared" si="224"/>
        <v>1</v>
      </c>
      <c r="BA665" s="101">
        <f t="shared" si="225"/>
        <v>2</v>
      </c>
      <c r="BB665" s="101">
        <f t="shared" si="226"/>
        <v>1</v>
      </c>
      <c r="BC665" s="101">
        <f t="shared" si="227"/>
        <v>0</v>
      </c>
      <c r="BD665" s="101">
        <f t="shared" si="228"/>
        <v>0</v>
      </c>
      <c r="BE665" s="101">
        <f t="shared" si="229"/>
        <v>2</v>
      </c>
      <c r="BF665" s="101">
        <f t="shared" si="230"/>
        <v>0</v>
      </c>
      <c r="BG665" s="101">
        <f t="shared" si="231"/>
        <v>7</v>
      </c>
    </row>
    <row r="666" spans="1:59" x14ac:dyDescent="0.2">
      <c r="A666" s="98">
        <v>1961770</v>
      </c>
      <c r="B666" s="98" t="s">
        <v>1764</v>
      </c>
      <c r="C666" s="98" t="s">
        <v>2809</v>
      </c>
      <c r="D666" s="98" t="s">
        <v>664</v>
      </c>
      <c r="E666" s="106">
        <v>194</v>
      </c>
      <c r="F666" s="107" t="s">
        <v>948</v>
      </c>
      <c r="G666" s="108" t="s">
        <v>1290</v>
      </c>
      <c r="H666" s="109">
        <v>56667</v>
      </c>
      <c r="I666" s="108">
        <v>0.17</v>
      </c>
      <c r="J666" s="110">
        <v>9</v>
      </c>
      <c r="K666" s="110">
        <v>110</v>
      </c>
      <c r="L666" s="108">
        <v>8.1818181818181818E-2</v>
      </c>
      <c r="M666" s="110">
        <v>0</v>
      </c>
      <c r="N666" s="110">
        <v>110</v>
      </c>
      <c r="O666" s="108">
        <v>0</v>
      </c>
      <c r="P666" s="108">
        <v>1.3999999999999999E-2</v>
      </c>
      <c r="Q666" s="108">
        <v>0.218</v>
      </c>
      <c r="R666" s="108">
        <v>5.1813471502590676E-3</v>
      </c>
      <c r="S666" s="110">
        <v>14</v>
      </c>
      <c r="T666" s="110">
        <v>75</v>
      </c>
      <c r="U666" s="110">
        <v>159</v>
      </c>
      <c r="V666" s="108">
        <v>0.55974842767295596</v>
      </c>
      <c r="W666" s="110">
        <v>3</v>
      </c>
      <c r="X666" s="110">
        <v>0</v>
      </c>
      <c r="Y666" s="110">
        <v>113</v>
      </c>
      <c r="Z666" s="108">
        <v>2.6548672566371681E-2</v>
      </c>
      <c r="AA666" s="110">
        <v>4</v>
      </c>
      <c r="AB666" s="110">
        <v>6</v>
      </c>
      <c r="AC666" s="110">
        <v>3</v>
      </c>
      <c r="AD666" s="110">
        <v>13</v>
      </c>
      <c r="AE666" s="110">
        <v>0</v>
      </c>
      <c r="AF666" s="110">
        <v>4</v>
      </c>
      <c r="AG666" s="110">
        <v>0</v>
      </c>
      <c r="AH666" s="110">
        <v>0</v>
      </c>
      <c r="AI666" s="110">
        <v>0</v>
      </c>
      <c r="AJ666" s="110">
        <v>0</v>
      </c>
      <c r="AK666" s="110">
        <v>110</v>
      </c>
      <c r="AL666" s="108">
        <v>0.27272727272727271</v>
      </c>
      <c r="AM666" s="111">
        <f t="shared" si="212"/>
        <v>0.29899999999999999</v>
      </c>
      <c r="AN666" s="111">
        <f t="shared" si="211"/>
        <v>0.82299999999999995</v>
      </c>
      <c r="AO666" s="111">
        <f t="shared" si="213"/>
        <v>0.42499999999999999</v>
      </c>
      <c r="AP666" s="111">
        <f t="shared" si="214"/>
        <v>0</v>
      </c>
      <c r="AQ666" s="111">
        <f t="shared" si="215"/>
        <v>0.33900000000000002</v>
      </c>
      <c r="AR666" s="111">
        <f t="shared" si="216"/>
        <v>5.5E-2</v>
      </c>
      <c r="AS666" s="111">
        <f t="shared" si="217"/>
        <v>0.80200000000000005</v>
      </c>
      <c r="AT666" s="111">
        <f t="shared" si="218"/>
        <v>0.80200000000000005</v>
      </c>
      <c r="AU666" s="111">
        <f t="shared" si="219"/>
        <v>0.189</v>
      </c>
      <c r="AV666" s="111">
        <f t="shared" si="220"/>
        <v>0.86199999999999999</v>
      </c>
      <c r="AW666" s="101">
        <f t="shared" si="221"/>
        <v>2</v>
      </c>
      <c r="AX666" s="101">
        <f t="shared" si="222"/>
        <v>2</v>
      </c>
      <c r="AY666" s="101">
        <f t="shared" si="223"/>
        <v>1</v>
      </c>
      <c r="AZ666" s="101">
        <f t="shared" si="224"/>
        <v>0</v>
      </c>
      <c r="BA666" s="101">
        <f t="shared" si="225"/>
        <v>1</v>
      </c>
      <c r="BB666" s="101">
        <f t="shared" si="226"/>
        <v>0</v>
      </c>
      <c r="BC666" s="101">
        <f t="shared" si="227"/>
        <v>0</v>
      </c>
      <c r="BD666" s="101">
        <f t="shared" si="228"/>
        <v>2</v>
      </c>
      <c r="BE666" s="101">
        <f t="shared" si="229"/>
        <v>0</v>
      </c>
      <c r="BF666" s="101">
        <f t="shared" si="230"/>
        <v>2</v>
      </c>
      <c r="BG666" s="101">
        <f t="shared" si="231"/>
        <v>10</v>
      </c>
    </row>
    <row r="667" spans="1:59" x14ac:dyDescent="0.2">
      <c r="A667" s="98">
        <v>1961815</v>
      </c>
      <c r="B667" s="98" t="s">
        <v>1940</v>
      </c>
      <c r="C667" s="98" t="s">
        <v>2810</v>
      </c>
      <c r="D667" s="98" t="s">
        <v>665</v>
      </c>
      <c r="E667" s="106">
        <v>221</v>
      </c>
      <c r="F667" s="107" t="s">
        <v>349</v>
      </c>
      <c r="G667" s="108" t="s">
        <v>1194</v>
      </c>
      <c r="H667" s="109">
        <v>62292</v>
      </c>
      <c r="I667" s="108">
        <v>6.2E-2</v>
      </c>
      <c r="J667" s="110">
        <v>0</v>
      </c>
      <c r="K667" s="110">
        <v>87</v>
      </c>
      <c r="L667" s="108">
        <v>0</v>
      </c>
      <c r="M667" s="110">
        <v>4</v>
      </c>
      <c r="N667" s="110">
        <v>87</v>
      </c>
      <c r="O667" s="108">
        <v>4.5977011494252873E-2</v>
      </c>
      <c r="P667" s="108">
        <v>0</v>
      </c>
      <c r="Q667" s="108">
        <v>0.24600000000000002</v>
      </c>
      <c r="R667" s="108">
        <v>-6.3559322033898302E-2</v>
      </c>
      <c r="S667" s="110">
        <v>10</v>
      </c>
      <c r="T667" s="110">
        <v>74</v>
      </c>
      <c r="U667" s="110">
        <v>153</v>
      </c>
      <c r="V667" s="108">
        <v>0.5490196078431373</v>
      </c>
      <c r="W667" s="110">
        <v>8</v>
      </c>
      <c r="X667" s="110">
        <v>0</v>
      </c>
      <c r="Y667" s="110">
        <v>95</v>
      </c>
      <c r="Z667" s="108">
        <v>8.4210526315789472E-2</v>
      </c>
      <c r="AA667" s="110">
        <v>1</v>
      </c>
      <c r="AB667" s="110">
        <v>4</v>
      </c>
      <c r="AC667" s="110">
        <v>1</v>
      </c>
      <c r="AD667" s="110">
        <v>0</v>
      </c>
      <c r="AE667" s="110">
        <v>0</v>
      </c>
      <c r="AF667" s="110">
        <v>0</v>
      </c>
      <c r="AG667" s="110">
        <v>1</v>
      </c>
      <c r="AH667" s="110">
        <v>0</v>
      </c>
      <c r="AI667" s="110">
        <v>0</v>
      </c>
      <c r="AJ667" s="110">
        <v>0</v>
      </c>
      <c r="AK667" s="110">
        <v>87</v>
      </c>
      <c r="AL667" s="108">
        <v>8.0459770114942528E-2</v>
      </c>
      <c r="AM667" s="111">
        <f t="shared" si="212"/>
        <v>0.45100000000000001</v>
      </c>
      <c r="AN667" s="111">
        <f t="shared" si="211"/>
        <v>0.28100000000000003</v>
      </c>
      <c r="AO667" s="111">
        <f t="shared" si="213"/>
        <v>0</v>
      </c>
      <c r="AP667" s="111">
        <f t="shared" si="214"/>
        <v>0.60799999999999998</v>
      </c>
      <c r="AQ667" s="111">
        <f t="shared" si="215"/>
        <v>0</v>
      </c>
      <c r="AR667" s="111">
        <f t="shared" si="216"/>
        <v>0.112</v>
      </c>
      <c r="AS667" s="111">
        <f t="shared" si="217"/>
        <v>0.77900000000000003</v>
      </c>
      <c r="AT667" s="111">
        <f t="shared" si="218"/>
        <v>0.77900000000000003</v>
      </c>
      <c r="AU667" s="111">
        <f t="shared" si="219"/>
        <v>0.52200000000000002</v>
      </c>
      <c r="AV667" s="111">
        <f t="shared" si="220"/>
        <v>0.09</v>
      </c>
      <c r="AW667" s="101">
        <f t="shared" si="221"/>
        <v>1</v>
      </c>
      <c r="AX667" s="101">
        <f t="shared" si="222"/>
        <v>0</v>
      </c>
      <c r="AY667" s="101">
        <f t="shared" si="223"/>
        <v>0</v>
      </c>
      <c r="AZ667" s="101">
        <f t="shared" si="224"/>
        <v>1</v>
      </c>
      <c r="BA667" s="101">
        <f t="shared" si="225"/>
        <v>0</v>
      </c>
      <c r="BB667" s="101">
        <f t="shared" si="226"/>
        <v>0</v>
      </c>
      <c r="BC667" s="101">
        <f t="shared" si="227"/>
        <v>1</v>
      </c>
      <c r="BD667" s="101">
        <f t="shared" si="228"/>
        <v>2</v>
      </c>
      <c r="BE667" s="101">
        <f t="shared" si="229"/>
        <v>1</v>
      </c>
      <c r="BF667" s="101">
        <f t="shared" si="230"/>
        <v>0</v>
      </c>
      <c r="BG667" s="101">
        <f t="shared" si="231"/>
        <v>6</v>
      </c>
    </row>
    <row r="668" spans="1:59" x14ac:dyDescent="0.2">
      <c r="A668" s="98">
        <v>1961860</v>
      </c>
      <c r="B668" s="98" t="s">
        <v>1842</v>
      </c>
      <c r="C668" s="98" t="s">
        <v>2811</v>
      </c>
      <c r="D668" s="98" t="s">
        <v>666</v>
      </c>
      <c r="E668" s="106">
        <v>176</v>
      </c>
      <c r="F668" s="107" t="s">
        <v>1373</v>
      </c>
      <c r="G668" s="108" t="s">
        <v>1374</v>
      </c>
      <c r="H668" s="109">
        <v>71786</v>
      </c>
      <c r="I668" s="108">
        <v>4.4000000000000004E-2</v>
      </c>
      <c r="J668" s="110">
        <v>18</v>
      </c>
      <c r="K668" s="110">
        <v>124</v>
      </c>
      <c r="L668" s="108">
        <v>0.14516129032258066</v>
      </c>
      <c r="M668" s="110">
        <v>3</v>
      </c>
      <c r="N668" s="110">
        <v>124</v>
      </c>
      <c r="O668" s="108">
        <v>2.4193548387096774E-2</v>
      </c>
      <c r="P668" s="108">
        <v>0</v>
      </c>
      <c r="Q668" s="108">
        <v>0.247</v>
      </c>
      <c r="R668" s="108">
        <v>0.35384615384615387</v>
      </c>
      <c r="S668" s="110">
        <v>25</v>
      </c>
      <c r="T668" s="110">
        <v>106</v>
      </c>
      <c r="U668" s="110">
        <v>212</v>
      </c>
      <c r="V668" s="108">
        <v>0.61792452830188682</v>
      </c>
      <c r="W668" s="110">
        <v>6</v>
      </c>
      <c r="X668" s="110">
        <v>0</v>
      </c>
      <c r="Y668" s="110">
        <v>130</v>
      </c>
      <c r="Z668" s="108">
        <v>4.6153846153846156E-2</v>
      </c>
      <c r="AA668" s="110">
        <v>0</v>
      </c>
      <c r="AB668" s="110">
        <v>5</v>
      </c>
      <c r="AC668" s="110">
        <v>11</v>
      </c>
      <c r="AD668" s="110">
        <v>6</v>
      </c>
      <c r="AE668" s="110">
        <v>2</v>
      </c>
      <c r="AF668" s="110">
        <v>0</v>
      </c>
      <c r="AG668" s="110">
        <v>0</v>
      </c>
      <c r="AH668" s="110">
        <v>0</v>
      </c>
      <c r="AI668" s="110">
        <v>0</v>
      </c>
      <c r="AJ668" s="110">
        <v>0</v>
      </c>
      <c r="AK668" s="110">
        <v>124</v>
      </c>
      <c r="AL668" s="108">
        <v>0.19354838709677419</v>
      </c>
      <c r="AM668" s="111">
        <f t="shared" si="212"/>
        <v>0.67</v>
      </c>
      <c r="AN668" s="111">
        <f t="shared" si="211"/>
        <v>0.17699999999999999</v>
      </c>
      <c r="AO668" s="111">
        <f t="shared" si="213"/>
        <v>0.748</v>
      </c>
      <c r="AP668" s="111">
        <f t="shared" si="214"/>
        <v>0.34699999999999998</v>
      </c>
      <c r="AQ668" s="111">
        <f t="shared" si="215"/>
        <v>0</v>
      </c>
      <c r="AR668" s="111">
        <f t="shared" si="216"/>
        <v>0.115</v>
      </c>
      <c r="AS668" s="111">
        <f t="shared" si="217"/>
        <v>0.90200000000000002</v>
      </c>
      <c r="AT668" s="111">
        <f t="shared" si="218"/>
        <v>0.90200000000000002</v>
      </c>
      <c r="AU668" s="111">
        <f t="shared" si="219"/>
        <v>0.28699999999999998</v>
      </c>
      <c r="AV668" s="111">
        <f t="shared" si="220"/>
        <v>0.57799999999999996</v>
      </c>
      <c r="AW668" s="101">
        <f t="shared" si="221"/>
        <v>0</v>
      </c>
      <c r="AX668" s="101">
        <f t="shared" si="222"/>
        <v>0</v>
      </c>
      <c r="AY668" s="101">
        <f t="shared" si="223"/>
        <v>2</v>
      </c>
      <c r="AZ668" s="101">
        <f t="shared" si="224"/>
        <v>1</v>
      </c>
      <c r="BA668" s="101">
        <f t="shared" si="225"/>
        <v>0</v>
      </c>
      <c r="BB668" s="101">
        <f t="shared" si="226"/>
        <v>0</v>
      </c>
      <c r="BC668" s="101">
        <f t="shared" si="227"/>
        <v>0</v>
      </c>
      <c r="BD668" s="101">
        <f t="shared" si="228"/>
        <v>2</v>
      </c>
      <c r="BE668" s="101">
        <f t="shared" si="229"/>
        <v>0</v>
      </c>
      <c r="BF668" s="101">
        <f t="shared" si="230"/>
        <v>1</v>
      </c>
      <c r="BG668" s="101">
        <f t="shared" si="231"/>
        <v>6</v>
      </c>
    </row>
    <row r="669" spans="1:59" x14ac:dyDescent="0.2">
      <c r="A669" s="98">
        <v>1961905</v>
      </c>
      <c r="B669" s="98" t="s">
        <v>1671</v>
      </c>
      <c r="C669" s="98" t="s">
        <v>2812</v>
      </c>
      <c r="D669" s="98" t="s">
        <v>667</v>
      </c>
      <c r="E669" s="106">
        <v>982</v>
      </c>
      <c r="F669" s="107" t="s">
        <v>1351</v>
      </c>
      <c r="G669" s="108" t="s">
        <v>1352</v>
      </c>
      <c r="H669" s="109">
        <v>57308</v>
      </c>
      <c r="I669" s="108">
        <v>8.1000000000000003E-2</v>
      </c>
      <c r="J669" s="110">
        <v>44</v>
      </c>
      <c r="K669" s="110">
        <v>418</v>
      </c>
      <c r="L669" s="108">
        <v>0.10526315789473684</v>
      </c>
      <c r="M669" s="110">
        <v>38</v>
      </c>
      <c r="N669" s="110">
        <v>418</v>
      </c>
      <c r="O669" s="108">
        <v>9.0909090909090912E-2</v>
      </c>
      <c r="P669" s="108">
        <v>0</v>
      </c>
      <c r="Q669" s="108">
        <v>0.38299999999999995</v>
      </c>
      <c r="R669" s="108">
        <v>-7.0075757575757569E-2</v>
      </c>
      <c r="S669" s="110">
        <v>53</v>
      </c>
      <c r="T669" s="110">
        <v>240</v>
      </c>
      <c r="U669" s="110">
        <v>612</v>
      </c>
      <c r="V669" s="108">
        <v>0.47875816993464054</v>
      </c>
      <c r="W669" s="110">
        <v>70</v>
      </c>
      <c r="X669" s="110">
        <v>0</v>
      </c>
      <c r="Y669" s="110">
        <v>488</v>
      </c>
      <c r="Z669" s="108">
        <v>0.14344262295081966</v>
      </c>
      <c r="AA669" s="110">
        <v>21</v>
      </c>
      <c r="AB669" s="110">
        <v>13</v>
      </c>
      <c r="AC669" s="110">
        <v>5</v>
      </c>
      <c r="AD669" s="110">
        <v>0</v>
      </c>
      <c r="AE669" s="110">
        <v>0</v>
      </c>
      <c r="AF669" s="110">
        <v>20</v>
      </c>
      <c r="AG669" s="110">
        <v>0</v>
      </c>
      <c r="AH669" s="110">
        <v>0</v>
      </c>
      <c r="AI669" s="110">
        <v>0</v>
      </c>
      <c r="AJ669" s="110">
        <v>0</v>
      </c>
      <c r="AK669" s="110">
        <v>418</v>
      </c>
      <c r="AL669" s="108">
        <v>0.14114832535885166</v>
      </c>
      <c r="AM669" s="111">
        <f t="shared" si="212"/>
        <v>0.32200000000000001</v>
      </c>
      <c r="AN669" s="111">
        <f t="shared" si="211"/>
        <v>0.42399999999999999</v>
      </c>
      <c r="AO669" s="111">
        <f t="shared" si="213"/>
        <v>0.55200000000000005</v>
      </c>
      <c r="AP669" s="111">
        <f t="shared" si="214"/>
        <v>0.88300000000000001</v>
      </c>
      <c r="AQ669" s="111">
        <f t="shared" si="215"/>
        <v>0</v>
      </c>
      <c r="AR669" s="111">
        <f t="shared" si="216"/>
        <v>0.63</v>
      </c>
      <c r="AS669" s="111">
        <f t="shared" si="217"/>
        <v>0.57599999999999996</v>
      </c>
      <c r="AT669" s="111">
        <f t="shared" si="218"/>
        <v>0.57599999999999996</v>
      </c>
      <c r="AU669" s="111">
        <f t="shared" si="219"/>
        <v>0.79400000000000004</v>
      </c>
      <c r="AV669" s="111">
        <f t="shared" si="220"/>
        <v>0.312</v>
      </c>
      <c r="AW669" s="101">
        <f t="shared" si="221"/>
        <v>2</v>
      </c>
      <c r="AX669" s="101">
        <f t="shared" si="222"/>
        <v>1</v>
      </c>
      <c r="AY669" s="101">
        <f t="shared" si="223"/>
        <v>1</v>
      </c>
      <c r="AZ669" s="101">
        <f t="shared" si="224"/>
        <v>2</v>
      </c>
      <c r="BA669" s="101">
        <f t="shared" si="225"/>
        <v>0</v>
      </c>
      <c r="BB669" s="101">
        <f t="shared" si="226"/>
        <v>1</v>
      </c>
      <c r="BC669" s="101">
        <f t="shared" si="227"/>
        <v>1</v>
      </c>
      <c r="BD669" s="101">
        <f t="shared" si="228"/>
        <v>1</v>
      </c>
      <c r="BE669" s="101">
        <f t="shared" si="229"/>
        <v>2</v>
      </c>
      <c r="BF669" s="101">
        <f t="shared" si="230"/>
        <v>0</v>
      </c>
      <c r="BG669" s="101">
        <f t="shared" si="231"/>
        <v>11</v>
      </c>
    </row>
    <row r="670" spans="1:59" x14ac:dyDescent="0.2">
      <c r="A670" s="98">
        <v>1962040</v>
      </c>
      <c r="B670" s="98" t="s">
        <v>2124</v>
      </c>
      <c r="C670" s="98" t="s">
        <v>2813</v>
      </c>
      <c r="D670" s="98" t="s">
        <v>668</v>
      </c>
      <c r="E670" s="106">
        <v>10464</v>
      </c>
      <c r="F670" s="107" t="s">
        <v>529</v>
      </c>
      <c r="G670" s="108" t="s">
        <v>1288</v>
      </c>
      <c r="H670" s="109">
        <v>81201</v>
      </c>
      <c r="I670" s="108">
        <v>4.4000000000000004E-2</v>
      </c>
      <c r="J670" s="110">
        <v>265</v>
      </c>
      <c r="K670" s="110">
        <v>4009</v>
      </c>
      <c r="L670" s="108">
        <v>6.6101272137690195E-2</v>
      </c>
      <c r="M670" s="110">
        <v>177</v>
      </c>
      <c r="N670" s="110">
        <v>4009</v>
      </c>
      <c r="O670" s="108">
        <v>4.415066101272138E-2</v>
      </c>
      <c r="P670" s="108">
        <v>1.1000000000000001E-2</v>
      </c>
      <c r="Q670" s="108">
        <v>0.34600000000000003</v>
      </c>
      <c r="R670" s="108">
        <v>1.0819165378670788E-2</v>
      </c>
      <c r="S670" s="110">
        <v>270</v>
      </c>
      <c r="T670" s="110">
        <v>1760</v>
      </c>
      <c r="U670" s="110">
        <v>6343</v>
      </c>
      <c r="V670" s="108">
        <v>0.32003783698565347</v>
      </c>
      <c r="W670" s="110">
        <v>217</v>
      </c>
      <c r="X670" s="110">
        <v>0</v>
      </c>
      <c r="Y670" s="110">
        <v>4226</v>
      </c>
      <c r="Z670" s="108">
        <v>5.1348793185044962E-2</v>
      </c>
      <c r="AA670" s="110">
        <v>55</v>
      </c>
      <c r="AB670" s="110">
        <v>5</v>
      </c>
      <c r="AC670" s="110">
        <v>57</v>
      </c>
      <c r="AD670" s="110">
        <v>127</v>
      </c>
      <c r="AE670" s="110">
        <v>36</v>
      </c>
      <c r="AF670" s="110">
        <v>229</v>
      </c>
      <c r="AG670" s="110">
        <v>210</v>
      </c>
      <c r="AH670" s="110">
        <v>38</v>
      </c>
      <c r="AI670" s="110">
        <v>84</v>
      </c>
      <c r="AJ670" s="110">
        <v>31</v>
      </c>
      <c r="AK670" s="110">
        <v>4009</v>
      </c>
      <c r="AL670" s="108">
        <v>0.2175106011474183</v>
      </c>
      <c r="AM670" s="111">
        <f t="shared" si="212"/>
        <v>0.80700000000000005</v>
      </c>
      <c r="AN670" s="111">
        <f t="shared" si="211"/>
        <v>0.17699999999999999</v>
      </c>
      <c r="AO670" s="111">
        <f t="shared" si="213"/>
        <v>0.32600000000000001</v>
      </c>
      <c r="AP670" s="111">
        <f t="shared" si="214"/>
        <v>0.59299999999999997</v>
      </c>
      <c r="AQ670" s="111">
        <f t="shared" si="215"/>
        <v>0.28899999999999998</v>
      </c>
      <c r="AR670" s="111">
        <f t="shared" si="216"/>
        <v>0.46800000000000003</v>
      </c>
      <c r="AS670" s="111">
        <f t="shared" si="217"/>
        <v>0.113</v>
      </c>
      <c r="AT670" s="111">
        <f t="shared" si="218"/>
        <v>0.113</v>
      </c>
      <c r="AU670" s="111">
        <f t="shared" si="219"/>
        <v>0.315</v>
      </c>
      <c r="AV670" s="111">
        <f t="shared" si="220"/>
        <v>0.67900000000000005</v>
      </c>
      <c r="AW670" s="101">
        <f t="shared" si="221"/>
        <v>0</v>
      </c>
      <c r="AX670" s="101">
        <f t="shared" si="222"/>
        <v>0</v>
      </c>
      <c r="AY670" s="101">
        <f t="shared" si="223"/>
        <v>0</v>
      </c>
      <c r="AZ670" s="101">
        <f t="shared" si="224"/>
        <v>1</v>
      </c>
      <c r="BA670" s="101">
        <f t="shared" si="225"/>
        <v>0</v>
      </c>
      <c r="BB670" s="101">
        <f t="shared" si="226"/>
        <v>1</v>
      </c>
      <c r="BC670" s="101">
        <f t="shared" si="227"/>
        <v>0</v>
      </c>
      <c r="BD670" s="101">
        <f t="shared" si="228"/>
        <v>0</v>
      </c>
      <c r="BE670" s="101">
        <f t="shared" si="229"/>
        <v>0</v>
      </c>
      <c r="BF670" s="101">
        <f t="shared" si="230"/>
        <v>2</v>
      </c>
      <c r="BG670" s="101">
        <f t="shared" si="231"/>
        <v>4</v>
      </c>
    </row>
    <row r="671" spans="1:59" x14ac:dyDescent="0.2">
      <c r="A671" s="98">
        <v>1962130</v>
      </c>
      <c r="B671" s="98" t="s">
        <v>1902</v>
      </c>
      <c r="C671" s="98" t="s">
        <v>2814</v>
      </c>
      <c r="D671" s="98" t="s">
        <v>669</v>
      </c>
      <c r="E671" s="106">
        <v>1908</v>
      </c>
      <c r="F671" s="107" t="s">
        <v>243</v>
      </c>
      <c r="G671" s="108" t="s">
        <v>1454</v>
      </c>
      <c r="H671" s="109">
        <v>120375</v>
      </c>
      <c r="I671" s="108">
        <v>3.6000000000000004E-2</v>
      </c>
      <c r="J671" s="110">
        <v>42</v>
      </c>
      <c r="K671" s="110">
        <v>633</v>
      </c>
      <c r="L671" s="108">
        <v>6.6350710900473939E-2</v>
      </c>
      <c r="M671" s="110">
        <v>44</v>
      </c>
      <c r="N671" s="110">
        <v>633</v>
      </c>
      <c r="O671" s="108">
        <v>6.9510268562401265E-2</v>
      </c>
      <c r="P671" s="108">
        <v>1.8000000000000002E-2</v>
      </c>
      <c r="Q671" s="108">
        <v>0.20499999999999999</v>
      </c>
      <c r="R671" s="108">
        <v>0.38562091503267976</v>
      </c>
      <c r="S671" s="110">
        <v>43</v>
      </c>
      <c r="T671" s="110">
        <v>286</v>
      </c>
      <c r="U671" s="110">
        <v>1098</v>
      </c>
      <c r="V671" s="108">
        <v>0.29963570127504552</v>
      </c>
      <c r="W671" s="110">
        <v>84</v>
      </c>
      <c r="X671" s="110">
        <v>0</v>
      </c>
      <c r="Y671" s="110">
        <v>717</v>
      </c>
      <c r="Z671" s="108">
        <v>0.11715481171548117</v>
      </c>
      <c r="AA671" s="110">
        <v>9</v>
      </c>
      <c r="AB671" s="110">
        <v>11</v>
      </c>
      <c r="AC671" s="110">
        <v>3</v>
      </c>
      <c r="AD671" s="110">
        <v>6</v>
      </c>
      <c r="AE671" s="110">
        <v>3</v>
      </c>
      <c r="AF671" s="110">
        <v>15</v>
      </c>
      <c r="AG671" s="110">
        <v>9</v>
      </c>
      <c r="AH671" s="110">
        <v>22</v>
      </c>
      <c r="AI671" s="110">
        <v>3</v>
      </c>
      <c r="AJ671" s="110">
        <v>0</v>
      </c>
      <c r="AK671" s="110">
        <v>633</v>
      </c>
      <c r="AL671" s="108">
        <v>0.12796208530805686</v>
      </c>
      <c r="AM671" s="111">
        <f t="shared" si="212"/>
        <v>0.98299999999999998</v>
      </c>
      <c r="AN671" s="111">
        <f t="shared" si="211"/>
        <v>0.13</v>
      </c>
      <c r="AO671" s="111">
        <f t="shared" si="213"/>
        <v>0.32900000000000001</v>
      </c>
      <c r="AP671" s="111">
        <f t="shared" si="214"/>
        <v>0.79900000000000004</v>
      </c>
      <c r="AQ671" s="111">
        <f t="shared" si="215"/>
        <v>0.39700000000000002</v>
      </c>
      <c r="AR671" s="111">
        <f t="shared" si="216"/>
        <v>3.5999999999999997E-2</v>
      </c>
      <c r="AS671" s="111">
        <f t="shared" si="217"/>
        <v>9.5000000000000001E-2</v>
      </c>
      <c r="AT671" s="111">
        <f t="shared" si="218"/>
        <v>9.5000000000000001E-2</v>
      </c>
      <c r="AU671" s="111">
        <f t="shared" si="219"/>
        <v>0.69299999999999995</v>
      </c>
      <c r="AV671" s="111">
        <f t="shared" si="220"/>
        <v>0.24</v>
      </c>
      <c r="AW671" s="101">
        <f t="shared" si="221"/>
        <v>0</v>
      </c>
      <c r="AX671" s="101">
        <f t="shared" si="222"/>
        <v>0</v>
      </c>
      <c r="AY671" s="101">
        <f t="shared" si="223"/>
        <v>0</v>
      </c>
      <c r="AZ671" s="101">
        <f t="shared" si="224"/>
        <v>2</v>
      </c>
      <c r="BA671" s="101">
        <f t="shared" si="225"/>
        <v>1</v>
      </c>
      <c r="BB671" s="101">
        <f t="shared" si="226"/>
        <v>0</v>
      </c>
      <c r="BC671" s="101">
        <f t="shared" si="227"/>
        <v>0</v>
      </c>
      <c r="BD671" s="101">
        <f t="shared" si="228"/>
        <v>0</v>
      </c>
      <c r="BE671" s="101">
        <f t="shared" si="229"/>
        <v>2</v>
      </c>
      <c r="BF671" s="101">
        <f t="shared" si="230"/>
        <v>0</v>
      </c>
      <c r="BG671" s="101">
        <f t="shared" si="231"/>
        <v>5</v>
      </c>
    </row>
    <row r="672" spans="1:59" x14ac:dyDescent="0.2">
      <c r="A672" s="98">
        <v>1962355</v>
      </c>
      <c r="B672" s="98" t="s">
        <v>1581</v>
      </c>
      <c r="C672" s="98" t="s">
        <v>2815</v>
      </c>
      <c r="D672" s="98" t="s">
        <v>670</v>
      </c>
      <c r="E672" s="106">
        <v>7836</v>
      </c>
      <c r="F672" s="107" t="s">
        <v>1441</v>
      </c>
      <c r="G672" s="108" t="s">
        <v>1442</v>
      </c>
      <c r="H672" s="109">
        <v>63983</v>
      </c>
      <c r="I672" s="108">
        <v>0.114</v>
      </c>
      <c r="J672" s="110">
        <v>438</v>
      </c>
      <c r="K672" s="110">
        <v>3106</v>
      </c>
      <c r="L672" s="108">
        <v>0.14101738570508693</v>
      </c>
      <c r="M672" s="110">
        <v>195</v>
      </c>
      <c r="N672" s="110">
        <v>3106</v>
      </c>
      <c r="O672" s="108">
        <v>6.2781712813908569E-2</v>
      </c>
      <c r="P672" s="108">
        <v>7.6999999999999999E-2</v>
      </c>
      <c r="Q672" s="108">
        <v>0.28300000000000003</v>
      </c>
      <c r="R672" s="108">
        <v>1.7398078421189303E-2</v>
      </c>
      <c r="S672" s="110">
        <v>744</v>
      </c>
      <c r="T672" s="110">
        <v>2015</v>
      </c>
      <c r="U672" s="110">
        <v>5328</v>
      </c>
      <c r="V672" s="108">
        <v>0.51783033033033032</v>
      </c>
      <c r="W672" s="110">
        <v>309</v>
      </c>
      <c r="X672" s="110">
        <v>0</v>
      </c>
      <c r="Y672" s="110">
        <v>3415</v>
      </c>
      <c r="Z672" s="108">
        <v>9.0483162518301616E-2</v>
      </c>
      <c r="AA672" s="110">
        <v>132</v>
      </c>
      <c r="AB672" s="110">
        <v>44</v>
      </c>
      <c r="AC672" s="110">
        <v>30</v>
      </c>
      <c r="AD672" s="110">
        <v>0</v>
      </c>
      <c r="AE672" s="110">
        <v>0</v>
      </c>
      <c r="AF672" s="110">
        <v>154</v>
      </c>
      <c r="AG672" s="110">
        <v>159</v>
      </c>
      <c r="AH672" s="110">
        <v>39</v>
      </c>
      <c r="AI672" s="110">
        <v>0</v>
      </c>
      <c r="AJ672" s="110">
        <v>0</v>
      </c>
      <c r="AK672" s="110">
        <v>3106</v>
      </c>
      <c r="AL672" s="108">
        <v>0.17965228589826143</v>
      </c>
      <c r="AM672" s="111">
        <f t="shared" si="212"/>
        <v>0.49199999999999999</v>
      </c>
      <c r="AN672" s="111">
        <f t="shared" si="211"/>
        <v>0.60299999999999998</v>
      </c>
      <c r="AO672" s="111">
        <f t="shared" si="213"/>
        <v>0.72499999999999998</v>
      </c>
      <c r="AP672" s="111">
        <f t="shared" si="214"/>
        <v>0.752</v>
      </c>
      <c r="AQ672" s="111">
        <f t="shared" si="215"/>
        <v>0.89900000000000002</v>
      </c>
      <c r="AR672" s="111">
        <f t="shared" si="216"/>
        <v>0.224</v>
      </c>
      <c r="AS672" s="111">
        <f t="shared" si="217"/>
        <v>0.69199999999999995</v>
      </c>
      <c r="AT672" s="111">
        <f t="shared" si="218"/>
        <v>0.69199999999999995</v>
      </c>
      <c r="AU672" s="111">
        <f t="shared" si="219"/>
        <v>0.55300000000000005</v>
      </c>
      <c r="AV672" s="111">
        <f t="shared" si="220"/>
        <v>0.502</v>
      </c>
      <c r="AW672" s="101">
        <f t="shared" si="221"/>
        <v>1</v>
      </c>
      <c r="AX672" s="101">
        <f t="shared" si="222"/>
        <v>1</v>
      </c>
      <c r="AY672" s="101">
        <f t="shared" si="223"/>
        <v>2</v>
      </c>
      <c r="AZ672" s="101">
        <f t="shared" si="224"/>
        <v>2</v>
      </c>
      <c r="BA672" s="101">
        <f t="shared" si="225"/>
        <v>2</v>
      </c>
      <c r="BB672" s="101">
        <f t="shared" si="226"/>
        <v>0</v>
      </c>
      <c r="BC672" s="101">
        <f t="shared" si="227"/>
        <v>0</v>
      </c>
      <c r="BD672" s="101">
        <f t="shared" si="228"/>
        <v>2</v>
      </c>
      <c r="BE672" s="101">
        <f t="shared" si="229"/>
        <v>1</v>
      </c>
      <c r="BF672" s="101">
        <f t="shared" si="230"/>
        <v>1</v>
      </c>
      <c r="BG672" s="101">
        <f t="shared" si="231"/>
        <v>12</v>
      </c>
    </row>
    <row r="673" spans="1:59" x14ac:dyDescent="0.2">
      <c r="A673" s="98">
        <v>1962445</v>
      </c>
      <c r="B673" s="98" t="s">
        <v>1730</v>
      </c>
      <c r="C673" s="98" t="s">
        <v>2816</v>
      </c>
      <c r="D673" s="98" t="s">
        <v>671</v>
      </c>
      <c r="E673" s="106">
        <v>297</v>
      </c>
      <c r="F673" s="107" t="s">
        <v>1122</v>
      </c>
      <c r="G673" s="108" t="s">
        <v>1123</v>
      </c>
      <c r="H673" s="109">
        <v>75000</v>
      </c>
      <c r="I673" s="108">
        <v>0.17</v>
      </c>
      <c r="J673" s="110">
        <v>7</v>
      </c>
      <c r="K673" s="110">
        <v>122</v>
      </c>
      <c r="L673" s="108">
        <v>5.737704918032787E-2</v>
      </c>
      <c r="M673" s="110">
        <v>7</v>
      </c>
      <c r="N673" s="110">
        <v>122</v>
      </c>
      <c r="O673" s="108">
        <v>5.737704918032787E-2</v>
      </c>
      <c r="P673" s="108">
        <v>3.7000000000000005E-2</v>
      </c>
      <c r="Q673" s="108">
        <v>0.33700000000000002</v>
      </c>
      <c r="R673" s="108">
        <v>-6.8965517241379309E-2</v>
      </c>
      <c r="S673" s="110">
        <v>12</v>
      </c>
      <c r="T673" s="110">
        <v>75</v>
      </c>
      <c r="U673" s="110">
        <v>199</v>
      </c>
      <c r="V673" s="108">
        <v>0.43718592964824121</v>
      </c>
      <c r="W673" s="110">
        <v>6</v>
      </c>
      <c r="X673" s="110">
        <v>0</v>
      </c>
      <c r="Y673" s="110">
        <v>128</v>
      </c>
      <c r="Z673" s="108">
        <v>4.6875E-2</v>
      </c>
      <c r="AA673" s="110">
        <v>5</v>
      </c>
      <c r="AB673" s="110">
        <v>2</v>
      </c>
      <c r="AC673" s="110">
        <v>3</v>
      </c>
      <c r="AD673" s="110">
        <v>0</v>
      </c>
      <c r="AE673" s="110">
        <v>0</v>
      </c>
      <c r="AF673" s="110">
        <v>5</v>
      </c>
      <c r="AG673" s="110">
        <v>2</v>
      </c>
      <c r="AH673" s="110">
        <v>0</v>
      </c>
      <c r="AI673" s="110">
        <v>0</v>
      </c>
      <c r="AJ673" s="110">
        <v>0</v>
      </c>
      <c r="AK673" s="110">
        <v>122</v>
      </c>
      <c r="AL673" s="108">
        <v>0.13934426229508196</v>
      </c>
      <c r="AM673" s="111">
        <f t="shared" si="212"/>
        <v>0.73599999999999999</v>
      </c>
      <c r="AN673" s="111">
        <f t="shared" si="211"/>
        <v>0.82299999999999995</v>
      </c>
      <c r="AO673" s="111">
        <f t="shared" si="213"/>
        <v>0.27700000000000002</v>
      </c>
      <c r="AP673" s="111">
        <f t="shared" si="214"/>
        <v>0.71399999999999997</v>
      </c>
      <c r="AQ673" s="111">
        <f t="shared" si="215"/>
        <v>0.64400000000000002</v>
      </c>
      <c r="AR673" s="111">
        <f t="shared" si="216"/>
        <v>0.42899999999999999</v>
      </c>
      <c r="AS673" s="111">
        <f t="shared" si="217"/>
        <v>0.42199999999999999</v>
      </c>
      <c r="AT673" s="111">
        <f t="shared" si="218"/>
        <v>0.42199999999999999</v>
      </c>
      <c r="AU673" s="111">
        <f t="shared" si="219"/>
        <v>0.29099999999999998</v>
      </c>
      <c r="AV673" s="111">
        <f t="shared" si="220"/>
        <v>0.30199999999999999</v>
      </c>
      <c r="AW673" s="101">
        <f t="shared" si="221"/>
        <v>0</v>
      </c>
      <c r="AX673" s="101">
        <f t="shared" si="222"/>
        <v>2</v>
      </c>
      <c r="AY673" s="101">
        <f t="shared" si="223"/>
        <v>0</v>
      </c>
      <c r="AZ673" s="101">
        <f t="shared" si="224"/>
        <v>2</v>
      </c>
      <c r="BA673" s="101">
        <f t="shared" si="225"/>
        <v>1</v>
      </c>
      <c r="BB673" s="101">
        <f t="shared" si="226"/>
        <v>1</v>
      </c>
      <c r="BC673" s="101">
        <f t="shared" si="227"/>
        <v>1</v>
      </c>
      <c r="BD673" s="101">
        <f t="shared" si="228"/>
        <v>1</v>
      </c>
      <c r="BE673" s="101">
        <f t="shared" si="229"/>
        <v>0</v>
      </c>
      <c r="BF673" s="101">
        <f t="shared" si="230"/>
        <v>0</v>
      </c>
      <c r="BG673" s="101">
        <f t="shared" si="231"/>
        <v>8</v>
      </c>
    </row>
    <row r="674" spans="1:59" x14ac:dyDescent="0.2">
      <c r="A674" s="98">
        <v>1962625</v>
      </c>
      <c r="B674" s="98" t="s">
        <v>1832</v>
      </c>
      <c r="C674" s="98" t="s">
        <v>2817</v>
      </c>
      <c r="D674" s="98" t="s">
        <v>672</v>
      </c>
      <c r="E674" s="106">
        <v>322</v>
      </c>
      <c r="F674" s="107" t="s">
        <v>1356</v>
      </c>
      <c r="G674" s="108" t="s">
        <v>1357</v>
      </c>
      <c r="H674" s="109">
        <v>76875</v>
      </c>
      <c r="I674" s="108">
        <v>2.7000000000000003E-2</v>
      </c>
      <c r="J674" s="110">
        <v>4</v>
      </c>
      <c r="K674" s="110">
        <v>158</v>
      </c>
      <c r="L674" s="108">
        <v>2.5316455696202531E-2</v>
      </c>
      <c r="M674" s="110">
        <v>5</v>
      </c>
      <c r="N674" s="110">
        <v>158</v>
      </c>
      <c r="O674" s="108">
        <v>3.1645569620253167E-2</v>
      </c>
      <c r="P674" s="108">
        <v>0</v>
      </c>
      <c r="Q674" s="108">
        <v>0.28100000000000003</v>
      </c>
      <c r="R674" s="108">
        <v>-3.5928143712574849E-2</v>
      </c>
      <c r="S674" s="110">
        <v>13</v>
      </c>
      <c r="T674" s="110">
        <v>78</v>
      </c>
      <c r="U674" s="110">
        <v>254</v>
      </c>
      <c r="V674" s="108">
        <v>0.35826771653543305</v>
      </c>
      <c r="W674" s="110">
        <v>44</v>
      </c>
      <c r="X674" s="110">
        <v>0</v>
      </c>
      <c r="Y674" s="110">
        <v>202</v>
      </c>
      <c r="Z674" s="108">
        <v>0.21782178217821782</v>
      </c>
      <c r="AA674" s="110">
        <v>5</v>
      </c>
      <c r="AB674" s="110">
        <v>0</v>
      </c>
      <c r="AC674" s="110">
        <v>6</v>
      </c>
      <c r="AD674" s="110">
        <v>3</v>
      </c>
      <c r="AE674" s="110">
        <v>0</v>
      </c>
      <c r="AF674" s="110">
        <v>0</v>
      </c>
      <c r="AG674" s="110">
        <v>2</v>
      </c>
      <c r="AH674" s="110">
        <v>0</v>
      </c>
      <c r="AI674" s="110">
        <v>0</v>
      </c>
      <c r="AJ674" s="110">
        <v>0</v>
      </c>
      <c r="AK674" s="110">
        <v>158</v>
      </c>
      <c r="AL674" s="108">
        <v>0.10126582278481013</v>
      </c>
      <c r="AM674" s="111">
        <f t="shared" si="212"/>
        <v>0.76600000000000001</v>
      </c>
      <c r="AN674" s="111">
        <f t="shared" si="211"/>
        <v>8.5999999999999993E-2</v>
      </c>
      <c r="AO674" s="111">
        <f t="shared" si="213"/>
        <v>0.105</v>
      </c>
      <c r="AP674" s="111">
        <f t="shared" si="214"/>
        <v>0.45</v>
      </c>
      <c r="AQ674" s="111">
        <f t="shared" si="215"/>
        <v>0</v>
      </c>
      <c r="AR674" s="111">
        <f t="shared" si="216"/>
        <v>0.219</v>
      </c>
      <c r="AS674" s="111">
        <f t="shared" si="217"/>
        <v>0.16600000000000001</v>
      </c>
      <c r="AT674" s="111">
        <f t="shared" si="218"/>
        <v>0.16600000000000001</v>
      </c>
      <c r="AU674" s="111">
        <f t="shared" si="219"/>
        <v>0.91300000000000003</v>
      </c>
      <c r="AV674" s="111">
        <f t="shared" si="220"/>
        <v>0.14299999999999999</v>
      </c>
      <c r="AW674" s="101">
        <f t="shared" si="221"/>
        <v>0</v>
      </c>
      <c r="AX674" s="101">
        <f t="shared" si="222"/>
        <v>0</v>
      </c>
      <c r="AY674" s="101">
        <f t="shared" si="223"/>
        <v>0</v>
      </c>
      <c r="AZ674" s="101">
        <f t="shared" si="224"/>
        <v>1</v>
      </c>
      <c r="BA674" s="101">
        <f t="shared" si="225"/>
        <v>0</v>
      </c>
      <c r="BB674" s="101">
        <f t="shared" si="226"/>
        <v>0</v>
      </c>
      <c r="BC674" s="101">
        <f t="shared" si="227"/>
        <v>1</v>
      </c>
      <c r="BD674" s="101">
        <f t="shared" si="228"/>
        <v>0</v>
      </c>
      <c r="BE674" s="101">
        <f t="shared" si="229"/>
        <v>2</v>
      </c>
      <c r="BF674" s="101">
        <f t="shared" si="230"/>
        <v>0</v>
      </c>
      <c r="BG674" s="101">
        <f t="shared" si="231"/>
        <v>4</v>
      </c>
    </row>
    <row r="675" spans="1:59" x14ac:dyDescent="0.2">
      <c r="A675" s="98">
        <v>1962760</v>
      </c>
      <c r="B675" s="98" t="s">
        <v>1622</v>
      </c>
      <c r="C675" s="98" t="s">
        <v>2818</v>
      </c>
      <c r="D675" s="98" t="s">
        <v>673</v>
      </c>
      <c r="E675" s="106">
        <v>337</v>
      </c>
      <c r="F675" s="107" t="s">
        <v>1115</v>
      </c>
      <c r="G675" s="108" t="s">
        <v>1116</v>
      </c>
      <c r="H675" s="109">
        <v>56563</v>
      </c>
      <c r="I675" s="108">
        <v>7.5999999999999998E-2</v>
      </c>
      <c r="J675" s="110">
        <v>17</v>
      </c>
      <c r="K675" s="110">
        <v>103</v>
      </c>
      <c r="L675" s="108">
        <v>0.1650485436893204</v>
      </c>
      <c r="M675" s="110">
        <v>3</v>
      </c>
      <c r="N675" s="110">
        <v>103</v>
      </c>
      <c r="O675" s="108">
        <v>2.9126213592233011E-2</v>
      </c>
      <c r="P675" s="108">
        <v>5.5E-2</v>
      </c>
      <c r="Q675" s="108">
        <v>0.33299999999999996</v>
      </c>
      <c r="R675" s="108">
        <v>-7.9234972677595633E-2</v>
      </c>
      <c r="S675" s="110">
        <v>6</v>
      </c>
      <c r="T675" s="110">
        <v>64</v>
      </c>
      <c r="U675" s="110">
        <v>176</v>
      </c>
      <c r="V675" s="108">
        <v>0.39772727272727271</v>
      </c>
      <c r="W675" s="110">
        <v>17</v>
      </c>
      <c r="X675" s="110">
        <v>0</v>
      </c>
      <c r="Y675" s="110">
        <v>120</v>
      </c>
      <c r="Z675" s="108">
        <v>0.14166666666666666</v>
      </c>
      <c r="AA675" s="110">
        <v>6</v>
      </c>
      <c r="AB675" s="110">
        <v>5</v>
      </c>
      <c r="AC675" s="110">
        <v>1</v>
      </c>
      <c r="AD675" s="110">
        <v>4</v>
      </c>
      <c r="AE675" s="110">
        <v>0</v>
      </c>
      <c r="AF675" s="110">
        <v>1</v>
      </c>
      <c r="AG675" s="110">
        <v>1</v>
      </c>
      <c r="AH675" s="110">
        <v>1</v>
      </c>
      <c r="AI675" s="110">
        <v>0</v>
      </c>
      <c r="AJ675" s="110">
        <v>0</v>
      </c>
      <c r="AK675" s="110">
        <v>103</v>
      </c>
      <c r="AL675" s="108">
        <v>0.18446601941747573</v>
      </c>
      <c r="AM675" s="111">
        <f t="shared" si="212"/>
        <v>0.29699999999999999</v>
      </c>
      <c r="AN675" s="111">
        <f t="shared" si="211"/>
        <v>0.38800000000000001</v>
      </c>
      <c r="AO675" s="111">
        <f t="shared" si="213"/>
        <v>0.81299999999999994</v>
      </c>
      <c r="AP675" s="111">
        <f t="shared" si="214"/>
        <v>0.42299999999999999</v>
      </c>
      <c r="AQ675" s="111">
        <f t="shared" si="215"/>
        <v>0.79700000000000004</v>
      </c>
      <c r="AR675" s="111">
        <f t="shared" si="216"/>
        <v>0.41099999999999998</v>
      </c>
      <c r="AS675" s="111">
        <f t="shared" si="217"/>
        <v>0.27300000000000002</v>
      </c>
      <c r="AT675" s="111">
        <f t="shared" si="218"/>
        <v>0.27300000000000002</v>
      </c>
      <c r="AU675" s="111">
        <f t="shared" si="219"/>
        <v>0.78700000000000003</v>
      </c>
      <c r="AV675" s="111">
        <f t="shared" si="220"/>
        <v>0.52700000000000002</v>
      </c>
      <c r="AW675" s="101">
        <f t="shared" si="221"/>
        <v>2</v>
      </c>
      <c r="AX675" s="101">
        <f t="shared" si="222"/>
        <v>1</v>
      </c>
      <c r="AY675" s="101">
        <f t="shared" si="223"/>
        <v>2</v>
      </c>
      <c r="AZ675" s="101">
        <f t="shared" si="224"/>
        <v>1</v>
      </c>
      <c r="BA675" s="101">
        <f t="shared" si="225"/>
        <v>2</v>
      </c>
      <c r="BB675" s="101">
        <f t="shared" si="226"/>
        <v>1</v>
      </c>
      <c r="BC675" s="101">
        <f t="shared" si="227"/>
        <v>2</v>
      </c>
      <c r="BD675" s="101">
        <f t="shared" si="228"/>
        <v>0</v>
      </c>
      <c r="BE675" s="101">
        <f t="shared" si="229"/>
        <v>2</v>
      </c>
      <c r="BF675" s="101">
        <f t="shared" si="230"/>
        <v>1</v>
      </c>
      <c r="BG675" s="101">
        <f t="shared" si="231"/>
        <v>14</v>
      </c>
    </row>
    <row r="676" spans="1:59" x14ac:dyDescent="0.2">
      <c r="A676" s="98">
        <v>1962850</v>
      </c>
      <c r="B676" s="98" t="s">
        <v>1354</v>
      </c>
      <c r="C676" s="98" t="s">
        <v>2819</v>
      </c>
      <c r="D676" s="98" t="s">
        <v>674</v>
      </c>
      <c r="E676" s="106">
        <v>163</v>
      </c>
      <c r="F676" s="107" t="s">
        <v>97</v>
      </c>
      <c r="G676" s="108" t="s">
        <v>1280</v>
      </c>
      <c r="H676" s="109">
        <v>51250</v>
      </c>
      <c r="I676" s="108">
        <v>4.2999999999999997E-2</v>
      </c>
      <c r="J676" s="110">
        <v>8</v>
      </c>
      <c r="K676" s="110">
        <v>58</v>
      </c>
      <c r="L676" s="108">
        <v>0.13793103448275862</v>
      </c>
      <c r="M676" s="110">
        <v>4</v>
      </c>
      <c r="N676" s="110">
        <v>58</v>
      </c>
      <c r="O676" s="108">
        <v>6.8965517241379309E-2</v>
      </c>
      <c r="P676" s="108">
        <v>0</v>
      </c>
      <c r="Q676" s="108">
        <v>0.41499999999999998</v>
      </c>
      <c r="R676" s="108">
        <v>-5.7803468208092484E-2</v>
      </c>
      <c r="S676" s="110">
        <v>11</v>
      </c>
      <c r="T676" s="110">
        <v>35</v>
      </c>
      <c r="U676" s="110">
        <v>89</v>
      </c>
      <c r="V676" s="108">
        <v>0.5168539325842697</v>
      </c>
      <c r="W676" s="110">
        <v>21</v>
      </c>
      <c r="X676" s="110">
        <v>0</v>
      </c>
      <c r="Y676" s="110">
        <v>79</v>
      </c>
      <c r="Z676" s="108">
        <v>0.26582278481012656</v>
      </c>
      <c r="AA676" s="110">
        <v>0</v>
      </c>
      <c r="AB676" s="110">
        <v>1</v>
      </c>
      <c r="AC676" s="110">
        <v>0</v>
      </c>
      <c r="AD676" s="110">
        <v>0</v>
      </c>
      <c r="AE676" s="110">
        <v>0</v>
      </c>
      <c r="AF676" s="110">
        <v>4</v>
      </c>
      <c r="AG676" s="110">
        <v>0</v>
      </c>
      <c r="AH676" s="110">
        <v>0</v>
      </c>
      <c r="AI676" s="110">
        <v>0</v>
      </c>
      <c r="AJ676" s="110">
        <v>0</v>
      </c>
      <c r="AK676" s="110">
        <v>58</v>
      </c>
      <c r="AL676" s="108">
        <v>8.6206896551724144E-2</v>
      </c>
      <c r="AM676" s="111">
        <f t="shared" si="212"/>
        <v>0.17899999999999999</v>
      </c>
      <c r="AN676" s="111">
        <f t="shared" si="211"/>
        <v>0.17100000000000001</v>
      </c>
      <c r="AO676" s="111">
        <f t="shared" si="213"/>
        <v>0.71099999999999997</v>
      </c>
      <c r="AP676" s="111">
        <f t="shared" si="214"/>
        <v>0.79600000000000004</v>
      </c>
      <c r="AQ676" s="111">
        <f t="shared" si="215"/>
        <v>0</v>
      </c>
      <c r="AR676" s="111">
        <f t="shared" si="216"/>
        <v>0.76</v>
      </c>
      <c r="AS676" s="111">
        <f t="shared" si="217"/>
        <v>0.68400000000000005</v>
      </c>
      <c r="AT676" s="111">
        <f t="shared" si="218"/>
        <v>0.68400000000000005</v>
      </c>
      <c r="AU676" s="111">
        <f t="shared" si="219"/>
        <v>0.95199999999999996</v>
      </c>
      <c r="AV676" s="111">
        <f t="shared" si="220"/>
        <v>0.107</v>
      </c>
      <c r="AW676" s="101">
        <f t="shared" si="221"/>
        <v>2</v>
      </c>
      <c r="AX676" s="101">
        <f t="shared" si="222"/>
        <v>0</v>
      </c>
      <c r="AY676" s="101">
        <f t="shared" si="223"/>
        <v>2</v>
      </c>
      <c r="AZ676" s="101">
        <f t="shared" si="224"/>
        <v>2</v>
      </c>
      <c r="BA676" s="101">
        <f t="shared" si="225"/>
        <v>0</v>
      </c>
      <c r="BB676" s="101">
        <f t="shared" si="226"/>
        <v>2</v>
      </c>
      <c r="BC676" s="101">
        <f t="shared" si="227"/>
        <v>1</v>
      </c>
      <c r="BD676" s="101">
        <f t="shared" si="228"/>
        <v>2</v>
      </c>
      <c r="BE676" s="101">
        <f t="shared" si="229"/>
        <v>2</v>
      </c>
      <c r="BF676" s="101">
        <f t="shared" si="230"/>
        <v>0</v>
      </c>
      <c r="BG676" s="101">
        <f t="shared" si="231"/>
        <v>13</v>
      </c>
    </row>
    <row r="677" spans="1:59" x14ac:dyDescent="0.2">
      <c r="A677" s="98">
        <v>1963075</v>
      </c>
      <c r="B677" s="98" t="s">
        <v>1305</v>
      </c>
      <c r="C677" s="98" t="s">
        <v>2820</v>
      </c>
      <c r="D677" s="98" t="s">
        <v>675</v>
      </c>
      <c r="E677" s="106">
        <v>249</v>
      </c>
      <c r="F677" s="107" t="s">
        <v>1122</v>
      </c>
      <c r="G677" s="108" t="s">
        <v>1123</v>
      </c>
      <c r="H677" s="109">
        <v>56750</v>
      </c>
      <c r="I677" s="108">
        <v>8.8000000000000009E-2</v>
      </c>
      <c r="J677" s="110">
        <v>9</v>
      </c>
      <c r="K677" s="110">
        <v>124</v>
      </c>
      <c r="L677" s="108">
        <v>7.2580645161290328E-2</v>
      </c>
      <c r="M677" s="110">
        <v>17</v>
      </c>
      <c r="N677" s="110">
        <v>124</v>
      </c>
      <c r="O677" s="108">
        <v>0.13709677419354838</v>
      </c>
      <c r="P677" s="108">
        <v>3.4000000000000002E-2</v>
      </c>
      <c r="Q677" s="108">
        <v>0.36799999999999999</v>
      </c>
      <c r="R677" s="108">
        <v>-7.9681274900398405E-3</v>
      </c>
      <c r="S677" s="110">
        <v>14</v>
      </c>
      <c r="T677" s="110">
        <v>62</v>
      </c>
      <c r="U677" s="110">
        <v>184</v>
      </c>
      <c r="V677" s="108">
        <v>0.41304347826086957</v>
      </c>
      <c r="W677" s="110">
        <v>27</v>
      </c>
      <c r="X677" s="110">
        <v>0</v>
      </c>
      <c r="Y677" s="110">
        <v>151</v>
      </c>
      <c r="Z677" s="108">
        <v>0.17880794701986755</v>
      </c>
      <c r="AA677" s="110">
        <v>6</v>
      </c>
      <c r="AB677" s="110">
        <v>10</v>
      </c>
      <c r="AC677" s="110">
        <v>5</v>
      </c>
      <c r="AD677" s="110">
        <v>0</v>
      </c>
      <c r="AE677" s="110">
        <v>0</v>
      </c>
      <c r="AF677" s="110">
        <v>5</v>
      </c>
      <c r="AG677" s="110">
        <v>2</v>
      </c>
      <c r="AH677" s="110">
        <v>0</v>
      </c>
      <c r="AI677" s="110">
        <v>0</v>
      </c>
      <c r="AJ677" s="110">
        <v>0</v>
      </c>
      <c r="AK677" s="110">
        <v>124</v>
      </c>
      <c r="AL677" s="108">
        <v>0.22580645161290322</v>
      </c>
      <c r="AM677" s="111">
        <f t="shared" si="212"/>
        <v>0.30499999999999999</v>
      </c>
      <c r="AN677" s="111">
        <f t="shared" si="211"/>
        <v>0.46400000000000002</v>
      </c>
      <c r="AO677" s="111">
        <f t="shared" si="213"/>
        <v>0.35899999999999999</v>
      </c>
      <c r="AP677" s="111">
        <f t="shared" si="214"/>
        <v>0.96899999999999997</v>
      </c>
      <c r="AQ677" s="111">
        <f t="shared" si="215"/>
        <v>0.60499999999999998</v>
      </c>
      <c r="AR677" s="111">
        <f t="shared" si="216"/>
        <v>0.56000000000000005</v>
      </c>
      <c r="AS677" s="111">
        <f t="shared" si="217"/>
        <v>0.33200000000000002</v>
      </c>
      <c r="AT677" s="111">
        <f t="shared" si="218"/>
        <v>0.33200000000000002</v>
      </c>
      <c r="AU677" s="111">
        <f t="shared" si="219"/>
        <v>0.86</v>
      </c>
      <c r="AV677" s="111">
        <f t="shared" si="220"/>
        <v>0.71599999999999997</v>
      </c>
      <c r="AW677" s="101">
        <f t="shared" si="221"/>
        <v>2</v>
      </c>
      <c r="AX677" s="101">
        <f t="shared" si="222"/>
        <v>1</v>
      </c>
      <c r="AY677" s="101">
        <f t="shared" si="223"/>
        <v>1</v>
      </c>
      <c r="AZ677" s="101">
        <f t="shared" si="224"/>
        <v>2</v>
      </c>
      <c r="BA677" s="101">
        <f t="shared" si="225"/>
        <v>1</v>
      </c>
      <c r="BB677" s="101">
        <f t="shared" si="226"/>
        <v>1</v>
      </c>
      <c r="BC677" s="101">
        <f t="shared" si="227"/>
        <v>1</v>
      </c>
      <c r="BD677" s="101">
        <f t="shared" si="228"/>
        <v>0</v>
      </c>
      <c r="BE677" s="101">
        <f t="shared" si="229"/>
        <v>2</v>
      </c>
      <c r="BF677" s="101">
        <f t="shared" si="230"/>
        <v>2</v>
      </c>
      <c r="BG677" s="101">
        <f t="shared" si="231"/>
        <v>13</v>
      </c>
    </row>
    <row r="678" spans="1:59" x14ac:dyDescent="0.2">
      <c r="A678" s="98">
        <v>1963210</v>
      </c>
      <c r="B678" s="98" t="s">
        <v>1855</v>
      </c>
      <c r="C678" s="98" t="s">
        <v>2821</v>
      </c>
      <c r="D678" s="98" t="s">
        <v>676</v>
      </c>
      <c r="E678" s="106">
        <v>393</v>
      </c>
      <c r="F678" s="107" t="s">
        <v>1607</v>
      </c>
      <c r="G678" s="108" t="s">
        <v>1608</v>
      </c>
      <c r="H678" s="109">
        <v>75500</v>
      </c>
      <c r="I678" s="108">
        <v>7.400000000000001E-2</v>
      </c>
      <c r="J678" s="110">
        <v>14</v>
      </c>
      <c r="K678" s="110">
        <v>164</v>
      </c>
      <c r="L678" s="108">
        <v>8.5365853658536592E-2</v>
      </c>
      <c r="M678" s="110">
        <v>4</v>
      </c>
      <c r="N678" s="110">
        <v>164</v>
      </c>
      <c r="O678" s="108">
        <v>2.4390243902439025E-2</v>
      </c>
      <c r="P678" s="108">
        <v>0.1</v>
      </c>
      <c r="Q678" s="108">
        <v>0.3</v>
      </c>
      <c r="R678" s="108">
        <v>-9.862385321100918E-2</v>
      </c>
      <c r="S678" s="110">
        <v>11</v>
      </c>
      <c r="T678" s="110">
        <v>120</v>
      </c>
      <c r="U678" s="110">
        <v>261</v>
      </c>
      <c r="V678" s="108">
        <v>0.50191570881226055</v>
      </c>
      <c r="W678" s="110">
        <v>19</v>
      </c>
      <c r="X678" s="110">
        <v>0</v>
      </c>
      <c r="Y678" s="110">
        <v>183</v>
      </c>
      <c r="Z678" s="108">
        <v>0.10382513661202186</v>
      </c>
      <c r="AA678" s="110">
        <v>4</v>
      </c>
      <c r="AB678" s="110">
        <v>0</v>
      </c>
      <c r="AC678" s="110">
        <v>5</v>
      </c>
      <c r="AD678" s="110">
        <v>6</v>
      </c>
      <c r="AE678" s="110">
        <v>2</v>
      </c>
      <c r="AF678" s="110">
        <v>6</v>
      </c>
      <c r="AG678" s="110">
        <v>0</v>
      </c>
      <c r="AH678" s="110">
        <v>0</v>
      </c>
      <c r="AI678" s="110">
        <v>0</v>
      </c>
      <c r="AJ678" s="110">
        <v>0</v>
      </c>
      <c r="AK678" s="110">
        <v>164</v>
      </c>
      <c r="AL678" s="108">
        <v>0.1402439024390244</v>
      </c>
      <c r="AM678" s="111">
        <f t="shared" si="212"/>
        <v>0.747</v>
      </c>
      <c r="AN678" s="111">
        <f t="shared" si="211"/>
        <v>0.375</v>
      </c>
      <c r="AO678" s="111">
        <f t="shared" si="213"/>
        <v>0.441</v>
      </c>
      <c r="AP678" s="111">
        <f t="shared" si="214"/>
        <v>0.35</v>
      </c>
      <c r="AQ678" s="111">
        <f t="shared" si="215"/>
        <v>0.93700000000000006</v>
      </c>
      <c r="AR678" s="111">
        <f t="shared" si="216"/>
        <v>0.28199999999999997</v>
      </c>
      <c r="AS678" s="111">
        <f t="shared" si="217"/>
        <v>0.65200000000000002</v>
      </c>
      <c r="AT678" s="111">
        <f t="shared" si="218"/>
        <v>0.65200000000000002</v>
      </c>
      <c r="AU678" s="111">
        <f t="shared" si="219"/>
        <v>0.61899999999999999</v>
      </c>
      <c r="AV678" s="111">
        <f t="shared" si="220"/>
        <v>0.30599999999999999</v>
      </c>
      <c r="AW678" s="101">
        <f t="shared" si="221"/>
        <v>0</v>
      </c>
      <c r="AX678" s="101">
        <f t="shared" si="222"/>
        <v>1</v>
      </c>
      <c r="AY678" s="101">
        <f t="shared" si="223"/>
        <v>1</v>
      </c>
      <c r="AZ678" s="101">
        <f t="shared" si="224"/>
        <v>1</v>
      </c>
      <c r="BA678" s="101">
        <f t="shared" si="225"/>
        <v>2</v>
      </c>
      <c r="BB678" s="101">
        <f t="shared" si="226"/>
        <v>0</v>
      </c>
      <c r="BC678" s="101">
        <f t="shared" si="227"/>
        <v>2</v>
      </c>
      <c r="BD678" s="101">
        <f t="shared" si="228"/>
        <v>1</v>
      </c>
      <c r="BE678" s="101">
        <f t="shared" si="229"/>
        <v>1</v>
      </c>
      <c r="BF678" s="101">
        <f t="shared" si="230"/>
        <v>0</v>
      </c>
      <c r="BG678" s="101">
        <f t="shared" si="231"/>
        <v>9</v>
      </c>
    </row>
    <row r="679" spans="1:59" x14ac:dyDescent="0.2">
      <c r="A679" s="98">
        <v>1963345</v>
      </c>
      <c r="B679" s="98" t="s">
        <v>1524</v>
      </c>
      <c r="C679" s="98" t="s">
        <v>2822</v>
      </c>
      <c r="D679" s="98" t="s">
        <v>677</v>
      </c>
      <c r="E679" s="106">
        <v>59</v>
      </c>
      <c r="F679" s="107" t="s">
        <v>1093</v>
      </c>
      <c r="G679" s="108" t="s">
        <v>1094</v>
      </c>
      <c r="H679" s="109">
        <v>60714</v>
      </c>
      <c r="I679" s="108">
        <v>4.8000000000000001E-2</v>
      </c>
      <c r="J679" s="110">
        <v>1</v>
      </c>
      <c r="K679" s="110">
        <v>24</v>
      </c>
      <c r="L679" s="108">
        <v>4.1666666666666664E-2</v>
      </c>
      <c r="M679" s="110">
        <v>3</v>
      </c>
      <c r="N679" s="110">
        <v>24</v>
      </c>
      <c r="O679" s="108">
        <v>0.125</v>
      </c>
      <c r="P679" s="108">
        <v>0.38900000000000001</v>
      </c>
      <c r="Q679" s="108">
        <v>0.23399999999999999</v>
      </c>
      <c r="R679" s="108">
        <v>-0.15714285714285714</v>
      </c>
      <c r="S679" s="110">
        <v>1</v>
      </c>
      <c r="T679" s="110">
        <v>15</v>
      </c>
      <c r="U679" s="110">
        <v>29</v>
      </c>
      <c r="V679" s="108">
        <v>0.55172413793103448</v>
      </c>
      <c r="W679" s="110">
        <v>6</v>
      </c>
      <c r="X679" s="110">
        <v>4</v>
      </c>
      <c r="Y679" s="110">
        <v>30</v>
      </c>
      <c r="Z679" s="108">
        <v>6.6666666666666666E-2</v>
      </c>
      <c r="AA679" s="110">
        <v>3</v>
      </c>
      <c r="AB679" s="110">
        <v>0</v>
      </c>
      <c r="AC679" s="110">
        <v>0</v>
      </c>
      <c r="AD679" s="110">
        <v>7</v>
      </c>
      <c r="AE679" s="110">
        <v>0</v>
      </c>
      <c r="AF679" s="110">
        <v>0</v>
      </c>
      <c r="AG679" s="110">
        <v>0</v>
      </c>
      <c r="AH679" s="110">
        <v>1</v>
      </c>
      <c r="AI679" s="110">
        <v>0</v>
      </c>
      <c r="AJ679" s="110">
        <v>0</v>
      </c>
      <c r="AK679" s="110">
        <v>24</v>
      </c>
      <c r="AL679" s="108">
        <v>0.45833333333333331</v>
      </c>
      <c r="AM679" s="111">
        <f t="shared" si="212"/>
        <v>0.41599999999999998</v>
      </c>
      <c r="AN679" s="111">
        <f t="shared" si="211"/>
        <v>0.20200000000000001</v>
      </c>
      <c r="AO679" s="111">
        <f t="shared" si="213"/>
        <v>0.183</v>
      </c>
      <c r="AP679" s="111">
        <f t="shared" si="214"/>
        <v>0.95499999999999996</v>
      </c>
      <c r="AQ679" s="111">
        <f t="shared" si="215"/>
        <v>0.997</v>
      </c>
      <c r="AR679" s="111">
        <f t="shared" si="216"/>
        <v>7.5999999999999998E-2</v>
      </c>
      <c r="AS679" s="111">
        <f t="shared" si="217"/>
        <v>0.78900000000000003</v>
      </c>
      <c r="AT679" s="111">
        <f t="shared" si="218"/>
        <v>0.78900000000000003</v>
      </c>
      <c r="AU679" s="111">
        <f t="shared" si="219"/>
        <v>0.41499999999999998</v>
      </c>
      <c r="AV679" s="111">
        <f t="shared" si="220"/>
        <v>0.996</v>
      </c>
      <c r="AW679" s="101">
        <f t="shared" si="221"/>
        <v>1</v>
      </c>
      <c r="AX679" s="101">
        <f t="shared" si="222"/>
        <v>0</v>
      </c>
      <c r="AY679" s="101">
        <f t="shared" si="223"/>
        <v>0</v>
      </c>
      <c r="AZ679" s="101">
        <f t="shared" si="224"/>
        <v>2</v>
      </c>
      <c r="BA679" s="101">
        <f t="shared" si="225"/>
        <v>2</v>
      </c>
      <c r="BB679" s="101">
        <f t="shared" si="226"/>
        <v>0</v>
      </c>
      <c r="BC679" s="101">
        <f t="shared" si="227"/>
        <v>2</v>
      </c>
      <c r="BD679" s="101">
        <f t="shared" si="228"/>
        <v>2</v>
      </c>
      <c r="BE679" s="101">
        <f t="shared" si="229"/>
        <v>1</v>
      </c>
      <c r="BF679" s="101">
        <f t="shared" si="230"/>
        <v>2</v>
      </c>
      <c r="BG679" s="101">
        <f t="shared" si="231"/>
        <v>12</v>
      </c>
    </row>
    <row r="680" spans="1:59" x14ac:dyDescent="0.2">
      <c r="A680" s="98">
        <v>1963525</v>
      </c>
      <c r="B680" s="98" t="s">
        <v>1903</v>
      </c>
      <c r="C680" s="98" t="s">
        <v>2823</v>
      </c>
      <c r="D680" s="98" t="s">
        <v>678</v>
      </c>
      <c r="E680" s="106">
        <v>10147</v>
      </c>
      <c r="F680" s="107" t="s">
        <v>1588</v>
      </c>
      <c r="G680" s="108" t="s">
        <v>1589</v>
      </c>
      <c r="H680" s="109">
        <v>86890</v>
      </c>
      <c r="I680" s="108">
        <v>9.9000000000000005E-2</v>
      </c>
      <c r="J680" s="110">
        <v>483</v>
      </c>
      <c r="K680" s="110">
        <v>4035</v>
      </c>
      <c r="L680" s="108">
        <v>0.11970260223048328</v>
      </c>
      <c r="M680" s="110">
        <v>110</v>
      </c>
      <c r="N680" s="110">
        <v>4035</v>
      </c>
      <c r="O680" s="108">
        <v>2.7261462205700124E-2</v>
      </c>
      <c r="P680" s="108">
        <v>7.4999999999999997E-2</v>
      </c>
      <c r="Q680" s="108">
        <v>0.376</v>
      </c>
      <c r="R680" s="108">
        <v>0.15503699487763234</v>
      </c>
      <c r="S680" s="110">
        <v>195</v>
      </c>
      <c r="T680" s="110">
        <v>2429</v>
      </c>
      <c r="U680" s="110">
        <v>7254</v>
      </c>
      <c r="V680" s="108">
        <v>0.36173145850565208</v>
      </c>
      <c r="W680" s="110">
        <v>285</v>
      </c>
      <c r="X680" s="110">
        <v>26</v>
      </c>
      <c r="Y680" s="110">
        <v>4320</v>
      </c>
      <c r="Z680" s="108">
        <v>5.9953703703703703E-2</v>
      </c>
      <c r="AA680" s="110">
        <v>145</v>
      </c>
      <c r="AB680" s="110">
        <v>14</v>
      </c>
      <c r="AC680" s="110">
        <v>90</v>
      </c>
      <c r="AD680" s="110">
        <v>216</v>
      </c>
      <c r="AE680" s="110">
        <v>131</v>
      </c>
      <c r="AF680" s="110">
        <v>112</v>
      </c>
      <c r="AG680" s="110">
        <v>155</v>
      </c>
      <c r="AH680" s="110">
        <v>191</v>
      </c>
      <c r="AI680" s="110">
        <v>17</v>
      </c>
      <c r="AJ680" s="110">
        <v>0</v>
      </c>
      <c r="AK680" s="110">
        <v>4035</v>
      </c>
      <c r="AL680" s="108">
        <v>0.26542750929368031</v>
      </c>
      <c r="AM680" s="111">
        <f t="shared" si="212"/>
        <v>0.88100000000000001</v>
      </c>
      <c r="AN680" s="111">
        <f t="shared" si="211"/>
        <v>0.52600000000000002</v>
      </c>
      <c r="AO680" s="111">
        <f t="shared" si="213"/>
        <v>0.63400000000000001</v>
      </c>
      <c r="AP680" s="111">
        <f t="shared" si="214"/>
        <v>0.39600000000000002</v>
      </c>
      <c r="AQ680" s="111">
        <f t="shared" si="215"/>
        <v>0.89300000000000002</v>
      </c>
      <c r="AR680" s="111">
        <f t="shared" si="216"/>
        <v>0.60099999999999998</v>
      </c>
      <c r="AS680" s="111">
        <f t="shared" si="217"/>
        <v>0.17499999999999999</v>
      </c>
      <c r="AT680" s="111">
        <f t="shared" si="218"/>
        <v>0.17499999999999999</v>
      </c>
      <c r="AU680" s="111">
        <f t="shared" si="219"/>
        <v>0.36799999999999999</v>
      </c>
      <c r="AV680" s="111">
        <f t="shared" si="220"/>
        <v>0.84199999999999997</v>
      </c>
      <c r="AW680" s="101">
        <f t="shared" si="221"/>
        <v>0</v>
      </c>
      <c r="AX680" s="101">
        <f t="shared" si="222"/>
        <v>1</v>
      </c>
      <c r="AY680" s="101">
        <f t="shared" si="223"/>
        <v>1</v>
      </c>
      <c r="AZ680" s="101">
        <f t="shared" si="224"/>
        <v>1</v>
      </c>
      <c r="BA680" s="101">
        <f t="shared" si="225"/>
        <v>2</v>
      </c>
      <c r="BB680" s="101">
        <f t="shared" si="226"/>
        <v>1</v>
      </c>
      <c r="BC680" s="101">
        <f t="shared" si="227"/>
        <v>0</v>
      </c>
      <c r="BD680" s="101">
        <f t="shared" si="228"/>
        <v>0</v>
      </c>
      <c r="BE680" s="101">
        <f t="shared" si="229"/>
        <v>1</v>
      </c>
      <c r="BF680" s="101">
        <f t="shared" si="230"/>
        <v>2</v>
      </c>
      <c r="BG680" s="101">
        <f t="shared" si="231"/>
        <v>9</v>
      </c>
    </row>
    <row r="681" spans="1:59" x14ac:dyDescent="0.2">
      <c r="A681" s="98">
        <v>1963615</v>
      </c>
      <c r="B681" s="98" t="s">
        <v>1568</v>
      </c>
      <c r="C681" s="98" t="s">
        <v>2824</v>
      </c>
      <c r="D681" s="98" t="s">
        <v>679</v>
      </c>
      <c r="E681" s="106">
        <v>84</v>
      </c>
      <c r="F681" s="107" t="s">
        <v>417</v>
      </c>
      <c r="G681" s="108" t="s">
        <v>1246</v>
      </c>
      <c r="H681" s="109">
        <v>66250</v>
      </c>
      <c r="I681" s="108">
        <v>5.0999999999999997E-2</v>
      </c>
      <c r="J681" s="110">
        <v>1</v>
      </c>
      <c r="K681" s="110">
        <v>41</v>
      </c>
      <c r="L681" s="108">
        <v>2.4390243902439025E-2</v>
      </c>
      <c r="M681" s="110">
        <v>3</v>
      </c>
      <c r="N681" s="110">
        <v>41</v>
      </c>
      <c r="O681" s="108">
        <v>7.3170731707317069E-2</v>
      </c>
      <c r="P681" s="108">
        <v>0</v>
      </c>
      <c r="Q681" s="108">
        <v>0.4</v>
      </c>
      <c r="R681" s="108">
        <v>-9.6774193548387094E-2</v>
      </c>
      <c r="S681" s="110">
        <v>4</v>
      </c>
      <c r="T681" s="110">
        <v>24</v>
      </c>
      <c r="U681" s="110">
        <v>64</v>
      </c>
      <c r="V681" s="108">
        <v>0.4375</v>
      </c>
      <c r="W681" s="110">
        <v>0</v>
      </c>
      <c r="X681" s="110">
        <v>0</v>
      </c>
      <c r="Y681" s="110">
        <v>41</v>
      </c>
      <c r="Z681" s="108">
        <v>0</v>
      </c>
      <c r="AA681" s="110">
        <v>0</v>
      </c>
      <c r="AB681" s="110">
        <v>3</v>
      </c>
      <c r="AC681" s="110">
        <v>0</v>
      </c>
      <c r="AD681" s="110">
        <v>2</v>
      </c>
      <c r="AE681" s="110">
        <v>0</v>
      </c>
      <c r="AF681" s="110">
        <v>0</v>
      </c>
      <c r="AG681" s="110">
        <v>0</v>
      </c>
      <c r="AH681" s="110">
        <v>0</v>
      </c>
      <c r="AI681" s="110">
        <v>0</v>
      </c>
      <c r="AJ681" s="110">
        <v>0</v>
      </c>
      <c r="AK681" s="110">
        <v>41</v>
      </c>
      <c r="AL681" s="108">
        <v>0.12195121951219512</v>
      </c>
      <c r="AM681" s="111">
        <f t="shared" si="212"/>
        <v>0.54800000000000004</v>
      </c>
      <c r="AN681" s="111">
        <f t="shared" si="211"/>
        <v>0.217</v>
      </c>
      <c r="AO681" s="111">
        <f t="shared" si="213"/>
        <v>0.10100000000000001</v>
      </c>
      <c r="AP681" s="111">
        <f t="shared" si="214"/>
        <v>0.81599999999999995</v>
      </c>
      <c r="AQ681" s="111">
        <f t="shared" si="215"/>
        <v>0</v>
      </c>
      <c r="AR681" s="111">
        <f t="shared" si="216"/>
        <v>0.69799999999999995</v>
      </c>
      <c r="AS681" s="111">
        <f t="shared" si="217"/>
        <v>0.42299999999999999</v>
      </c>
      <c r="AT681" s="111">
        <f t="shared" si="218"/>
        <v>0.42299999999999999</v>
      </c>
      <c r="AU681" s="111">
        <f t="shared" si="219"/>
        <v>0</v>
      </c>
      <c r="AV681" s="111">
        <f t="shared" si="220"/>
        <v>0.20799999999999999</v>
      </c>
      <c r="AW681" s="101">
        <f t="shared" si="221"/>
        <v>1</v>
      </c>
      <c r="AX681" s="101">
        <f t="shared" si="222"/>
        <v>0</v>
      </c>
      <c r="AY681" s="101">
        <f t="shared" si="223"/>
        <v>0</v>
      </c>
      <c r="AZ681" s="101">
        <f t="shared" si="224"/>
        <v>2</v>
      </c>
      <c r="BA681" s="101">
        <f t="shared" si="225"/>
        <v>0</v>
      </c>
      <c r="BB681" s="101">
        <f t="shared" si="226"/>
        <v>2</v>
      </c>
      <c r="BC681" s="101">
        <f t="shared" si="227"/>
        <v>2</v>
      </c>
      <c r="BD681" s="101">
        <f t="shared" si="228"/>
        <v>1</v>
      </c>
      <c r="BE681" s="101">
        <f t="shared" si="229"/>
        <v>0</v>
      </c>
      <c r="BF681" s="101">
        <f t="shared" si="230"/>
        <v>0</v>
      </c>
      <c r="BG681" s="101">
        <f t="shared" si="231"/>
        <v>8</v>
      </c>
    </row>
    <row r="682" spans="1:59" x14ac:dyDescent="0.2">
      <c r="A682" s="98">
        <v>1963570</v>
      </c>
      <c r="B682" s="98" t="s">
        <v>1890</v>
      </c>
      <c r="C682" s="98" t="s">
        <v>2825</v>
      </c>
      <c r="D682" s="98" t="s">
        <v>680</v>
      </c>
      <c r="E682" s="106">
        <v>32</v>
      </c>
      <c r="F682" s="107" t="s">
        <v>215</v>
      </c>
      <c r="G682" s="108" t="s">
        <v>1133</v>
      </c>
      <c r="H682" s="109"/>
      <c r="I682" s="108">
        <v>0</v>
      </c>
      <c r="J682" s="110">
        <v>0</v>
      </c>
      <c r="K682" s="110">
        <v>20</v>
      </c>
      <c r="L682" s="108">
        <v>0</v>
      </c>
      <c r="M682" s="110">
        <v>0</v>
      </c>
      <c r="N682" s="110">
        <v>20</v>
      </c>
      <c r="O682" s="108">
        <v>0</v>
      </c>
      <c r="P682" s="108">
        <v>0</v>
      </c>
      <c r="Q682" s="108">
        <v>0.51200000000000001</v>
      </c>
      <c r="R682" s="108">
        <v>-0.34693877551020408</v>
      </c>
      <c r="S682" s="110">
        <v>0</v>
      </c>
      <c r="T682" s="110">
        <v>19</v>
      </c>
      <c r="U682" s="110">
        <v>40</v>
      </c>
      <c r="V682" s="108">
        <v>0.47499999999999998</v>
      </c>
      <c r="W682" s="110">
        <v>0</v>
      </c>
      <c r="X682" s="110">
        <v>0</v>
      </c>
      <c r="Y682" s="110">
        <v>20</v>
      </c>
      <c r="Z682" s="108">
        <v>0</v>
      </c>
      <c r="AA682" s="110">
        <v>0</v>
      </c>
      <c r="AB682" s="110">
        <v>0</v>
      </c>
      <c r="AC682" s="110">
        <v>0</v>
      </c>
      <c r="AD682" s="110">
        <v>0</v>
      </c>
      <c r="AE682" s="110">
        <v>0</v>
      </c>
      <c r="AF682" s="110">
        <v>0</v>
      </c>
      <c r="AG682" s="110">
        <v>0</v>
      </c>
      <c r="AH682" s="110">
        <v>0</v>
      </c>
      <c r="AI682" s="110">
        <v>0</v>
      </c>
      <c r="AJ682" s="110">
        <v>0</v>
      </c>
      <c r="AK682" s="110">
        <v>20</v>
      </c>
      <c r="AL682" s="108">
        <v>0</v>
      </c>
      <c r="AM682" s="111">
        <f t="shared" si="212"/>
        <v>0</v>
      </c>
      <c r="AN682" s="111">
        <f t="shared" si="211"/>
        <v>0</v>
      </c>
      <c r="AO682" s="111">
        <f t="shared" si="213"/>
        <v>0</v>
      </c>
      <c r="AP682" s="111">
        <f t="shared" si="214"/>
        <v>0</v>
      </c>
      <c r="AQ682" s="111">
        <f t="shared" si="215"/>
        <v>0</v>
      </c>
      <c r="AR682" s="111">
        <f t="shared" si="216"/>
        <v>0.92900000000000005</v>
      </c>
      <c r="AS682" s="111">
        <f t="shared" si="217"/>
        <v>0.56399999999999995</v>
      </c>
      <c r="AT682" s="111">
        <f t="shared" si="218"/>
        <v>0.56399999999999995</v>
      </c>
      <c r="AU682" s="111">
        <f t="shared" si="219"/>
        <v>0</v>
      </c>
      <c r="AV682" s="111">
        <f t="shared" si="220"/>
        <v>0</v>
      </c>
      <c r="AW682" s="101">
        <f t="shared" si="221"/>
        <v>2</v>
      </c>
      <c r="AX682" s="101">
        <f t="shared" si="222"/>
        <v>0</v>
      </c>
      <c r="AY682" s="101">
        <f t="shared" si="223"/>
        <v>0</v>
      </c>
      <c r="AZ682" s="101">
        <f t="shared" si="224"/>
        <v>0</v>
      </c>
      <c r="BA682" s="101">
        <f t="shared" si="225"/>
        <v>0</v>
      </c>
      <c r="BB682" s="101">
        <f t="shared" si="226"/>
        <v>2</v>
      </c>
      <c r="BC682" s="101">
        <f t="shared" si="227"/>
        <v>2</v>
      </c>
      <c r="BD682" s="101">
        <f t="shared" si="228"/>
        <v>1</v>
      </c>
      <c r="BE682" s="101">
        <f t="shared" si="229"/>
        <v>0</v>
      </c>
      <c r="BF682" s="101">
        <f t="shared" si="230"/>
        <v>0</v>
      </c>
      <c r="BG682" s="101">
        <f t="shared" si="231"/>
        <v>7</v>
      </c>
    </row>
    <row r="683" spans="1:59" x14ac:dyDescent="0.2">
      <c r="A683" s="98">
        <v>1963750</v>
      </c>
      <c r="B683" s="98" t="s">
        <v>1850</v>
      </c>
      <c r="C683" s="98" t="s">
        <v>2826</v>
      </c>
      <c r="D683" s="98" t="s">
        <v>681</v>
      </c>
      <c r="E683" s="106">
        <v>1676</v>
      </c>
      <c r="F683" s="107" t="s">
        <v>529</v>
      </c>
      <c r="G683" s="108" t="s">
        <v>1288</v>
      </c>
      <c r="H683" s="109">
        <v>67692</v>
      </c>
      <c r="I683" s="108">
        <v>5.5999999999999994E-2</v>
      </c>
      <c r="J683" s="110">
        <v>130</v>
      </c>
      <c r="K683" s="110">
        <v>772</v>
      </c>
      <c r="L683" s="108">
        <v>0.16839378238341968</v>
      </c>
      <c r="M683" s="110">
        <v>46</v>
      </c>
      <c r="N683" s="110">
        <v>772</v>
      </c>
      <c r="O683" s="108">
        <v>5.9585492227979271E-2</v>
      </c>
      <c r="P683" s="108">
        <v>2.4E-2</v>
      </c>
      <c r="Q683" s="108">
        <v>0.33399999999999996</v>
      </c>
      <c r="R683" s="108">
        <v>-1.0625737898465172E-2</v>
      </c>
      <c r="S683" s="110">
        <v>67</v>
      </c>
      <c r="T683" s="110">
        <v>472</v>
      </c>
      <c r="U683" s="110">
        <v>1232</v>
      </c>
      <c r="V683" s="108">
        <v>0.4375</v>
      </c>
      <c r="W683" s="110">
        <v>26</v>
      </c>
      <c r="X683" s="110">
        <v>0</v>
      </c>
      <c r="Y683" s="110">
        <v>798</v>
      </c>
      <c r="Z683" s="108">
        <v>3.2581453634085211E-2</v>
      </c>
      <c r="AA683" s="110">
        <v>14</v>
      </c>
      <c r="AB683" s="110">
        <v>39</v>
      </c>
      <c r="AC683" s="110">
        <v>31</v>
      </c>
      <c r="AD683" s="110">
        <v>9</v>
      </c>
      <c r="AE683" s="110">
        <v>0</v>
      </c>
      <c r="AF683" s="110">
        <v>20</v>
      </c>
      <c r="AG683" s="110">
        <v>25</v>
      </c>
      <c r="AH683" s="110">
        <v>0</v>
      </c>
      <c r="AI683" s="110">
        <v>0</v>
      </c>
      <c r="AJ683" s="110">
        <v>0</v>
      </c>
      <c r="AK683" s="110">
        <v>772</v>
      </c>
      <c r="AL683" s="108">
        <v>0.17875647668393782</v>
      </c>
      <c r="AM683" s="111">
        <f t="shared" si="212"/>
        <v>0.59099999999999997</v>
      </c>
      <c r="AN683" s="111">
        <f t="shared" si="211"/>
        <v>0.24299999999999999</v>
      </c>
      <c r="AO683" s="111">
        <f t="shared" si="213"/>
        <v>0.82299999999999995</v>
      </c>
      <c r="AP683" s="111">
        <f t="shared" si="214"/>
        <v>0.72799999999999998</v>
      </c>
      <c r="AQ683" s="111">
        <f t="shared" si="215"/>
        <v>0.47399999999999998</v>
      </c>
      <c r="AR683" s="111">
        <f t="shared" si="216"/>
        <v>0.42099999999999999</v>
      </c>
      <c r="AS683" s="111">
        <f t="shared" si="217"/>
        <v>0.42299999999999999</v>
      </c>
      <c r="AT683" s="111">
        <f t="shared" si="218"/>
        <v>0.42299999999999999</v>
      </c>
      <c r="AU683" s="111">
        <f t="shared" si="219"/>
        <v>0.215</v>
      </c>
      <c r="AV683" s="111">
        <f t="shared" si="220"/>
        <v>0.497</v>
      </c>
      <c r="AW683" s="101">
        <f t="shared" si="221"/>
        <v>1</v>
      </c>
      <c r="AX683" s="101">
        <f t="shared" si="222"/>
        <v>0</v>
      </c>
      <c r="AY683" s="101">
        <f t="shared" si="223"/>
        <v>2</v>
      </c>
      <c r="AZ683" s="101">
        <f t="shared" si="224"/>
        <v>2</v>
      </c>
      <c r="BA683" s="101">
        <f t="shared" si="225"/>
        <v>1</v>
      </c>
      <c r="BB683" s="101">
        <f t="shared" si="226"/>
        <v>1</v>
      </c>
      <c r="BC683" s="101">
        <f t="shared" si="227"/>
        <v>1</v>
      </c>
      <c r="BD683" s="101">
        <f t="shared" si="228"/>
        <v>1</v>
      </c>
      <c r="BE683" s="101">
        <f t="shared" si="229"/>
        <v>0</v>
      </c>
      <c r="BF683" s="101">
        <f t="shared" si="230"/>
        <v>1</v>
      </c>
      <c r="BG683" s="101">
        <f t="shared" si="231"/>
        <v>10</v>
      </c>
    </row>
    <row r="684" spans="1:59" x14ac:dyDescent="0.2">
      <c r="A684" s="98">
        <v>1963840</v>
      </c>
      <c r="B684" s="98" t="s">
        <v>1749</v>
      </c>
      <c r="C684" s="98" t="s">
        <v>2827</v>
      </c>
      <c r="D684" s="98" t="s">
        <v>682</v>
      </c>
      <c r="E684" s="106">
        <v>50</v>
      </c>
      <c r="F684" s="107" t="s">
        <v>684</v>
      </c>
      <c r="G684" s="108" t="s">
        <v>1330</v>
      </c>
      <c r="H684" s="109">
        <v>45750</v>
      </c>
      <c r="I684" s="108">
        <v>0.13</v>
      </c>
      <c r="J684" s="110">
        <v>1</v>
      </c>
      <c r="K684" s="110">
        <v>29</v>
      </c>
      <c r="L684" s="108">
        <v>3.4482758620689655E-2</v>
      </c>
      <c r="M684" s="110">
        <v>0</v>
      </c>
      <c r="N684" s="110">
        <v>29</v>
      </c>
      <c r="O684" s="108">
        <v>0</v>
      </c>
      <c r="P684" s="108">
        <v>0.16699999999999998</v>
      </c>
      <c r="Q684" s="108">
        <v>0.42899999999999999</v>
      </c>
      <c r="R684" s="108">
        <v>-0.35064935064935066</v>
      </c>
      <c r="S684" s="110">
        <v>0</v>
      </c>
      <c r="T684" s="110">
        <v>18</v>
      </c>
      <c r="U684" s="110">
        <v>38</v>
      </c>
      <c r="V684" s="108">
        <v>0.47368421052631576</v>
      </c>
      <c r="W684" s="110">
        <v>18</v>
      </c>
      <c r="X684" s="110">
        <v>0</v>
      </c>
      <c r="Y684" s="110">
        <v>47</v>
      </c>
      <c r="Z684" s="108">
        <v>0.38297872340425532</v>
      </c>
      <c r="AA684" s="110">
        <v>1</v>
      </c>
      <c r="AB684" s="110">
        <v>0</v>
      </c>
      <c r="AC684" s="110">
        <v>0</v>
      </c>
      <c r="AD684" s="110">
        <v>0</v>
      </c>
      <c r="AE684" s="110">
        <v>0</v>
      </c>
      <c r="AF684" s="110">
        <v>0</v>
      </c>
      <c r="AG684" s="110">
        <v>0</v>
      </c>
      <c r="AH684" s="110">
        <v>0</v>
      </c>
      <c r="AI684" s="110">
        <v>0</v>
      </c>
      <c r="AJ684" s="110">
        <v>0</v>
      </c>
      <c r="AK684" s="110">
        <v>29</v>
      </c>
      <c r="AL684" s="108">
        <v>3.4482758620689655E-2</v>
      </c>
      <c r="AM684" s="111">
        <f t="shared" si="212"/>
        <v>8.3000000000000004E-2</v>
      </c>
      <c r="AN684" s="111">
        <f t="shared" si="211"/>
        <v>0.68</v>
      </c>
      <c r="AO684" s="111">
        <f t="shared" si="213"/>
        <v>0.14499999999999999</v>
      </c>
      <c r="AP684" s="111">
        <f t="shared" si="214"/>
        <v>0</v>
      </c>
      <c r="AQ684" s="111">
        <f t="shared" si="215"/>
        <v>0.97599999999999998</v>
      </c>
      <c r="AR684" s="111">
        <f t="shared" si="216"/>
        <v>0.80500000000000005</v>
      </c>
      <c r="AS684" s="111">
        <f t="shared" si="217"/>
        <v>0.55900000000000005</v>
      </c>
      <c r="AT684" s="111">
        <f t="shared" si="218"/>
        <v>0.55900000000000005</v>
      </c>
      <c r="AU684" s="111">
        <f t="shared" si="219"/>
        <v>0.98899999999999999</v>
      </c>
      <c r="AV684" s="111">
        <f t="shared" si="220"/>
        <v>3.5000000000000003E-2</v>
      </c>
      <c r="AW684" s="101">
        <f t="shared" si="221"/>
        <v>2</v>
      </c>
      <c r="AX684" s="101">
        <f t="shared" si="222"/>
        <v>2</v>
      </c>
      <c r="AY684" s="101">
        <f t="shared" si="223"/>
        <v>0</v>
      </c>
      <c r="AZ684" s="101">
        <f t="shared" si="224"/>
        <v>0</v>
      </c>
      <c r="BA684" s="101">
        <f t="shared" si="225"/>
        <v>2</v>
      </c>
      <c r="BB684" s="101">
        <f t="shared" si="226"/>
        <v>2</v>
      </c>
      <c r="BC684" s="101">
        <f t="shared" si="227"/>
        <v>2</v>
      </c>
      <c r="BD684" s="101">
        <f t="shared" si="228"/>
        <v>1</v>
      </c>
      <c r="BE684" s="101">
        <f t="shared" si="229"/>
        <v>2</v>
      </c>
      <c r="BF684" s="101">
        <f t="shared" si="230"/>
        <v>0</v>
      </c>
      <c r="BG684" s="101">
        <f t="shared" si="231"/>
        <v>13</v>
      </c>
    </row>
    <row r="685" spans="1:59" x14ac:dyDescent="0.2">
      <c r="A685" s="98">
        <v>1963885</v>
      </c>
      <c r="B685" s="98" t="s">
        <v>1833</v>
      </c>
      <c r="C685" s="98" t="s">
        <v>2828</v>
      </c>
      <c r="D685" s="98" t="s">
        <v>683</v>
      </c>
      <c r="E685" s="106">
        <v>375</v>
      </c>
      <c r="F685" s="107" t="s">
        <v>1137</v>
      </c>
      <c r="G685" s="108" t="s">
        <v>1138</v>
      </c>
      <c r="H685" s="109">
        <v>66250</v>
      </c>
      <c r="I685" s="108">
        <v>7.6999999999999999E-2</v>
      </c>
      <c r="J685" s="110">
        <v>8</v>
      </c>
      <c r="K685" s="110">
        <v>156</v>
      </c>
      <c r="L685" s="108">
        <v>5.128205128205128E-2</v>
      </c>
      <c r="M685" s="110">
        <v>3</v>
      </c>
      <c r="N685" s="110">
        <v>156</v>
      </c>
      <c r="O685" s="108">
        <v>1.9230769230769232E-2</v>
      </c>
      <c r="P685" s="108">
        <v>9.0000000000000011E-3</v>
      </c>
      <c r="Q685" s="108">
        <v>0.29600000000000004</v>
      </c>
      <c r="R685" s="108">
        <v>-1.832460732984293E-2</v>
      </c>
      <c r="S685" s="110">
        <v>7</v>
      </c>
      <c r="T685" s="110">
        <v>102</v>
      </c>
      <c r="U685" s="110">
        <v>260</v>
      </c>
      <c r="V685" s="108">
        <v>0.41923076923076924</v>
      </c>
      <c r="W685" s="110">
        <v>26</v>
      </c>
      <c r="X685" s="110">
        <v>0</v>
      </c>
      <c r="Y685" s="110">
        <v>182</v>
      </c>
      <c r="Z685" s="108">
        <v>0.14285714285714285</v>
      </c>
      <c r="AA685" s="110">
        <v>5</v>
      </c>
      <c r="AB685" s="110">
        <v>1</v>
      </c>
      <c r="AC685" s="110">
        <v>9</v>
      </c>
      <c r="AD685" s="110">
        <v>4</v>
      </c>
      <c r="AE685" s="110">
        <v>1</v>
      </c>
      <c r="AF685" s="110">
        <v>1</v>
      </c>
      <c r="AG685" s="110">
        <v>0</v>
      </c>
      <c r="AH685" s="110">
        <v>0</v>
      </c>
      <c r="AI685" s="110">
        <v>0</v>
      </c>
      <c r="AJ685" s="110">
        <v>0</v>
      </c>
      <c r="AK685" s="110">
        <v>156</v>
      </c>
      <c r="AL685" s="108">
        <v>0.13461538461538461</v>
      </c>
      <c r="AM685" s="111">
        <f t="shared" si="212"/>
        <v>0.54800000000000004</v>
      </c>
      <c r="AN685" s="111">
        <f t="shared" si="211"/>
        <v>0.39800000000000002</v>
      </c>
      <c r="AO685" s="111">
        <f t="shared" si="213"/>
        <v>0.23899999999999999</v>
      </c>
      <c r="AP685" s="111">
        <f t="shared" si="214"/>
        <v>0.28399999999999997</v>
      </c>
      <c r="AQ685" s="111">
        <f t="shared" si="215"/>
        <v>0.253</v>
      </c>
      <c r="AR685" s="111">
        <f t="shared" si="216"/>
        <v>0.25900000000000001</v>
      </c>
      <c r="AS685" s="111">
        <f t="shared" si="217"/>
        <v>0.35399999999999998</v>
      </c>
      <c r="AT685" s="111">
        <f t="shared" si="218"/>
        <v>0.35399999999999998</v>
      </c>
      <c r="AU685" s="111">
        <f t="shared" si="219"/>
        <v>0.78900000000000003</v>
      </c>
      <c r="AV685" s="111">
        <f t="shared" si="220"/>
        <v>0.27400000000000002</v>
      </c>
      <c r="AW685" s="101">
        <f t="shared" si="221"/>
        <v>1</v>
      </c>
      <c r="AX685" s="101">
        <f t="shared" si="222"/>
        <v>1</v>
      </c>
      <c r="AY685" s="101">
        <f t="shared" si="223"/>
        <v>0</v>
      </c>
      <c r="AZ685" s="101">
        <f t="shared" si="224"/>
        <v>0</v>
      </c>
      <c r="BA685" s="101">
        <f t="shared" si="225"/>
        <v>0</v>
      </c>
      <c r="BB685" s="101">
        <f t="shared" si="226"/>
        <v>0</v>
      </c>
      <c r="BC685" s="101">
        <f t="shared" si="227"/>
        <v>1</v>
      </c>
      <c r="BD685" s="101">
        <f t="shared" si="228"/>
        <v>1</v>
      </c>
      <c r="BE685" s="101">
        <f t="shared" si="229"/>
        <v>2</v>
      </c>
      <c r="BF685" s="101">
        <f t="shared" si="230"/>
        <v>0</v>
      </c>
      <c r="BG685" s="101">
        <f t="shared" si="231"/>
        <v>6</v>
      </c>
    </row>
    <row r="686" spans="1:59" x14ac:dyDescent="0.2">
      <c r="A686" s="98">
        <v>1963975</v>
      </c>
      <c r="B686" s="98" t="s">
        <v>1865</v>
      </c>
      <c r="C686" s="98" t="s">
        <v>2829</v>
      </c>
      <c r="D686" s="98" t="s">
        <v>684</v>
      </c>
      <c r="E686" s="106">
        <v>1867</v>
      </c>
      <c r="F686" s="107" t="s">
        <v>684</v>
      </c>
      <c r="G686" s="108" t="s">
        <v>1330</v>
      </c>
      <c r="H686" s="109">
        <v>56298</v>
      </c>
      <c r="I686" s="108">
        <v>0.08</v>
      </c>
      <c r="J686" s="110">
        <v>30</v>
      </c>
      <c r="K686" s="110">
        <v>723</v>
      </c>
      <c r="L686" s="108">
        <v>4.1493775933609957E-2</v>
      </c>
      <c r="M686" s="110">
        <v>15</v>
      </c>
      <c r="N686" s="110">
        <v>723</v>
      </c>
      <c r="O686" s="108">
        <v>2.0746887966804978E-2</v>
      </c>
      <c r="P686" s="108">
        <v>5.7999999999999996E-2</v>
      </c>
      <c r="Q686" s="108">
        <v>0.39100000000000001</v>
      </c>
      <c r="R686" s="108">
        <v>4.3599776411403016E-2</v>
      </c>
      <c r="S686" s="110">
        <v>94</v>
      </c>
      <c r="T686" s="110">
        <v>462</v>
      </c>
      <c r="U686" s="110">
        <v>1118</v>
      </c>
      <c r="V686" s="108">
        <v>0.49731663685152055</v>
      </c>
      <c r="W686" s="110">
        <v>133</v>
      </c>
      <c r="X686" s="110">
        <v>25</v>
      </c>
      <c r="Y686" s="110">
        <v>856</v>
      </c>
      <c r="Z686" s="108">
        <v>0.12616822429906541</v>
      </c>
      <c r="AA686" s="110">
        <v>54</v>
      </c>
      <c r="AB686" s="110">
        <v>18</v>
      </c>
      <c r="AC686" s="110">
        <v>24</v>
      </c>
      <c r="AD686" s="110">
        <v>0</v>
      </c>
      <c r="AE686" s="110">
        <v>0</v>
      </c>
      <c r="AF686" s="110">
        <v>31</v>
      </c>
      <c r="AG686" s="110">
        <v>0</v>
      </c>
      <c r="AH686" s="110">
        <v>0</v>
      </c>
      <c r="AI686" s="110">
        <v>7</v>
      </c>
      <c r="AJ686" s="110">
        <v>0</v>
      </c>
      <c r="AK686" s="110">
        <v>723</v>
      </c>
      <c r="AL686" s="108">
        <v>0.18533886583679116</v>
      </c>
      <c r="AM686" s="111">
        <f t="shared" si="212"/>
        <v>0.28499999999999998</v>
      </c>
      <c r="AN686" s="111">
        <f t="shared" si="211"/>
        <v>0.41699999999999998</v>
      </c>
      <c r="AO686" s="111">
        <f t="shared" si="213"/>
        <v>0.182</v>
      </c>
      <c r="AP686" s="111">
        <f t="shared" si="214"/>
        <v>0.308</v>
      </c>
      <c r="AQ686" s="111">
        <f t="shared" si="215"/>
        <v>0.81200000000000006</v>
      </c>
      <c r="AR686" s="111">
        <f t="shared" si="216"/>
        <v>0.66</v>
      </c>
      <c r="AS686" s="111">
        <f t="shared" si="217"/>
        <v>0.63</v>
      </c>
      <c r="AT686" s="111">
        <f t="shared" si="218"/>
        <v>0.63</v>
      </c>
      <c r="AU686" s="111">
        <f t="shared" si="219"/>
        <v>0.73499999999999999</v>
      </c>
      <c r="AV686" s="111">
        <f t="shared" si="220"/>
        <v>0.53</v>
      </c>
      <c r="AW686" s="101">
        <f t="shared" si="221"/>
        <v>2</v>
      </c>
      <c r="AX686" s="101">
        <f t="shared" si="222"/>
        <v>1</v>
      </c>
      <c r="AY686" s="101">
        <f t="shared" si="223"/>
        <v>0</v>
      </c>
      <c r="AZ686" s="101">
        <f t="shared" si="224"/>
        <v>0</v>
      </c>
      <c r="BA686" s="101">
        <f t="shared" si="225"/>
        <v>2</v>
      </c>
      <c r="BB686" s="101">
        <f t="shared" si="226"/>
        <v>1</v>
      </c>
      <c r="BC686" s="101">
        <f t="shared" si="227"/>
        <v>0</v>
      </c>
      <c r="BD686" s="101">
        <f t="shared" si="228"/>
        <v>1</v>
      </c>
      <c r="BE686" s="101">
        <f t="shared" si="229"/>
        <v>2</v>
      </c>
      <c r="BF686" s="101">
        <f t="shared" si="230"/>
        <v>1</v>
      </c>
      <c r="BG686" s="101">
        <f t="shared" si="231"/>
        <v>10</v>
      </c>
    </row>
    <row r="687" spans="1:59" x14ac:dyDescent="0.2">
      <c r="A687" s="98">
        <v>1964020</v>
      </c>
      <c r="B687" s="98" t="s">
        <v>2100</v>
      </c>
      <c r="C687" s="98" t="s">
        <v>2830</v>
      </c>
      <c r="D687" s="98" t="s">
        <v>685</v>
      </c>
      <c r="E687" s="106">
        <v>5543</v>
      </c>
      <c r="F687" s="107" t="s">
        <v>1588</v>
      </c>
      <c r="G687" s="108" t="s">
        <v>1589</v>
      </c>
      <c r="H687" s="109">
        <v>163000</v>
      </c>
      <c r="I687" s="108">
        <v>5.5E-2</v>
      </c>
      <c r="J687" s="110">
        <v>13</v>
      </c>
      <c r="K687" s="110">
        <v>2032</v>
      </c>
      <c r="L687" s="108">
        <v>6.3976377952755905E-3</v>
      </c>
      <c r="M687" s="110">
        <v>58</v>
      </c>
      <c r="N687" s="110">
        <v>2032</v>
      </c>
      <c r="O687" s="108">
        <v>2.8543307086614175E-2</v>
      </c>
      <c r="P687" s="108">
        <v>0.02</v>
      </c>
      <c r="Q687" s="108">
        <v>0.21299999999999999</v>
      </c>
      <c r="R687" s="108">
        <v>0.62170860152135754</v>
      </c>
      <c r="S687" s="110">
        <v>74</v>
      </c>
      <c r="T687" s="110">
        <v>699</v>
      </c>
      <c r="U687" s="110">
        <v>3881</v>
      </c>
      <c r="V687" s="108">
        <v>0.19917547023962895</v>
      </c>
      <c r="W687" s="110">
        <v>27</v>
      </c>
      <c r="X687" s="110">
        <v>0</v>
      </c>
      <c r="Y687" s="110">
        <v>2059</v>
      </c>
      <c r="Z687" s="108">
        <v>1.3113161728994658E-2</v>
      </c>
      <c r="AA687" s="110">
        <v>125</v>
      </c>
      <c r="AB687" s="110">
        <v>0</v>
      </c>
      <c r="AC687" s="110">
        <v>0</v>
      </c>
      <c r="AD687" s="110">
        <v>108</v>
      </c>
      <c r="AE687" s="110">
        <v>52</v>
      </c>
      <c r="AF687" s="110">
        <v>55</v>
      </c>
      <c r="AG687" s="110">
        <v>0</v>
      </c>
      <c r="AH687" s="110">
        <v>0</v>
      </c>
      <c r="AI687" s="110">
        <v>0</v>
      </c>
      <c r="AJ687" s="110">
        <v>0</v>
      </c>
      <c r="AK687" s="110">
        <v>2032</v>
      </c>
      <c r="AL687" s="108">
        <v>0.1673228346456693</v>
      </c>
      <c r="AM687" s="111">
        <f t="shared" si="212"/>
        <v>1</v>
      </c>
      <c r="AN687" s="111">
        <f t="shared" si="211"/>
        <v>0.23899999999999999</v>
      </c>
      <c r="AO687" s="111">
        <f t="shared" si="213"/>
        <v>5.5E-2</v>
      </c>
      <c r="AP687" s="111">
        <f t="shared" si="214"/>
        <v>0.41399999999999998</v>
      </c>
      <c r="AQ687" s="111">
        <f t="shared" si="215"/>
        <v>0.42199999999999999</v>
      </c>
      <c r="AR687" s="111">
        <f t="shared" si="216"/>
        <v>4.7E-2</v>
      </c>
      <c r="AS687" s="111">
        <f t="shared" si="217"/>
        <v>1.9E-2</v>
      </c>
      <c r="AT687" s="111">
        <f t="shared" si="218"/>
        <v>1.9E-2</v>
      </c>
      <c r="AU687" s="111">
        <f t="shared" si="219"/>
        <v>0.127</v>
      </c>
      <c r="AV687" s="111">
        <f t="shared" si="220"/>
        <v>0.438</v>
      </c>
      <c r="AW687" s="101">
        <f t="shared" si="221"/>
        <v>0</v>
      </c>
      <c r="AX687" s="101">
        <f t="shared" si="222"/>
        <v>0</v>
      </c>
      <c r="AY687" s="101">
        <f t="shared" si="223"/>
        <v>0</v>
      </c>
      <c r="AZ687" s="101">
        <f t="shared" si="224"/>
        <v>1</v>
      </c>
      <c r="BA687" s="101">
        <f t="shared" si="225"/>
        <v>1</v>
      </c>
      <c r="BB687" s="101">
        <f t="shared" si="226"/>
        <v>0</v>
      </c>
      <c r="BC687" s="101">
        <f t="shared" si="227"/>
        <v>0</v>
      </c>
      <c r="BD687" s="101">
        <f t="shared" si="228"/>
        <v>0</v>
      </c>
      <c r="BE687" s="101">
        <f t="shared" si="229"/>
        <v>0</v>
      </c>
      <c r="BF687" s="101">
        <f t="shared" si="230"/>
        <v>1</v>
      </c>
      <c r="BG687" s="101">
        <f t="shared" si="231"/>
        <v>3</v>
      </c>
    </row>
    <row r="688" spans="1:59" x14ac:dyDescent="0.2">
      <c r="A688" s="98">
        <v>1964065</v>
      </c>
      <c r="B688" s="98" t="s">
        <v>1291</v>
      </c>
      <c r="C688" s="98" t="s">
        <v>2831</v>
      </c>
      <c r="D688" s="98" t="s">
        <v>686</v>
      </c>
      <c r="E688" s="106">
        <v>526</v>
      </c>
      <c r="F688" s="107" t="s">
        <v>1226</v>
      </c>
      <c r="G688" s="108" t="s">
        <v>1227</v>
      </c>
      <c r="H688" s="109">
        <v>55069</v>
      </c>
      <c r="I688" s="108">
        <v>0.13200000000000001</v>
      </c>
      <c r="J688" s="110">
        <v>35</v>
      </c>
      <c r="K688" s="110">
        <v>237</v>
      </c>
      <c r="L688" s="108">
        <v>0.14767932489451477</v>
      </c>
      <c r="M688" s="110">
        <v>9</v>
      </c>
      <c r="N688" s="110">
        <v>237</v>
      </c>
      <c r="O688" s="108">
        <v>3.7974683544303799E-2</v>
      </c>
      <c r="P688" s="108">
        <v>0.02</v>
      </c>
      <c r="Q688" s="108">
        <v>0.39600000000000002</v>
      </c>
      <c r="R688" s="108">
        <v>-0.20543806646525681</v>
      </c>
      <c r="S688" s="110">
        <v>22</v>
      </c>
      <c r="T688" s="110">
        <v>160</v>
      </c>
      <c r="U688" s="110">
        <v>389</v>
      </c>
      <c r="V688" s="108">
        <v>0.46786632390745503</v>
      </c>
      <c r="W688" s="110">
        <v>104</v>
      </c>
      <c r="X688" s="110">
        <v>0</v>
      </c>
      <c r="Y688" s="110">
        <v>341</v>
      </c>
      <c r="Z688" s="108">
        <v>0.30498533724340177</v>
      </c>
      <c r="AA688" s="110">
        <v>15</v>
      </c>
      <c r="AB688" s="110">
        <v>17</v>
      </c>
      <c r="AC688" s="110">
        <v>2</v>
      </c>
      <c r="AD688" s="110">
        <v>9</v>
      </c>
      <c r="AE688" s="110">
        <v>0</v>
      </c>
      <c r="AF688" s="110">
        <v>2</v>
      </c>
      <c r="AG688" s="110">
        <v>1</v>
      </c>
      <c r="AH688" s="110">
        <v>0</v>
      </c>
      <c r="AI688" s="110">
        <v>0</v>
      </c>
      <c r="AJ688" s="110">
        <v>0</v>
      </c>
      <c r="AK688" s="110">
        <v>237</v>
      </c>
      <c r="AL688" s="108">
        <v>0.1940928270042194</v>
      </c>
      <c r="AM688" s="111">
        <f t="shared" si="212"/>
        <v>0.26300000000000001</v>
      </c>
      <c r="AN688" s="111">
        <f t="shared" si="211"/>
        <v>0.69</v>
      </c>
      <c r="AO688" s="111">
        <f t="shared" si="213"/>
        <v>0.75900000000000001</v>
      </c>
      <c r="AP688" s="111">
        <f t="shared" si="214"/>
        <v>0.52600000000000002</v>
      </c>
      <c r="AQ688" s="111">
        <f t="shared" si="215"/>
        <v>0.42199999999999999</v>
      </c>
      <c r="AR688" s="111">
        <f t="shared" si="216"/>
        <v>0.68500000000000005</v>
      </c>
      <c r="AS688" s="111">
        <f t="shared" si="217"/>
        <v>0.54400000000000004</v>
      </c>
      <c r="AT688" s="111">
        <f t="shared" si="218"/>
        <v>0.54400000000000004</v>
      </c>
      <c r="AU688" s="111">
        <f t="shared" si="219"/>
        <v>0.96899999999999997</v>
      </c>
      <c r="AV688" s="111">
        <f t="shared" si="220"/>
        <v>0.58299999999999996</v>
      </c>
      <c r="AW688" s="101">
        <f t="shared" si="221"/>
        <v>2</v>
      </c>
      <c r="AX688" s="101">
        <f t="shared" si="222"/>
        <v>2</v>
      </c>
      <c r="AY688" s="101">
        <f t="shared" si="223"/>
        <v>2</v>
      </c>
      <c r="AZ688" s="101">
        <f t="shared" si="224"/>
        <v>1</v>
      </c>
      <c r="BA688" s="101">
        <f t="shared" si="225"/>
        <v>1</v>
      </c>
      <c r="BB688" s="101">
        <f t="shared" si="226"/>
        <v>2</v>
      </c>
      <c r="BC688" s="101">
        <f t="shared" si="227"/>
        <v>2</v>
      </c>
      <c r="BD688" s="101">
        <f t="shared" si="228"/>
        <v>1</v>
      </c>
      <c r="BE688" s="101">
        <f t="shared" si="229"/>
        <v>2</v>
      </c>
      <c r="BF688" s="101">
        <f t="shared" si="230"/>
        <v>1</v>
      </c>
      <c r="BG688" s="101">
        <f t="shared" si="231"/>
        <v>16</v>
      </c>
    </row>
    <row r="689" spans="1:59" x14ac:dyDescent="0.2">
      <c r="A689" s="98">
        <v>1964110</v>
      </c>
      <c r="B689" s="98" t="s">
        <v>1476</v>
      </c>
      <c r="C689" s="98" t="s">
        <v>2832</v>
      </c>
      <c r="D689" s="98" t="s">
        <v>687</v>
      </c>
      <c r="E689" s="106">
        <v>77</v>
      </c>
      <c r="F689" s="107" t="s">
        <v>306</v>
      </c>
      <c r="G689" s="108" t="s">
        <v>1248</v>
      </c>
      <c r="H689" s="109">
        <v>38819</v>
      </c>
      <c r="I689" s="108">
        <v>4.7E-2</v>
      </c>
      <c r="J689" s="110">
        <v>4</v>
      </c>
      <c r="K689" s="110">
        <v>35</v>
      </c>
      <c r="L689" s="108">
        <v>0.11428571428571428</v>
      </c>
      <c r="M689" s="110">
        <v>4</v>
      </c>
      <c r="N689" s="110">
        <v>35</v>
      </c>
      <c r="O689" s="108">
        <v>0.11428571428571428</v>
      </c>
      <c r="P689" s="108">
        <v>0</v>
      </c>
      <c r="Q689" s="108">
        <v>0.72599999999999998</v>
      </c>
      <c r="R689" s="108">
        <v>-2.5316455696202531E-2</v>
      </c>
      <c r="S689" s="110">
        <v>3</v>
      </c>
      <c r="T689" s="110">
        <v>57</v>
      </c>
      <c r="U689" s="110">
        <v>78</v>
      </c>
      <c r="V689" s="108">
        <v>0.76923076923076927</v>
      </c>
      <c r="W689" s="110">
        <v>13</v>
      </c>
      <c r="X689" s="110">
        <v>0</v>
      </c>
      <c r="Y689" s="110">
        <v>48</v>
      </c>
      <c r="Z689" s="108">
        <v>0.27083333333333331</v>
      </c>
      <c r="AA689" s="110">
        <v>2</v>
      </c>
      <c r="AB689" s="110">
        <v>0</v>
      </c>
      <c r="AC689" s="110">
        <v>0</v>
      </c>
      <c r="AD689" s="110">
        <v>0</v>
      </c>
      <c r="AE689" s="110">
        <v>0</v>
      </c>
      <c r="AF689" s="110">
        <v>0</v>
      </c>
      <c r="AG689" s="110">
        <v>0</v>
      </c>
      <c r="AH689" s="110">
        <v>0</v>
      </c>
      <c r="AI689" s="110">
        <v>0</v>
      </c>
      <c r="AJ689" s="110">
        <v>0</v>
      </c>
      <c r="AK689" s="110">
        <v>35</v>
      </c>
      <c r="AL689" s="108">
        <v>5.7142857142857141E-2</v>
      </c>
      <c r="AM689" s="111">
        <f t="shared" si="212"/>
        <v>2.8000000000000001E-2</v>
      </c>
      <c r="AN689" s="111">
        <f t="shared" si="211"/>
        <v>0.193</v>
      </c>
      <c r="AO689" s="111">
        <f t="shared" si="213"/>
        <v>0.60199999999999998</v>
      </c>
      <c r="AP689" s="111">
        <f t="shared" si="214"/>
        <v>0.93799999999999994</v>
      </c>
      <c r="AQ689" s="111">
        <f t="shared" si="215"/>
        <v>0</v>
      </c>
      <c r="AR689" s="111">
        <f t="shared" si="216"/>
        <v>0.99099999999999999</v>
      </c>
      <c r="AS689" s="111">
        <f t="shared" si="217"/>
        <v>0.98199999999999998</v>
      </c>
      <c r="AT689" s="111">
        <f t="shared" si="218"/>
        <v>0.98199999999999998</v>
      </c>
      <c r="AU689" s="111">
        <f t="shared" si="219"/>
        <v>0.95399999999999996</v>
      </c>
      <c r="AV689" s="111">
        <f t="shared" si="220"/>
        <v>5.8000000000000003E-2</v>
      </c>
      <c r="AW689" s="101">
        <f t="shared" si="221"/>
        <v>2</v>
      </c>
      <c r="AX689" s="101">
        <f t="shared" si="222"/>
        <v>0</v>
      </c>
      <c r="AY689" s="101">
        <f t="shared" si="223"/>
        <v>1</v>
      </c>
      <c r="AZ689" s="101">
        <f t="shared" si="224"/>
        <v>2</v>
      </c>
      <c r="BA689" s="101">
        <f t="shared" si="225"/>
        <v>0</v>
      </c>
      <c r="BB689" s="101">
        <f t="shared" si="226"/>
        <v>2</v>
      </c>
      <c r="BC689" s="101">
        <f t="shared" si="227"/>
        <v>1</v>
      </c>
      <c r="BD689" s="101">
        <f t="shared" si="228"/>
        <v>2</v>
      </c>
      <c r="BE689" s="101">
        <f t="shared" si="229"/>
        <v>2</v>
      </c>
      <c r="BF689" s="101">
        <f t="shared" si="230"/>
        <v>0</v>
      </c>
      <c r="BG689" s="101">
        <f t="shared" si="231"/>
        <v>12</v>
      </c>
    </row>
    <row r="690" spans="1:59" x14ac:dyDescent="0.2">
      <c r="A690" s="98">
        <v>1964200</v>
      </c>
      <c r="B690" s="98" t="s">
        <v>2046</v>
      </c>
      <c r="C690" s="98" t="s">
        <v>2833</v>
      </c>
      <c r="D690" s="98" t="s">
        <v>688</v>
      </c>
      <c r="E690" s="106">
        <v>182</v>
      </c>
      <c r="F690" s="107" t="s">
        <v>771</v>
      </c>
      <c r="G690" s="108" t="s">
        <v>1321</v>
      </c>
      <c r="H690" s="109">
        <v>79643</v>
      </c>
      <c r="I690" s="108">
        <v>0.03</v>
      </c>
      <c r="J690" s="110">
        <v>3</v>
      </c>
      <c r="K690" s="110">
        <v>98</v>
      </c>
      <c r="L690" s="108">
        <v>3.0612244897959183E-2</v>
      </c>
      <c r="M690" s="110">
        <v>2</v>
      </c>
      <c r="N690" s="110">
        <v>98</v>
      </c>
      <c r="O690" s="108">
        <v>2.0408163265306121E-2</v>
      </c>
      <c r="P690" s="108">
        <v>0</v>
      </c>
      <c r="Q690" s="108">
        <v>0.17499999999999999</v>
      </c>
      <c r="R690" s="108">
        <v>-6.6666666666666666E-2</v>
      </c>
      <c r="S690" s="110">
        <v>8</v>
      </c>
      <c r="T690" s="110">
        <v>48</v>
      </c>
      <c r="U690" s="110">
        <v>149</v>
      </c>
      <c r="V690" s="108">
        <v>0.37583892617449666</v>
      </c>
      <c r="W690" s="110">
        <v>7</v>
      </c>
      <c r="X690" s="110">
        <v>4</v>
      </c>
      <c r="Y690" s="110">
        <v>105</v>
      </c>
      <c r="Z690" s="108">
        <v>2.8571428571428571E-2</v>
      </c>
      <c r="AA690" s="110">
        <v>1</v>
      </c>
      <c r="AB690" s="110">
        <v>1</v>
      </c>
      <c r="AC690" s="110">
        <v>0</v>
      </c>
      <c r="AD690" s="110">
        <v>11</v>
      </c>
      <c r="AE690" s="110">
        <v>0</v>
      </c>
      <c r="AF690" s="110">
        <v>2</v>
      </c>
      <c r="AG690" s="110">
        <v>0</v>
      </c>
      <c r="AH690" s="110">
        <v>0</v>
      </c>
      <c r="AI690" s="110">
        <v>0</v>
      </c>
      <c r="AJ690" s="110">
        <v>0</v>
      </c>
      <c r="AK690" s="110">
        <v>98</v>
      </c>
      <c r="AL690" s="108">
        <v>0.15306122448979592</v>
      </c>
      <c r="AM690" s="111">
        <f t="shared" si="212"/>
        <v>0.79500000000000004</v>
      </c>
      <c r="AN690" s="111">
        <f t="shared" si="211"/>
        <v>9.6000000000000002E-2</v>
      </c>
      <c r="AO690" s="111">
        <f t="shared" si="213"/>
        <v>0.13</v>
      </c>
      <c r="AP690" s="111">
        <f t="shared" si="214"/>
        <v>0.30199999999999999</v>
      </c>
      <c r="AQ690" s="111">
        <f t="shared" si="215"/>
        <v>0</v>
      </c>
      <c r="AR690" s="111">
        <f t="shared" si="216"/>
        <v>1.2E-2</v>
      </c>
      <c r="AS690" s="111">
        <f t="shared" si="217"/>
        <v>0.20699999999999999</v>
      </c>
      <c r="AT690" s="111">
        <f t="shared" si="218"/>
        <v>0.20699999999999999</v>
      </c>
      <c r="AU690" s="111">
        <f t="shared" si="219"/>
        <v>0.19400000000000001</v>
      </c>
      <c r="AV690" s="111">
        <f t="shared" si="220"/>
        <v>0.36599999999999999</v>
      </c>
      <c r="AW690" s="101">
        <f t="shared" si="221"/>
        <v>0</v>
      </c>
      <c r="AX690" s="101">
        <f t="shared" si="222"/>
        <v>0</v>
      </c>
      <c r="AY690" s="101">
        <f t="shared" si="223"/>
        <v>0</v>
      </c>
      <c r="AZ690" s="101">
        <f t="shared" si="224"/>
        <v>0</v>
      </c>
      <c r="BA690" s="101">
        <f t="shared" si="225"/>
        <v>0</v>
      </c>
      <c r="BB690" s="101">
        <f t="shared" si="226"/>
        <v>0</v>
      </c>
      <c r="BC690" s="101">
        <f t="shared" si="227"/>
        <v>1</v>
      </c>
      <c r="BD690" s="101">
        <f t="shared" si="228"/>
        <v>0</v>
      </c>
      <c r="BE690" s="101">
        <f t="shared" si="229"/>
        <v>0</v>
      </c>
      <c r="BF690" s="101">
        <f t="shared" si="230"/>
        <v>1</v>
      </c>
      <c r="BG690" s="101">
        <f t="shared" si="231"/>
        <v>2</v>
      </c>
    </row>
    <row r="691" spans="1:59" x14ac:dyDescent="0.2">
      <c r="A691" s="98">
        <v>1964290</v>
      </c>
      <c r="B691" s="98" t="s">
        <v>1312</v>
      </c>
      <c r="C691" s="98" t="s">
        <v>2834</v>
      </c>
      <c r="D691" s="98" t="s">
        <v>689</v>
      </c>
      <c r="E691" s="106">
        <v>2503</v>
      </c>
      <c r="F691" s="107" t="s">
        <v>1212</v>
      </c>
      <c r="G691" s="108" t="s">
        <v>1213</v>
      </c>
      <c r="H691" s="109">
        <v>47281</v>
      </c>
      <c r="I691" s="108">
        <v>0.25600000000000001</v>
      </c>
      <c r="J691" s="110">
        <v>115</v>
      </c>
      <c r="K691" s="110">
        <v>934</v>
      </c>
      <c r="L691" s="108">
        <v>0.12312633832976445</v>
      </c>
      <c r="M691" s="110">
        <v>53</v>
      </c>
      <c r="N691" s="110">
        <v>934</v>
      </c>
      <c r="O691" s="108">
        <v>5.6745182012847964E-2</v>
      </c>
      <c r="P691" s="108">
        <v>6.8000000000000005E-2</v>
      </c>
      <c r="Q691" s="108">
        <v>0.37</v>
      </c>
      <c r="R691" s="108">
        <v>0.12393354288280198</v>
      </c>
      <c r="S691" s="110">
        <v>264</v>
      </c>
      <c r="T691" s="110">
        <v>588</v>
      </c>
      <c r="U691" s="110">
        <v>1401</v>
      </c>
      <c r="V691" s="108">
        <v>0.60813704496788012</v>
      </c>
      <c r="W691" s="110">
        <v>46</v>
      </c>
      <c r="X691" s="110">
        <v>0</v>
      </c>
      <c r="Y691" s="110">
        <v>980</v>
      </c>
      <c r="Z691" s="108">
        <v>4.6938775510204082E-2</v>
      </c>
      <c r="AA691" s="110">
        <v>25</v>
      </c>
      <c r="AB691" s="110">
        <v>31</v>
      </c>
      <c r="AC691" s="110">
        <v>19</v>
      </c>
      <c r="AD691" s="110">
        <v>20</v>
      </c>
      <c r="AE691" s="110">
        <v>0</v>
      </c>
      <c r="AF691" s="110">
        <v>115</v>
      </c>
      <c r="AG691" s="110">
        <v>36</v>
      </c>
      <c r="AH691" s="110">
        <v>27</v>
      </c>
      <c r="AI691" s="110">
        <v>0</v>
      </c>
      <c r="AJ691" s="110">
        <v>0</v>
      </c>
      <c r="AK691" s="110">
        <v>934</v>
      </c>
      <c r="AL691" s="108">
        <v>0.29229122055674517</v>
      </c>
      <c r="AM691" s="111">
        <f t="shared" si="212"/>
        <v>0.10299999999999999</v>
      </c>
      <c r="AN691" s="111">
        <f t="shared" si="211"/>
        <v>0.94399999999999995</v>
      </c>
      <c r="AO691" s="111">
        <f t="shared" si="213"/>
        <v>0.65</v>
      </c>
      <c r="AP691" s="111">
        <f t="shared" si="214"/>
        <v>0.70899999999999996</v>
      </c>
      <c r="AQ691" s="111">
        <f t="shared" si="215"/>
        <v>0.871</v>
      </c>
      <c r="AR691" s="111">
        <f t="shared" si="216"/>
        <v>0.57099999999999995</v>
      </c>
      <c r="AS691" s="111">
        <f t="shared" si="217"/>
        <v>0.88700000000000001</v>
      </c>
      <c r="AT691" s="111">
        <f t="shared" si="218"/>
        <v>0.88700000000000001</v>
      </c>
      <c r="AU691" s="111">
        <f t="shared" si="219"/>
        <v>0.29299999999999998</v>
      </c>
      <c r="AV691" s="111">
        <f t="shared" si="220"/>
        <v>0.91100000000000003</v>
      </c>
      <c r="AW691" s="101">
        <f t="shared" si="221"/>
        <v>2</v>
      </c>
      <c r="AX691" s="101">
        <f t="shared" si="222"/>
        <v>2</v>
      </c>
      <c r="AY691" s="101">
        <f t="shared" si="223"/>
        <v>1</v>
      </c>
      <c r="AZ691" s="101">
        <f t="shared" si="224"/>
        <v>2</v>
      </c>
      <c r="BA691" s="101">
        <f t="shared" si="225"/>
        <v>2</v>
      </c>
      <c r="BB691" s="101">
        <f t="shared" si="226"/>
        <v>1</v>
      </c>
      <c r="BC691" s="101">
        <f t="shared" si="227"/>
        <v>0</v>
      </c>
      <c r="BD691" s="101">
        <f t="shared" si="228"/>
        <v>2</v>
      </c>
      <c r="BE691" s="101">
        <f t="shared" si="229"/>
        <v>0</v>
      </c>
      <c r="BF691" s="101">
        <f t="shared" si="230"/>
        <v>2</v>
      </c>
      <c r="BG691" s="101">
        <f t="shared" si="231"/>
        <v>14</v>
      </c>
    </row>
    <row r="692" spans="1:59" x14ac:dyDescent="0.2">
      <c r="A692" s="98">
        <v>1964470</v>
      </c>
      <c r="B692" s="98" t="s">
        <v>2134</v>
      </c>
      <c r="C692" s="98" t="s">
        <v>2835</v>
      </c>
      <c r="D692" s="98" t="s">
        <v>690</v>
      </c>
      <c r="E692" s="106">
        <v>1700</v>
      </c>
      <c r="F692" s="107" t="s">
        <v>1427</v>
      </c>
      <c r="G692" s="108" t="s">
        <v>1428</v>
      </c>
      <c r="H692" s="109">
        <v>78269</v>
      </c>
      <c r="I692" s="108">
        <v>1.3999999999999999E-2</v>
      </c>
      <c r="J692" s="110">
        <v>70</v>
      </c>
      <c r="K692" s="110">
        <v>624</v>
      </c>
      <c r="L692" s="108">
        <v>0.11217948717948718</v>
      </c>
      <c r="M692" s="110">
        <v>8</v>
      </c>
      <c r="N692" s="110">
        <v>624</v>
      </c>
      <c r="O692" s="108">
        <v>1.282051282051282E-2</v>
      </c>
      <c r="P692" s="108">
        <v>6.0999999999999999E-2</v>
      </c>
      <c r="Q692" s="108">
        <v>0.25800000000000001</v>
      </c>
      <c r="R692" s="108">
        <v>1.1904761904761904E-2</v>
      </c>
      <c r="S692" s="110">
        <v>29</v>
      </c>
      <c r="T692" s="110">
        <v>331</v>
      </c>
      <c r="U692" s="110">
        <v>1041</v>
      </c>
      <c r="V692" s="108">
        <v>0.345821325648415</v>
      </c>
      <c r="W692" s="110">
        <v>42</v>
      </c>
      <c r="X692" s="110">
        <v>0</v>
      </c>
      <c r="Y692" s="110">
        <v>666</v>
      </c>
      <c r="Z692" s="108">
        <v>6.3063063063063057E-2</v>
      </c>
      <c r="AA692" s="110">
        <v>5</v>
      </c>
      <c r="AB692" s="110">
        <v>22</v>
      </c>
      <c r="AC692" s="110">
        <v>9</v>
      </c>
      <c r="AD692" s="110">
        <v>9</v>
      </c>
      <c r="AE692" s="110">
        <v>16</v>
      </c>
      <c r="AF692" s="110">
        <v>3</v>
      </c>
      <c r="AG692" s="110">
        <v>7</v>
      </c>
      <c r="AH692" s="110">
        <v>11</v>
      </c>
      <c r="AI692" s="110">
        <v>0</v>
      </c>
      <c r="AJ692" s="110">
        <v>0</v>
      </c>
      <c r="AK692" s="110">
        <v>624</v>
      </c>
      <c r="AL692" s="108">
        <v>0.13141025641025642</v>
      </c>
      <c r="AM692" s="111">
        <f t="shared" si="212"/>
        <v>0.78</v>
      </c>
      <c r="AN692" s="111">
        <f t="shared" si="211"/>
        <v>4.4999999999999998E-2</v>
      </c>
      <c r="AO692" s="111">
        <f t="shared" si="213"/>
        <v>0.58699999999999997</v>
      </c>
      <c r="AP692" s="111">
        <f t="shared" si="214"/>
        <v>0.20699999999999999</v>
      </c>
      <c r="AQ692" s="111">
        <f t="shared" si="215"/>
        <v>0.83499999999999996</v>
      </c>
      <c r="AR692" s="111">
        <f t="shared" si="216"/>
        <v>0.14899999999999999</v>
      </c>
      <c r="AS692" s="111">
        <f t="shared" si="217"/>
        <v>0.14899999999999999</v>
      </c>
      <c r="AT692" s="111">
        <f t="shared" si="218"/>
        <v>0.14899999999999999</v>
      </c>
      <c r="AU692" s="111">
        <f t="shared" si="219"/>
        <v>0.38900000000000001</v>
      </c>
      <c r="AV692" s="111">
        <f t="shared" si="220"/>
        <v>0.26100000000000001</v>
      </c>
      <c r="AW692" s="101">
        <f t="shared" si="221"/>
        <v>0</v>
      </c>
      <c r="AX692" s="101">
        <f t="shared" si="222"/>
        <v>0</v>
      </c>
      <c r="AY692" s="101">
        <f t="shared" si="223"/>
        <v>1</v>
      </c>
      <c r="AZ692" s="101">
        <f t="shared" si="224"/>
        <v>0</v>
      </c>
      <c r="BA692" s="101">
        <f t="shared" si="225"/>
        <v>2</v>
      </c>
      <c r="BB692" s="101">
        <f t="shared" si="226"/>
        <v>0</v>
      </c>
      <c r="BC692" s="101">
        <f t="shared" si="227"/>
        <v>0</v>
      </c>
      <c r="BD692" s="101">
        <f t="shared" si="228"/>
        <v>0</v>
      </c>
      <c r="BE692" s="101">
        <f t="shared" si="229"/>
        <v>1</v>
      </c>
      <c r="BF692" s="101">
        <f t="shared" si="230"/>
        <v>0</v>
      </c>
      <c r="BG692" s="101">
        <f t="shared" si="231"/>
        <v>4</v>
      </c>
    </row>
    <row r="693" spans="1:59" x14ac:dyDescent="0.2">
      <c r="A693" s="98">
        <v>1964425</v>
      </c>
      <c r="B693" s="98" t="s">
        <v>1229</v>
      </c>
      <c r="C693" s="98" t="s">
        <v>2836</v>
      </c>
      <c r="D693" s="98" t="s">
        <v>691</v>
      </c>
      <c r="E693" s="106">
        <v>160</v>
      </c>
      <c r="F693" s="107" t="s">
        <v>1230</v>
      </c>
      <c r="G693" s="108" t="s">
        <v>1231</v>
      </c>
      <c r="H693" s="109">
        <v>61250</v>
      </c>
      <c r="I693" s="108">
        <v>0.08</v>
      </c>
      <c r="J693" s="110">
        <v>4</v>
      </c>
      <c r="K693" s="110">
        <v>59</v>
      </c>
      <c r="L693" s="108">
        <v>6.7796610169491525E-2</v>
      </c>
      <c r="M693" s="110">
        <v>4</v>
      </c>
      <c r="N693" s="110">
        <v>59</v>
      </c>
      <c r="O693" s="108">
        <v>6.7796610169491525E-2</v>
      </c>
      <c r="P693" s="108">
        <v>5.7000000000000002E-2</v>
      </c>
      <c r="Q693" s="108">
        <v>0.32</v>
      </c>
      <c r="R693" s="108">
        <v>-0.10112359550561797</v>
      </c>
      <c r="S693" s="110">
        <v>2</v>
      </c>
      <c r="T693" s="110">
        <v>51</v>
      </c>
      <c r="U693" s="110">
        <v>94</v>
      </c>
      <c r="V693" s="108">
        <v>0.56382978723404253</v>
      </c>
      <c r="W693" s="110">
        <v>0</v>
      </c>
      <c r="X693" s="110">
        <v>0</v>
      </c>
      <c r="Y693" s="110">
        <v>59</v>
      </c>
      <c r="Z693" s="108">
        <v>0</v>
      </c>
      <c r="AA693" s="110">
        <v>3</v>
      </c>
      <c r="AB693" s="110">
        <v>1</v>
      </c>
      <c r="AC693" s="110">
        <v>6</v>
      </c>
      <c r="AD693" s="110">
        <v>0</v>
      </c>
      <c r="AE693" s="110">
        <v>3</v>
      </c>
      <c r="AF693" s="110">
        <v>0</v>
      </c>
      <c r="AG693" s="110">
        <v>0</v>
      </c>
      <c r="AH693" s="110">
        <v>0</v>
      </c>
      <c r="AI693" s="110">
        <v>0</v>
      </c>
      <c r="AJ693" s="110">
        <v>0</v>
      </c>
      <c r="AK693" s="110">
        <v>59</v>
      </c>
      <c r="AL693" s="108">
        <v>0.22033898305084745</v>
      </c>
      <c r="AM693" s="111">
        <f t="shared" si="212"/>
        <v>0.42099999999999999</v>
      </c>
      <c r="AN693" s="111">
        <f t="shared" si="211"/>
        <v>0.41699999999999998</v>
      </c>
      <c r="AO693" s="111">
        <f t="shared" si="213"/>
        <v>0.33300000000000002</v>
      </c>
      <c r="AP693" s="111">
        <f t="shared" si="214"/>
        <v>0.78900000000000003</v>
      </c>
      <c r="AQ693" s="111">
        <f t="shared" si="215"/>
        <v>0.80700000000000005</v>
      </c>
      <c r="AR693" s="111">
        <f t="shared" si="216"/>
        <v>0.36199999999999999</v>
      </c>
      <c r="AS693" s="111">
        <f t="shared" si="217"/>
        <v>0.80900000000000005</v>
      </c>
      <c r="AT693" s="111">
        <f t="shared" si="218"/>
        <v>0.80900000000000005</v>
      </c>
      <c r="AU693" s="111">
        <f t="shared" si="219"/>
        <v>0</v>
      </c>
      <c r="AV693" s="111">
        <f t="shared" si="220"/>
        <v>0.69299999999999995</v>
      </c>
      <c r="AW693" s="101">
        <f t="shared" si="221"/>
        <v>1</v>
      </c>
      <c r="AX693" s="101">
        <f t="shared" si="222"/>
        <v>1</v>
      </c>
      <c r="AY693" s="101">
        <f t="shared" si="223"/>
        <v>0</v>
      </c>
      <c r="AZ693" s="101">
        <f t="shared" si="224"/>
        <v>2</v>
      </c>
      <c r="BA693" s="101">
        <f t="shared" si="225"/>
        <v>2</v>
      </c>
      <c r="BB693" s="101">
        <f t="shared" si="226"/>
        <v>1</v>
      </c>
      <c r="BC693" s="101">
        <f t="shared" si="227"/>
        <v>2</v>
      </c>
      <c r="BD693" s="101">
        <f t="shared" si="228"/>
        <v>2</v>
      </c>
      <c r="BE693" s="101">
        <f t="shared" si="229"/>
        <v>0</v>
      </c>
      <c r="BF693" s="101">
        <f t="shared" si="230"/>
        <v>2</v>
      </c>
      <c r="BG693" s="101">
        <f t="shared" si="231"/>
        <v>13</v>
      </c>
    </row>
    <row r="694" spans="1:59" x14ac:dyDescent="0.2">
      <c r="A694" s="98">
        <v>1964560</v>
      </c>
      <c r="B694" s="98" t="s">
        <v>1672</v>
      </c>
      <c r="C694" s="98" t="s">
        <v>2837</v>
      </c>
      <c r="D694" s="98" t="s">
        <v>692</v>
      </c>
      <c r="E694" s="106">
        <v>191</v>
      </c>
      <c r="F694" s="107" t="s">
        <v>1191</v>
      </c>
      <c r="G694" s="108" t="s">
        <v>1192</v>
      </c>
      <c r="H694" s="109">
        <v>66750</v>
      </c>
      <c r="I694" s="108">
        <v>3.2000000000000001E-2</v>
      </c>
      <c r="J694" s="110">
        <v>16</v>
      </c>
      <c r="K694" s="110">
        <v>100</v>
      </c>
      <c r="L694" s="108">
        <v>0.16</v>
      </c>
      <c r="M694" s="110">
        <v>5</v>
      </c>
      <c r="N694" s="110">
        <v>100</v>
      </c>
      <c r="O694" s="108">
        <v>0.05</v>
      </c>
      <c r="P694" s="108">
        <v>2.3E-2</v>
      </c>
      <c r="Q694" s="108">
        <v>0.34700000000000003</v>
      </c>
      <c r="R694" s="108">
        <v>-0.25680933852140075</v>
      </c>
      <c r="S694" s="110">
        <v>2</v>
      </c>
      <c r="T694" s="110">
        <v>94</v>
      </c>
      <c r="U694" s="110">
        <v>177</v>
      </c>
      <c r="V694" s="108">
        <v>0.5423728813559322</v>
      </c>
      <c r="W694" s="110">
        <v>8</v>
      </c>
      <c r="X694" s="110">
        <v>0</v>
      </c>
      <c r="Y694" s="110">
        <v>108</v>
      </c>
      <c r="Z694" s="108">
        <v>7.407407407407407E-2</v>
      </c>
      <c r="AA694" s="110">
        <v>1</v>
      </c>
      <c r="AB694" s="110">
        <v>1</v>
      </c>
      <c r="AC694" s="110">
        <v>1</v>
      </c>
      <c r="AD694" s="110">
        <v>0</v>
      </c>
      <c r="AE694" s="110">
        <v>0</v>
      </c>
      <c r="AF694" s="110">
        <v>4</v>
      </c>
      <c r="AG694" s="110">
        <v>0</v>
      </c>
      <c r="AH694" s="110">
        <v>5</v>
      </c>
      <c r="AI694" s="110">
        <v>0</v>
      </c>
      <c r="AJ694" s="110">
        <v>0</v>
      </c>
      <c r="AK694" s="110">
        <v>100</v>
      </c>
      <c r="AL694" s="108">
        <v>0.12</v>
      </c>
      <c r="AM694" s="111">
        <f t="shared" si="212"/>
        <v>0.56200000000000006</v>
      </c>
      <c r="AN694" s="111">
        <f t="shared" si="211"/>
        <v>0.106</v>
      </c>
      <c r="AO694" s="111">
        <f t="shared" si="213"/>
        <v>0.79600000000000004</v>
      </c>
      <c r="AP694" s="111">
        <f t="shared" si="214"/>
        <v>0.65100000000000002</v>
      </c>
      <c r="AQ694" s="111">
        <f t="shared" si="215"/>
        <v>0.45700000000000002</v>
      </c>
      <c r="AR694" s="111">
        <f t="shared" si="216"/>
        <v>0.47399999999999998</v>
      </c>
      <c r="AS694" s="111">
        <f t="shared" si="217"/>
        <v>0.76500000000000001</v>
      </c>
      <c r="AT694" s="111">
        <f t="shared" si="218"/>
        <v>0.76500000000000001</v>
      </c>
      <c r="AU694" s="111">
        <f t="shared" si="219"/>
        <v>0.45800000000000002</v>
      </c>
      <c r="AV694" s="111">
        <f t="shared" si="220"/>
        <v>0.19900000000000001</v>
      </c>
      <c r="AW694" s="101">
        <f t="shared" si="221"/>
        <v>1</v>
      </c>
      <c r="AX694" s="101">
        <f t="shared" si="222"/>
        <v>0</v>
      </c>
      <c r="AY694" s="101">
        <f t="shared" si="223"/>
        <v>2</v>
      </c>
      <c r="AZ694" s="101">
        <f t="shared" si="224"/>
        <v>1</v>
      </c>
      <c r="BA694" s="101">
        <f t="shared" si="225"/>
        <v>1</v>
      </c>
      <c r="BB694" s="101">
        <f t="shared" si="226"/>
        <v>1</v>
      </c>
      <c r="BC694" s="101">
        <f t="shared" si="227"/>
        <v>2</v>
      </c>
      <c r="BD694" s="101">
        <f t="shared" si="228"/>
        <v>2</v>
      </c>
      <c r="BE694" s="101">
        <f t="shared" si="229"/>
        <v>1</v>
      </c>
      <c r="BF694" s="101">
        <f t="shared" si="230"/>
        <v>0</v>
      </c>
      <c r="BG694" s="101">
        <f t="shared" si="231"/>
        <v>11</v>
      </c>
    </row>
    <row r="695" spans="1:59" x14ac:dyDescent="0.2">
      <c r="A695" s="98">
        <v>1964605</v>
      </c>
      <c r="B695" s="98" t="s">
        <v>1692</v>
      </c>
      <c r="C695" s="98" t="s">
        <v>2838</v>
      </c>
      <c r="D695" s="98" t="s">
        <v>693</v>
      </c>
      <c r="E695" s="106">
        <v>949</v>
      </c>
      <c r="F695" s="107" t="s">
        <v>1049</v>
      </c>
      <c r="G695" s="108" t="s">
        <v>1050</v>
      </c>
      <c r="H695" s="109">
        <v>82950</v>
      </c>
      <c r="I695" s="108">
        <v>0.16399999999999998</v>
      </c>
      <c r="J695" s="110">
        <v>23</v>
      </c>
      <c r="K695" s="110">
        <v>465</v>
      </c>
      <c r="L695" s="108">
        <v>4.9462365591397849E-2</v>
      </c>
      <c r="M695" s="110">
        <v>32</v>
      </c>
      <c r="N695" s="110">
        <v>465</v>
      </c>
      <c r="O695" s="108">
        <v>6.8817204301075269E-2</v>
      </c>
      <c r="P695" s="108">
        <v>2E-3</v>
      </c>
      <c r="Q695" s="108">
        <v>0.43</v>
      </c>
      <c r="R695" s="108">
        <v>-6.2252964426877472E-2</v>
      </c>
      <c r="S695" s="110">
        <v>27</v>
      </c>
      <c r="T695" s="110">
        <v>333</v>
      </c>
      <c r="U695" s="110">
        <v>787</v>
      </c>
      <c r="V695" s="108">
        <v>0.45743329097839897</v>
      </c>
      <c r="W695" s="110">
        <v>22</v>
      </c>
      <c r="X695" s="110">
        <v>11</v>
      </c>
      <c r="Y695" s="110">
        <v>487</v>
      </c>
      <c r="Z695" s="108">
        <v>2.2587268993839837E-2</v>
      </c>
      <c r="AA695" s="110">
        <v>18</v>
      </c>
      <c r="AB695" s="110">
        <v>12</v>
      </c>
      <c r="AC695" s="110">
        <v>3</v>
      </c>
      <c r="AD695" s="110">
        <v>5</v>
      </c>
      <c r="AE695" s="110">
        <v>2</v>
      </c>
      <c r="AF695" s="110">
        <v>5</v>
      </c>
      <c r="AG695" s="110">
        <v>5</v>
      </c>
      <c r="AH695" s="110">
        <v>7</v>
      </c>
      <c r="AI695" s="110">
        <v>0</v>
      </c>
      <c r="AJ695" s="110">
        <v>0</v>
      </c>
      <c r="AK695" s="110">
        <v>465</v>
      </c>
      <c r="AL695" s="108">
        <v>0.12258064516129032</v>
      </c>
      <c r="AM695" s="111">
        <f t="shared" si="212"/>
        <v>0.84099999999999997</v>
      </c>
      <c r="AN695" s="111">
        <f t="shared" si="211"/>
        <v>0.80700000000000005</v>
      </c>
      <c r="AO695" s="111">
        <f t="shared" si="213"/>
        <v>0.22600000000000001</v>
      </c>
      <c r="AP695" s="111">
        <f t="shared" si="214"/>
        <v>0.79500000000000004</v>
      </c>
      <c r="AQ695" s="111">
        <f t="shared" si="215"/>
        <v>0.193</v>
      </c>
      <c r="AR695" s="111">
        <f t="shared" si="216"/>
        <v>0.80900000000000005</v>
      </c>
      <c r="AS695" s="111">
        <f t="shared" si="217"/>
        <v>0.504</v>
      </c>
      <c r="AT695" s="111">
        <f t="shared" si="218"/>
        <v>0.504</v>
      </c>
      <c r="AU695" s="111">
        <f t="shared" si="219"/>
        <v>0.16800000000000001</v>
      </c>
      <c r="AV695" s="111">
        <f t="shared" si="220"/>
        <v>0.21099999999999999</v>
      </c>
      <c r="AW695" s="101">
        <f t="shared" si="221"/>
        <v>0</v>
      </c>
      <c r="AX695" s="101">
        <f t="shared" si="222"/>
        <v>2</v>
      </c>
      <c r="AY695" s="101">
        <f t="shared" si="223"/>
        <v>0</v>
      </c>
      <c r="AZ695" s="101">
        <f t="shared" si="224"/>
        <v>2</v>
      </c>
      <c r="BA695" s="101">
        <f t="shared" si="225"/>
        <v>0</v>
      </c>
      <c r="BB695" s="101">
        <f t="shared" si="226"/>
        <v>2</v>
      </c>
      <c r="BC695" s="101">
        <f t="shared" si="227"/>
        <v>1</v>
      </c>
      <c r="BD695" s="101">
        <f t="shared" si="228"/>
        <v>1</v>
      </c>
      <c r="BE695" s="101">
        <f t="shared" si="229"/>
        <v>0</v>
      </c>
      <c r="BF695" s="101">
        <f t="shared" si="230"/>
        <v>0</v>
      </c>
      <c r="BG695" s="101">
        <f t="shared" si="231"/>
        <v>8</v>
      </c>
    </row>
    <row r="696" spans="1:59" x14ac:dyDescent="0.2">
      <c r="A696" s="98">
        <v>1964650</v>
      </c>
      <c r="B696" s="98" t="s">
        <v>1498</v>
      </c>
      <c r="C696" s="98" t="s">
        <v>2839</v>
      </c>
      <c r="D696" s="98" t="s">
        <v>694</v>
      </c>
      <c r="E696" s="106">
        <v>896</v>
      </c>
      <c r="F696" s="107" t="s">
        <v>1351</v>
      </c>
      <c r="G696" s="108" t="s">
        <v>1352</v>
      </c>
      <c r="H696" s="109">
        <v>77813</v>
      </c>
      <c r="I696" s="108">
        <v>7.2000000000000008E-2</v>
      </c>
      <c r="J696" s="110">
        <v>42</v>
      </c>
      <c r="K696" s="110">
        <v>373</v>
      </c>
      <c r="L696" s="108">
        <v>0.1126005361930295</v>
      </c>
      <c r="M696" s="110">
        <v>12</v>
      </c>
      <c r="N696" s="110">
        <v>373</v>
      </c>
      <c r="O696" s="108">
        <v>3.2171581769436998E-2</v>
      </c>
      <c r="P696" s="108">
        <v>2.7000000000000003E-2</v>
      </c>
      <c r="Q696" s="108">
        <v>0.39700000000000002</v>
      </c>
      <c r="R696" s="108">
        <v>-1.4301430143014302E-2</v>
      </c>
      <c r="S696" s="110">
        <v>46</v>
      </c>
      <c r="T696" s="110">
        <v>210</v>
      </c>
      <c r="U696" s="110">
        <v>636</v>
      </c>
      <c r="V696" s="108">
        <v>0.40251572327044027</v>
      </c>
      <c r="W696" s="110">
        <v>46</v>
      </c>
      <c r="X696" s="110">
        <v>0</v>
      </c>
      <c r="Y696" s="110">
        <v>419</v>
      </c>
      <c r="Z696" s="108">
        <v>0.10978520286396182</v>
      </c>
      <c r="AA696" s="110">
        <v>7</v>
      </c>
      <c r="AB696" s="110">
        <v>3</v>
      </c>
      <c r="AC696" s="110">
        <v>13</v>
      </c>
      <c r="AD696" s="110">
        <v>2</v>
      </c>
      <c r="AE696" s="110">
        <v>22</v>
      </c>
      <c r="AF696" s="110">
        <v>16</v>
      </c>
      <c r="AG696" s="110">
        <v>14</v>
      </c>
      <c r="AH696" s="110">
        <v>2</v>
      </c>
      <c r="AI696" s="110">
        <v>0</v>
      </c>
      <c r="AJ696" s="110">
        <v>0</v>
      </c>
      <c r="AK696" s="110">
        <v>373</v>
      </c>
      <c r="AL696" s="108">
        <v>0.21179624664879357</v>
      </c>
      <c r="AM696" s="111">
        <f t="shared" si="212"/>
        <v>0.77500000000000002</v>
      </c>
      <c r="AN696" s="111">
        <f t="shared" si="211"/>
        <v>0.35799999999999998</v>
      </c>
      <c r="AO696" s="111">
        <f t="shared" si="213"/>
        <v>0.59099999999999997</v>
      </c>
      <c r="AP696" s="111">
        <f t="shared" si="214"/>
        <v>0.45400000000000001</v>
      </c>
      <c r="AQ696" s="111">
        <f t="shared" si="215"/>
        <v>0.51400000000000001</v>
      </c>
      <c r="AR696" s="111">
        <f t="shared" si="216"/>
        <v>0.69099999999999995</v>
      </c>
      <c r="AS696" s="111">
        <f t="shared" si="217"/>
        <v>0.28999999999999998</v>
      </c>
      <c r="AT696" s="111">
        <f t="shared" si="218"/>
        <v>0.28999999999999998</v>
      </c>
      <c r="AU696" s="111">
        <f t="shared" si="219"/>
        <v>0.65100000000000002</v>
      </c>
      <c r="AV696" s="111">
        <f t="shared" si="220"/>
        <v>0.66</v>
      </c>
      <c r="AW696" s="101">
        <f t="shared" si="221"/>
        <v>0</v>
      </c>
      <c r="AX696" s="101">
        <f t="shared" si="222"/>
        <v>1</v>
      </c>
      <c r="AY696" s="101">
        <f t="shared" si="223"/>
        <v>1</v>
      </c>
      <c r="AZ696" s="101">
        <f t="shared" si="224"/>
        <v>1</v>
      </c>
      <c r="BA696" s="101">
        <f t="shared" si="225"/>
        <v>1</v>
      </c>
      <c r="BB696" s="101">
        <f t="shared" si="226"/>
        <v>2</v>
      </c>
      <c r="BC696" s="101">
        <f t="shared" si="227"/>
        <v>1</v>
      </c>
      <c r="BD696" s="101">
        <f t="shared" si="228"/>
        <v>0</v>
      </c>
      <c r="BE696" s="101">
        <f t="shared" si="229"/>
        <v>1</v>
      </c>
      <c r="BF696" s="101">
        <f t="shared" si="230"/>
        <v>1</v>
      </c>
      <c r="BG696" s="101">
        <f t="shared" si="231"/>
        <v>9</v>
      </c>
    </row>
    <row r="697" spans="1:59" x14ac:dyDescent="0.2">
      <c r="A697" s="98">
        <v>1964740</v>
      </c>
      <c r="B697" s="98" t="s">
        <v>1969</v>
      </c>
      <c r="C697" s="98" t="s">
        <v>2840</v>
      </c>
      <c r="D697" s="98" t="s">
        <v>695</v>
      </c>
      <c r="E697" s="106">
        <v>923</v>
      </c>
      <c r="F697" s="107" t="s">
        <v>1376</v>
      </c>
      <c r="G697" s="108" t="s">
        <v>1377</v>
      </c>
      <c r="H697" s="109">
        <v>80714</v>
      </c>
      <c r="I697" s="108">
        <v>5.9000000000000004E-2</v>
      </c>
      <c r="J697" s="110">
        <v>15</v>
      </c>
      <c r="K697" s="110">
        <v>374</v>
      </c>
      <c r="L697" s="108">
        <v>4.0106951871657755E-2</v>
      </c>
      <c r="M697" s="110">
        <v>19</v>
      </c>
      <c r="N697" s="110">
        <v>374</v>
      </c>
      <c r="O697" s="108">
        <v>5.0802139037433157E-2</v>
      </c>
      <c r="P697" s="108">
        <v>4.4000000000000004E-2</v>
      </c>
      <c r="Q697" s="108">
        <v>0.32700000000000001</v>
      </c>
      <c r="R697" s="108">
        <v>4.17607223476298E-2</v>
      </c>
      <c r="S697" s="110">
        <v>33</v>
      </c>
      <c r="T697" s="110">
        <v>210</v>
      </c>
      <c r="U697" s="110">
        <v>641</v>
      </c>
      <c r="V697" s="108">
        <v>0.37909516380655228</v>
      </c>
      <c r="W697" s="110">
        <v>79</v>
      </c>
      <c r="X697" s="110">
        <v>8</v>
      </c>
      <c r="Y697" s="110">
        <v>453</v>
      </c>
      <c r="Z697" s="108">
        <v>0.15673289183222958</v>
      </c>
      <c r="AA697" s="110">
        <v>7</v>
      </c>
      <c r="AB697" s="110">
        <v>16</v>
      </c>
      <c r="AC697" s="110">
        <v>0</v>
      </c>
      <c r="AD697" s="110">
        <v>5</v>
      </c>
      <c r="AE697" s="110">
        <v>4</v>
      </c>
      <c r="AF697" s="110">
        <v>13</v>
      </c>
      <c r="AG697" s="110">
        <v>12</v>
      </c>
      <c r="AH697" s="110">
        <v>0</v>
      </c>
      <c r="AI697" s="110">
        <v>0</v>
      </c>
      <c r="AJ697" s="110">
        <v>0</v>
      </c>
      <c r="AK697" s="110">
        <v>374</v>
      </c>
      <c r="AL697" s="108">
        <v>0.15240641711229946</v>
      </c>
      <c r="AM697" s="111">
        <f t="shared" si="212"/>
        <v>0.80200000000000005</v>
      </c>
      <c r="AN697" s="111">
        <f t="shared" si="211"/>
        <v>0.25800000000000001</v>
      </c>
      <c r="AO697" s="111">
        <f t="shared" si="213"/>
        <v>0.17499999999999999</v>
      </c>
      <c r="AP697" s="111">
        <f t="shared" si="214"/>
        <v>0.66</v>
      </c>
      <c r="AQ697" s="111">
        <f t="shared" si="215"/>
        <v>0.71699999999999997</v>
      </c>
      <c r="AR697" s="111">
        <f t="shared" si="216"/>
        <v>0.38600000000000001</v>
      </c>
      <c r="AS697" s="111">
        <f t="shared" si="217"/>
        <v>0.219</v>
      </c>
      <c r="AT697" s="111">
        <f t="shared" si="218"/>
        <v>0.219</v>
      </c>
      <c r="AU697" s="111">
        <f t="shared" si="219"/>
        <v>0.81599999999999995</v>
      </c>
      <c r="AV697" s="111">
        <f t="shared" si="220"/>
        <v>0.36199999999999999</v>
      </c>
      <c r="AW697" s="101">
        <f t="shared" si="221"/>
        <v>0</v>
      </c>
      <c r="AX697" s="101">
        <f t="shared" si="222"/>
        <v>0</v>
      </c>
      <c r="AY697" s="101">
        <f t="shared" si="223"/>
        <v>0</v>
      </c>
      <c r="AZ697" s="101">
        <f t="shared" si="224"/>
        <v>1</v>
      </c>
      <c r="BA697" s="101">
        <f t="shared" si="225"/>
        <v>2</v>
      </c>
      <c r="BB697" s="101">
        <f t="shared" si="226"/>
        <v>1</v>
      </c>
      <c r="BC697" s="101">
        <f t="shared" si="227"/>
        <v>0</v>
      </c>
      <c r="BD697" s="101">
        <f t="shared" si="228"/>
        <v>0</v>
      </c>
      <c r="BE697" s="101">
        <f t="shared" si="229"/>
        <v>2</v>
      </c>
      <c r="BF697" s="101">
        <f t="shared" si="230"/>
        <v>1</v>
      </c>
      <c r="BG697" s="101">
        <f t="shared" si="231"/>
        <v>7</v>
      </c>
    </row>
    <row r="698" spans="1:59" x14ac:dyDescent="0.2">
      <c r="A698" s="98">
        <v>1964875</v>
      </c>
      <c r="B698" s="98" t="s">
        <v>1292</v>
      </c>
      <c r="C698" s="98" t="s">
        <v>2841</v>
      </c>
      <c r="D698" s="98" t="s">
        <v>696</v>
      </c>
      <c r="E698" s="106">
        <v>88</v>
      </c>
      <c r="F698" s="107" t="s">
        <v>1118</v>
      </c>
      <c r="G698" s="108" t="s">
        <v>1119</v>
      </c>
      <c r="H698" s="109">
        <v>41406</v>
      </c>
      <c r="I698" s="108">
        <v>0.19800000000000001</v>
      </c>
      <c r="J698" s="110">
        <v>4</v>
      </c>
      <c r="K698" s="110">
        <v>43</v>
      </c>
      <c r="L698" s="108">
        <v>9.3023255813953487E-2</v>
      </c>
      <c r="M698" s="110">
        <v>2</v>
      </c>
      <c r="N698" s="110">
        <v>43</v>
      </c>
      <c r="O698" s="108">
        <v>4.6511627906976744E-2</v>
      </c>
      <c r="P698" s="108">
        <v>0</v>
      </c>
      <c r="Q698" s="108">
        <v>0.55200000000000005</v>
      </c>
      <c r="R698" s="108">
        <v>-0.2072072072072072</v>
      </c>
      <c r="S698" s="110">
        <v>9</v>
      </c>
      <c r="T698" s="110">
        <v>35</v>
      </c>
      <c r="U698" s="110">
        <v>67</v>
      </c>
      <c r="V698" s="108">
        <v>0.65671641791044777</v>
      </c>
      <c r="W698" s="110">
        <v>10</v>
      </c>
      <c r="X698" s="110">
        <v>0</v>
      </c>
      <c r="Y698" s="110">
        <v>53</v>
      </c>
      <c r="Z698" s="108">
        <v>0.18867924528301888</v>
      </c>
      <c r="AA698" s="110">
        <v>0</v>
      </c>
      <c r="AB698" s="110">
        <v>2</v>
      </c>
      <c r="AC698" s="110">
        <v>0</v>
      </c>
      <c r="AD698" s="110">
        <v>0</v>
      </c>
      <c r="AE698" s="110">
        <v>0</v>
      </c>
      <c r="AF698" s="110">
        <v>0</v>
      </c>
      <c r="AG698" s="110">
        <v>0</v>
      </c>
      <c r="AH698" s="110">
        <v>0</v>
      </c>
      <c r="AI698" s="110">
        <v>0</v>
      </c>
      <c r="AJ698" s="110">
        <v>0</v>
      </c>
      <c r="AK698" s="110">
        <v>43</v>
      </c>
      <c r="AL698" s="108">
        <v>4.6511627906976744E-2</v>
      </c>
      <c r="AM698" s="111">
        <f t="shared" si="212"/>
        <v>4.3999999999999997E-2</v>
      </c>
      <c r="AN698" s="111">
        <f t="shared" si="211"/>
        <v>0.878</v>
      </c>
      <c r="AO698" s="111">
        <f t="shared" si="213"/>
        <v>0.48299999999999998</v>
      </c>
      <c r="AP698" s="111">
        <f t="shared" si="214"/>
        <v>0.61399999999999999</v>
      </c>
      <c r="AQ698" s="111">
        <f t="shared" si="215"/>
        <v>0</v>
      </c>
      <c r="AR698" s="111">
        <f t="shared" si="216"/>
        <v>0.95299999999999996</v>
      </c>
      <c r="AS698" s="111">
        <f t="shared" si="217"/>
        <v>0.93</v>
      </c>
      <c r="AT698" s="111">
        <f t="shared" si="218"/>
        <v>0.93</v>
      </c>
      <c r="AU698" s="111">
        <f t="shared" si="219"/>
        <v>0.879</v>
      </c>
      <c r="AV698" s="111">
        <f t="shared" si="220"/>
        <v>4.2999999999999997E-2</v>
      </c>
      <c r="AW698" s="101">
        <f t="shared" si="221"/>
        <v>2</v>
      </c>
      <c r="AX698" s="101">
        <f t="shared" si="222"/>
        <v>2</v>
      </c>
      <c r="AY698" s="101">
        <f t="shared" si="223"/>
        <v>1</v>
      </c>
      <c r="AZ698" s="101">
        <f t="shared" si="224"/>
        <v>1</v>
      </c>
      <c r="BA698" s="101">
        <f t="shared" si="225"/>
        <v>0</v>
      </c>
      <c r="BB698" s="101">
        <f t="shared" si="226"/>
        <v>2</v>
      </c>
      <c r="BC698" s="101">
        <f t="shared" si="227"/>
        <v>2</v>
      </c>
      <c r="BD698" s="101">
        <f t="shared" si="228"/>
        <v>2</v>
      </c>
      <c r="BE698" s="101">
        <f t="shared" si="229"/>
        <v>2</v>
      </c>
      <c r="BF698" s="101">
        <f t="shared" si="230"/>
        <v>0</v>
      </c>
      <c r="BG698" s="101">
        <f t="shared" si="231"/>
        <v>14</v>
      </c>
    </row>
    <row r="699" spans="1:59" x14ac:dyDescent="0.2">
      <c r="A699" s="98">
        <v>1965010</v>
      </c>
      <c r="B699" s="98" t="s">
        <v>2073</v>
      </c>
      <c r="C699" s="98" t="s">
        <v>2842</v>
      </c>
      <c r="D699" s="98" t="s">
        <v>697</v>
      </c>
      <c r="E699" s="106">
        <v>269</v>
      </c>
      <c r="F699" s="107" t="s">
        <v>1087</v>
      </c>
      <c r="G699" s="108" t="s">
        <v>1088</v>
      </c>
      <c r="H699" s="109">
        <v>63438</v>
      </c>
      <c r="I699" s="108">
        <v>1.9E-2</v>
      </c>
      <c r="J699" s="110">
        <v>3</v>
      </c>
      <c r="K699" s="110">
        <v>153</v>
      </c>
      <c r="L699" s="108">
        <v>1.9607843137254902E-2</v>
      </c>
      <c r="M699" s="110">
        <v>0</v>
      </c>
      <c r="N699" s="110">
        <v>153</v>
      </c>
      <c r="O699" s="108">
        <v>0</v>
      </c>
      <c r="P699" s="108">
        <v>3.4000000000000002E-2</v>
      </c>
      <c r="Q699" s="108">
        <v>0.29199999999999998</v>
      </c>
      <c r="R699" s="108">
        <v>-4.9469964664310952E-2</v>
      </c>
      <c r="S699" s="110">
        <v>5</v>
      </c>
      <c r="T699" s="110">
        <v>73</v>
      </c>
      <c r="U699" s="110">
        <v>229</v>
      </c>
      <c r="V699" s="108">
        <v>0.34061135371179041</v>
      </c>
      <c r="W699" s="110">
        <v>12</v>
      </c>
      <c r="X699" s="110">
        <v>9</v>
      </c>
      <c r="Y699" s="110">
        <v>165</v>
      </c>
      <c r="Z699" s="108">
        <v>1.8181818181818181E-2</v>
      </c>
      <c r="AA699" s="110">
        <v>10</v>
      </c>
      <c r="AB699" s="110">
        <v>5</v>
      </c>
      <c r="AC699" s="110">
        <v>0</v>
      </c>
      <c r="AD699" s="110">
        <v>0</v>
      </c>
      <c r="AE699" s="110">
        <v>2</v>
      </c>
      <c r="AF699" s="110">
        <v>0</v>
      </c>
      <c r="AG699" s="110">
        <v>4</v>
      </c>
      <c r="AH699" s="110">
        <v>0</v>
      </c>
      <c r="AI699" s="110">
        <v>0</v>
      </c>
      <c r="AJ699" s="110">
        <v>0</v>
      </c>
      <c r="AK699" s="110">
        <v>153</v>
      </c>
      <c r="AL699" s="108">
        <v>0.13725490196078433</v>
      </c>
      <c r="AM699" s="111">
        <f t="shared" si="212"/>
        <v>0.47699999999999998</v>
      </c>
      <c r="AN699" s="111">
        <f t="shared" si="211"/>
        <v>0.06</v>
      </c>
      <c r="AO699" s="111">
        <f t="shared" si="213"/>
        <v>8.4000000000000005E-2</v>
      </c>
      <c r="AP699" s="111">
        <f t="shared" si="214"/>
        <v>0</v>
      </c>
      <c r="AQ699" s="111">
        <f t="shared" si="215"/>
        <v>0.60499999999999998</v>
      </c>
      <c r="AR699" s="111">
        <f t="shared" si="216"/>
        <v>0.248</v>
      </c>
      <c r="AS699" s="111">
        <f t="shared" si="217"/>
        <v>0.14000000000000001</v>
      </c>
      <c r="AT699" s="111">
        <f t="shared" si="218"/>
        <v>0.14000000000000001</v>
      </c>
      <c r="AU699" s="111">
        <f t="shared" si="219"/>
        <v>0.14299999999999999</v>
      </c>
      <c r="AV699" s="111">
        <f t="shared" si="220"/>
        <v>0.28999999999999998</v>
      </c>
      <c r="AW699" s="101">
        <f t="shared" si="221"/>
        <v>1</v>
      </c>
      <c r="AX699" s="101">
        <f t="shared" si="222"/>
        <v>0</v>
      </c>
      <c r="AY699" s="101">
        <f t="shared" si="223"/>
        <v>0</v>
      </c>
      <c r="AZ699" s="101">
        <f t="shared" si="224"/>
        <v>0</v>
      </c>
      <c r="BA699" s="101">
        <f t="shared" si="225"/>
        <v>1</v>
      </c>
      <c r="BB699" s="101">
        <f t="shared" si="226"/>
        <v>0</v>
      </c>
      <c r="BC699" s="101">
        <f t="shared" si="227"/>
        <v>1</v>
      </c>
      <c r="BD699" s="101">
        <f t="shared" si="228"/>
        <v>0</v>
      </c>
      <c r="BE699" s="101">
        <f t="shared" si="229"/>
        <v>0</v>
      </c>
      <c r="BF699" s="101">
        <f t="shared" si="230"/>
        <v>0</v>
      </c>
      <c r="BG699" s="101">
        <f t="shared" si="231"/>
        <v>3</v>
      </c>
    </row>
    <row r="700" spans="1:59" x14ac:dyDescent="0.2">
      <c r="A700" s="98">
        <v>1965055</v>
      </c>
      <c r="B700" s="98" t="s">
        <v>1582</v>
      </c>
      <c r="C700" s="98" t="s">
        <v>2843</v>
      </c>
      <c r="D700" s="98" t="s">
        <v>698</v>
      </c>
      <c r="E700" s="106">
        <v>264</v>
      </c>
      <c r="F700" s="107" t="s">
        <v>1583</v>
      </c>
      <c r="G700" s="108" t="s">
        <v>1584</v>
      </c>
      <c r="H700" s="109">
        <v>71667</v>
      </c>
      <c r="I700" s="108">
        <v>0.14199999999999999</v>
      </c>
      <c r="J700" s="110">
        <v>13</v>
      </c>
      <c r="K700" s="110">
        <v>126</v>
      </c>
      <c r="L700" s="108">
        <v>0.10317460317460317</v>
      </c>
      <c r="M700" s="110">
        <v>6</v>
      </c>
      <c r="N700" s="110">
        <v>126</v>
      </c>
      <c r="O700" s="108">
        <v>4.7619047619047616E-2</v>
      </c>
      <c r="P700" s="108">
        <v>0.11699999999999999</v>
      </c>
      <c r="Q700" s="108">
        <v>0.23899999999999999</v>
      </c>
      <c r="R700" s="108">
        <v>1.5384615384615385E-2</v>
      </c>
      <c r="S700" s="110">
        <v>28</v>
      </c>
      <c r="T700" s="110">
        <v>84</v>
      </c>
      <c r="U700" s="110">
        <v>213</v>
      </c>
      <c r="V700" s="108">
        <v>0.5258215962441315</v>
      </c>
      <c r="W700" s="110">
        <v>16</v>
      </c>
      <c r="X700" s="110">
        <v>0</v>
      </c>
      <c r="Y700" s="110">
        <v>142</v>
      </c>
      <c r="Z700" s="108">
        <v>0.11267605633802817</v>
      </c>
      <c r="AA700" s="110">
        <v>16</v>
      </c>
      <c r="AB700" s="110">
        <v>1</v>
      </c>
      <c r="AC700" s="110">
        <v>0</v>
      </c>
      <c r="AD700" s="110">
        <v>0</v>
      </c>
      <c r="AE700" s="110">
        <v>0</v>
      </c>
      <c r="AF700" s="110">
        <v>0</v>
      </c>
      <c r="AG700" s="110">
        <v>5</v>
      </c>
      <c r="AH700" s="110">
        <v>0</v>
      </c>
      <c r="AI700" s="110">
        <v>0</v>
      </c>
      <c r="AJ700" s="110">
        <v>0</v>
      </c>
      <c r="AK700" s="110">
        <v>126</v>
      </c>
      <c r="AL700" s="108">
        <v>0.17460317460317459</v>
      </c>
      <c r="AM700" s="111">
        <f t="shared" si="212"/>
        <v>0.66800000000000004</v>
      </c>
      <c r="AN700" s="111">
        <f t="shared" si="211"/>
        <v>0.72499999999999998</v>
      </c>
      <c r="AO700" s="111">
        <f t="shared" si="213"/>
        <v>0.53900000000000003</v>
      </c>
      <c r="AP700" s="111">
        <f t="shared" si="214"/>
        <v>0.621</v>
      </c>
      <c r="AQ700" s="111">
        <f t="shared" si="215"/>
        <v>0.95399999999999996</v>
      </c>
      <c r="AR700" s="111">
        <f t="shared" si="216"/>
        <v>9.9000000000000005E-2</v>
      </c>
      <c r="AS700" s="111">
        <f t="shared" si="217"/>
        <v>0.71099999999999997</v>
      </c>
      <c r="AT700" s="111">
        <f t="shared" si="218"/>
        <v>0.71099999999999997</v>
      </c>
      <c r="AU700" s="111">
        <f t="shared" si="219"/>
        <v>0.67</v>
      </c>
      <c r="AV700" s="111">
        <f t="shared" si="220"/>
        <v>0.47399999999999998</v>
      </c>
      <c r="AW700" s="101">
        <f t="shared" si="221"/>
        <v>0</v>
      </c>
      <c r="AX700" s="101">
        <f t="shared" si="222"/>
        <v>2</v>
      </c>
      <c r="AY700" s="101">
        <f t="shared" si="223"/>
        <v>1</v>
      </c>
      <c r="AZ700" s="101">
        <f t="shared" si="224"/>
        <v>1</v>
      </c>
      <c r="BA700" s="101">
        <f t="shared" si="225"/>
        <v>2</v>
      </c>
      <c r="BB700" s="101">
        <f t="shared" si="226"/>
        <v>0</v>
      </c>
      <c r="BC700" s="101">
        <f t="shared" si="227"/>
        <v>0</v>
      </c>
      <c r="BD700" s="101">
        <f t="shared" si="228"/>
        <v>2</v>
      </c>
      <c r="BE700" s="101">
        <f t="shared" si="229"/>
        <v>2</v>
      </c>
      <c r="BF700" s="101">
        <f t="shared" si="230"/>
        <v>1</v>
      </c>
      <c r="BG700" s="101">
        <f t="shared" si="231"/>
        <v>11</v>
      </c>
    </row>
    <row r="701" spans="1:59" x14ac:dyDescent="0.2">
      <c r="A701" s="98">
        <v>1965235</v>
      </c>
      <c r="B701" s="98" t="s">
        <v>1647</v>
      </c>
      <c r="C701" s="98" t="s">
        <v>2844</v>
      </c>
      <c r="D701" s="98" t="s">
        <v>699</v>
      </c>
      <c r="E701" s="106">
        <v>570</v>
      </c>
      <c r="F701" s="107" t="s">
        <v>1084</v>
      </c>
      <c r="G701" s="108" t="s">
        <v>1085</v>
      </c>
      <c r="H701" s="109">
        <v>64531</v>
      </c>
      <c r="I701" s="108">
        <v>0.10099999999999999</v>
      </c>
      <c r="J701" s="110">
        <v>19</v>
      </c>
      <c r="K701" s="110">
        <v>299</v>
      </c>
      <c r="L701" s="108">
        <v>6.354515050167224E-2</v>
      </c>
      <c r="M701" s="110">
        <v>7</v>
      </c>
      <c r="N701" s="110">
        <v>299</v>
      </c>
      <c r="O701" s="108">
        <v>2.3411371237458192E-2</v>
      </c>
      <c r="P701" s="108">
        <v>3.3000000000000002E-2</v>
      </c>
      <c r="Q701" s="108">
        <v>0.33899999999999997</v>
      </c>
      <c r="R701" s="108">
        <v>2.8880866425992781E-2</v>
      </c>
      <c r="S701" s="110">
        <v>29</v>
      </c>
      <c r="T701" s="110">
        <v>225</v>
      </c>
      <c r="U701" s="110">
        <v>491</v>
      </c>
      <c r="V701" s="108">
        <v>0.51731160896130346</v>
      </c>
      <c r="W701" s="110">
        <v>62</v>
      </c>
      <c r="X701" s="110">
        <v>0</v>
      </c>
      <c r="Y701" s="110">
        <v>361</v>
      </c>
      <c r="Z701" s="108">
        <v>0.17174515235457063</v>
      </c>
      <c r="AA701" s="110">
        <v>12</v>
      </c>
      <c r="AB701" s="110">
        <v>7</v>
      </c>
      <c r="AC701" s="110">
        <v>7</v>
      </c>
      <c r="AD701" s="110">
        <v>14</v>
      </c>
      <c r="AE701" s="110">
        <v>0</v>
      </c>
      <c r="AF701" s="110">
        <v>12</v>
      </c>
      <c r="AG701" s="110">
        <v>11</v>
      </c>
      <c r="AH701" s="110">
        <v>0</v>
      </c>
      <c r="AI701" s="110">
        <v>0</v>
      </c>
      <c r="AJ701" s="110">
        <v>0</v>
      </c>
      <c r="AK701" s="110">
        <v>299</v>
      </c>
      <c r="AL701" s="108">
        <v>0.21070234113712374</v>
      </c>
      <c r="AM701" s="111">
        <f t="shared" si="212"/>
        <v>0.50900000000000001</v>
      </c>
      <c r="AN701" s="111">
        <f t="shared" si="211"/>
        <v>0.53300000000000003</v>
      </c>
      <c r="AO701" s="111">
        <f t="shared" si="213"/>
        <v>0.312</v>
      </c>
      <c r="AP701" s="111">
        <f t="shared" si="214"/>
        <v>0.34100000000000003</v>
      </c>
      <c r="AQ701" s="111">
        <f t="shared" si="215"/>
        <v>0.59199999999999997</v>
      </c>
      <c r="AR701" s="111">
        <f t="shared" si="216"/>
        <v>0.436</v>
      </c>
      <c r="AS701" s="111">
        <f t="shared" si="217"/>
        <v>0.69</v>
      </c>
      <c r="AT701" s="111">
        <f t="shared" si="218"/>
        <v>0.69</v>
      </c>
      <c r="AU701" s="111">
        <f t="shared" si="219"/>
        <v>0.84599999999999997</v>
      </c>
      <c r="AV701" s="111">
        <f t="shared" si="220"/>
        <v>0.65200000000000002</v>
      </c>
      <c r="AW701" s="101">
        <f t="shared" si="221"/>
        <v>1</v>
      </c>
      <c r="AX701" s="101">
        <f t="shared" si="222"/>
        <v>1</v>
      </c>
      <c r="AY701" s="101">
        <f t="shared" si="223"/>
        <v>0</v>
      </c>
      <c r="AZ701" s="101">
        <f t="shared" si="224"/>
        <v>1</v>
      </c>
      <c r="BA701" s="101">
        <f t="shared" si="225"/>
        <v>1</v>
      </c>
      <c r="BB701" s="101">
        <f t="shared" si="226"/>
        <v>1</v>
      </c>
      <c r="BC701" s="101">
        <f t="shared" si="227"/>
        <v>0</v>
      </c>
      <c r="BD701" s="101">
        <f t="shared" si="228"/>
        <v>2</v>
      </c>
      <c r="BE701" s="101">
        <f t="shared" si="229"/>
        <v>2</v>
      </c>
      <c r="BF701" s="101">
        <f t="shared" si="230"/>
        <v>1</v>
      </c>
      <c r="BG701" s="101">
        <f t="shared" si="231"/>
        <v>10</v>
      </c>
    </row>
    <row r="702" spans="1:59" x14ac:dyDescent="0.2">
      <c r="A702" s="98">
        <v>1965280</v>
      </c>
      <c r="B702" s="98" t="s">
        <v>1750</v>
      </c>
      <c r="C702" s="98" t="s">
        <v>2845</v>
      </c>
      <c r="D702" s="98" t="s">
        <v>700</v>
      </c>
      <c r="E702" s="106">
        <v>249</v>
      </c>
      <c r="F702" s="107" t="s">
        <v>149</v>
      </c>
      <c r="G702" s="108" t="s">
        <v>1635</v>
      </c>
      <c r="H702" s="109">
        <v>52083</v>
      </c>
      <c r="I702" s="108">
        <v>0.125</v>
      </c>
      <c r="J702" s="110">
        <v>7</v>
      </c>
      <c r="K702" s="110">
        <v>160</v>
      </c>
      <c r="L702" s="108">
        <v>4.3749999999999997E-2</v>
      </c>
      <c r="M702" s="110">
        <v>1</v>
      </c>
      <c r="N702" s="110">
        <v>160</v>
      </c>
      <c r="O702" s="108">
        <v>6.2500000000000003E-3</v>
      </c>
      <c r="P702" s="108">
        <v>0.06</v>
      </c>
      <c r="Q702" s="108">
        <v>0.38700000000000001</v>
      </c>
      <c r="R702" s="108">
        <v>-0.21943573667711599</v>
      </c>
      <c r="S702" s="110">
        <v>25</v>
      </c>
      <c r="T702" s="110">
        <v>108</v>
      </c>
      <c r="U702" s="110">
        <v>226</v>
      </c>
      <c r="V702" s="108">
        <v>0.58849557522123896</v>
      </c>
      <c r="W702" s="110">
        <v>20</v>
      </c>
      <c r="X702" s="110">
        <v>4</v>
      </c>
      <c r="Y702" s="110">
        <v>180</v>
      </c>
      <c r="Z702" s="108">
        <v>8.8888888888888892E-2</v>
      </c>
      <c r="AA702" s="110">
        <v>9</v>
      </c>
      <c r="AB702" s="110">
        <v>3</v>
      </c>
      <c r="AC702" s="110">
        <v>0</v>
      </c>
      <c r="AD702" s="110">
        <v>0</v>
      </c>
      <c r="AE702" s="110">
        <v>0</v>
      </c>
      <c r="AF702" s="110">
        <v>10</v>
      </c>
      <c r="AG702" s="110">
        <v>0</v>
      </c>
      <c r="AH702" s="110">
        <v>0</v>
      </c>
      <c r="AI702" s="110">
        <v>0</v>
      </c>
      <c r="AJ702" s="110">
        <v>0</v>
      </c>
      <c r="AK702" s="110">
        <v>160</v>
      </c>
      <c r="AL702" s="108">
        <v>0.13750000000000001</v>
      </c>
      <c r="AM702" s="111">
        <f t="shared" si="212"/>
        <v>0.191</v>
      </c>
      <c r="AN702" s="111">
        <f t="shared" si="211"/>
        <v>0.65100000000000002</v>
      </c>
      <c r="AO702" s="111">
        <f t="shared" si="213"/>
        <v>0.20100000000000001</v>
      </c>
      <c r="AP702" s="111">
        <f t="shared" si="214"/>
        <v>0.14299999999999999</v>
      </c>
      <c r="AQ702" s="111">
        <f t="shared" si="215"/>
        <v>0.82599999999999996</v>
      </c>
      <c r="AR702" s="111">
        <f t="shared" si="216"/>
        <v>0.64500000000000002</v>
      </c>
      <c r="AS702" s="111">
        <f t="shared" si="217"/>
        <v>0.86</v>
      </c>
      <c r="AT702" s="111">
        <f t="shared" si="218"/>
        <v>0.86</v>
      </c>
      <c r="AU702" s="111">
        <f t="shared" si="219"/>
        <v>0.54500000000000004</v>
      </c>
      <c r="AV702" s="111">
        <f t="shared" si="220"/>
        <v>0.29199999999999998</v>
      </c>
      <c r="AW702" s="101">
        <f t="shared" si="221"/>
        <v>2</v>
      </c>
      <c r="AX702" s="101">
        <f t="shared" si="222"/>
        <v>1</v>
      </c>
      <c r="AY702" s="101">
        <f t="shared" si="223"/>
        <v>0</v>
      </c>
      <c r="AZ702" s="101">
        <f t="shared" si="224"/>
        <v>0</v>
      </c>
      <c r="BA702" s="101">
        <f t="shared" si="225"/>
        <v>2</v>
      </c>
      <c r="BB702" s="101">
        <f t="shared" si="226"/>
        <v>1</v>
      </c>
      <c r="BC702" s="101">
        <f t="shared" si="227"/>
        <v>2</v>
      </c>
      <c r="BD702" s="101">
        <f t="shared" si="228"/>
        <v>2</v>
      </c>
      <c r="BE702" s="101">
        <f t="shared" si="229"/>
        <v>1</v>
      </c>
      <c r="BF702" s="101">
        <f t="shared" si="230"/>
        <v>0</v>
      </c>
      <c r="BG702" s="101">
        <f t="shared" si="231"/>
        <v>11</v>
      </c>
    </row>
    <row r="703" spans="1:59" x14ac:dyDescent="0.2">
      <c r="A703" s="98">
        <v>1965370</v>
      </c>
      <c r="B703" s="98" t="s">
        <v>1631</v>
      </c>
      <c r="C703" s="98" t="s">
        <v>2846</v>
      </c>
      <c r="D703" s="98" t="s">
        <v>701</v>
      </c>
      <c r="E703" s="106">
        <v>555</v>
      </c>
      <c r="F703" s="107" t="s">
        <v>1110</v>
      </c>
      <c r="G703" s="108" t="s">
        <v>1111</v>
      </c>
      <c r="H703" s="109">
        <v>53125</v>
      </c>
      <c r="I703" s="108">
        <v>8.900000000000001E-2</v>
      </c>
      <c r="J703" s="110">
        <v>25</v>
      </c>
      <c r="K703" s="110">
        <v>275</v>
      </c>
      <c r="L703" s="108">
        <v>9.0909090909090912E-2</v>
      </c>
      <c r="M703" s="110">
        <v>2</v>
      </c>
      <c r="N703" s="110">
        <v>275</v>
      </c>
      <c r="O703" s="108">
        <v>7.2727272727272727E-3</v>
      </c>
      <c r="P703" s="108">
        <v>2.3E-2</v>
      </c>
      <c r="Q703" s="108">
        <v>0.377</v>
      </c>
      <c r="R703" s="108">
        <v>1.834862385321101E-2</v>
      </c>
      <c r="S703" s="110">
        <v>11</v>
      </c>
      <c r="T703" s="110">
        <v>211</v>
      </c>
      <c r="U703" s="110">
        <v>467</v>
      </c>
      <c r="V703" s="108">
        <v>0.47537473233404709</v>
      </c>
      <c r="W703" s="110">
        <v>26</v>
      </c>
      <c r="X703" s="110">
        <v>0</v>
      </c>
      <c r="Y703" s="110">
        <v>301</v>
      </c>
      <c r="Z703" s="108">
        <v>8.6378737541528236E-2</v>
      </c>
      <c r="AA703" s="110">
        <v>13</v>
      </c>
      <c r="AB703" s="110">
        <v>9</v>
      </c>
      <c r="AC703" s="110">
        <v>7</v>
      </c>
      <c r="AD703" s="110">
        <v>3</v>
      </c>
      <c r="AE703" s="110">
        <v>0</v>
      </c>
      <c r="AF703" s="110">
        <v>5</v>
      </c>
      <c r="AG703" s="110">
        <v>0</v>
      </c>
      <c r="AH703" s="110">
        <v>7</v>
      </c>
      <c r="AI703" s="110">
        <v>0</v>
      </c>
      <c r="AJ703" s="110">
        <v>0</v>
      </c>
      <c r="AK703" s="110">
        <v>275</v>
      </c>
      <c r="AL703" s="108">
        <v>0.16</v>
      </c>
      <c r="AM703" s="111">
        <f t="shared" si="212"/>
        <v>0.218</v>
      </c>
      <c r="AN703" s="111">
        <f t="shared" si="211"/>
        <v>0.46899999999999997</v>
      </c>
      <c r="AO703" s="111">
        <f t="shared" si="213"/>
        <v>0.47</v>
      </c>
      <c r="AP703" s="111">
        <f t="shared" si="214"/>
        <v>0.155</v>
      </c>
      <c r="AQ703" s="111">
        <f t="shared" si="215"/>
        <v>0.45700000000000002</v>
      </c>
      <c r="AR703" s="111">
        <f t="shared" si="216"/>
        <v>0.60499999999999998</v>
      </c>
      <c r="AS703" s="111">
        <f t="shared" si="217"/>
        <v>0.56599999999999995</v>
      </c>
      <c r="AT703" s="111">
        <f t="shared" si="218"/>
        <v>0.56599999999999995</v>
      </c>
      <c r="AU703" s="111">
        <f t="shared" si="219"/>
        <v>0.53400000000000003</v>
      </c>
      <c r="AV703" s="111">
        <f t="shared" si="220"/>
        <v>0.39500000000000002</v>
      </c>
      <c r="AW703" s="101">
        <f t="shared" si="221"/>
        <v>2</v>
      </c>
      <c r="AX703" s="101">
        <f t="shared" si="222"/>
        <v>1</v>
      </c>
      <c r="AY703" s="101">
        <f t="shared" si="223"/>
        <v>1</v>
      </c>
      <c r="AZ703" s="101">
        <f t="shared" si="224"/>
        <v>0</v>
      </c>
      <c r="BA703" s="101">
        <f t="shared" si="225"/>
        <v>1</v>
      </c>
      <c r="BB703" s="101">
        <f t="shared" si="226"/>
        <v>1</v>
      </c>
      <c r="BC703" s="101">
        <f t="shared" si="227"/>
        <v>0</v>
      </c>
      <c r="BD703" s="101">
        <f t="shared" si="228"/>
        <v>1</v>
      </c>
      <c r="BE703" s="101">
        <f t="shared" si="229"/>
        <v>1</v>
      </c>
      <c r="BF703" s="101">
        <f t="shared" si="230"/>
        <v>1</v>
      </c>
      <c r="BG703" s="101">
        <f t="shared" si="231"/>
        <v>9</v>
      </c>
    </row>
    <row r="704" spans="1:59" x14ac:dyDescent="0.2">
      <c r="A704" s="98">
        <v>1965415</v>
      </c>
      <c r="B704" s="98" t="s">
        <v>1150</v>
      </c>
      <c r="C704" s="98" t="s">
        <v>2847</v>
      </c>
      <c r="D704" s="98" t="s">
        <v>702</v>
      </c>
      <c r="E704" s="106">
        <v>186</v>
      </c>
      <c r="F704" s="107" t="s">
        <v>1151</v>
      </c>
      <c r="G704" s="108" t="s">
        <v>1152</v>
      </c>
      <c r="H704" s="109">
        <v>41071</v>
      </c>
      <c r="I704" s="108">
        <v>0.22600000000000001</v>
      </c>
      <c r="J704" s="110">
        <v>18</v>
      </c>
      <c r="K704" s="110">
        <v>92</v>
      </c>
      <c r="L704" s="108">
        <v>0.19565217391304349</v>
      </c>
      <c r="M704" s="110">
        <v>9</v>
      </c>
      <c r="N704" s="110">
        <v>92</v>
      </c>
      <c r="O704" s="108">
        <v>9.7826086956521743E-2</v>
      </c>
      <c r="P704" s="108">
        <v>0</v>
      </c>
      <c r="Q704" s="108">
        <v>0.59499999999999997</v>
      </c>
      <c r="R704" s="108">
        <v>-0.17333333333333334</v>
      </c>
      <c r="S704" s="110">
        <v>10</v>
      </c>
      <c r="T704" s="110">
        <v>62</v>
      </c>
      <c r="U704" s="110">
        <v>144</v>
      </c>
      <c r="V704" s="108">
        <v>0.5</v>
      </c>
      <c r="W704" s="110">
        <v>9</v>
      </c>
      <c r="X704" s="110">
        <v>0</v>
      </c>
      <c r="Y704" s="110">
        <v>101</v>
      </c>
      <c r="Z704" s="108">
        <v>8.9108910891089105E-2</v>
      </c>
      <c r="AA704" s="110">
        <v>25</v>
      </c>
      <c r="AB704" s="110">
        <v>0</v>
      </c>
      <c r="AC704" s="110">
        <v>0</v>
      </c>
      <c r="AD704" s="110">
        <v>0</v>
      </c>
      <c r="AE704" s="110">
        <v>3</v>
      </c>
      <c r="AF704" s="110">
        <v>2</v>
      </c>
      <c r="AG704" s="110">
        <v>0</v>
      </c>
      <c r="AH704" s="110">
        <v>0</v>
      </c>
      <c r="AI704" s="110">
        <v>0</v>
      </c>
      <c r="AJ704" s="110">
        <v>0</v>
      </c>
      <c r="AK704" s="110">
        <v>92</v>
      </c>
      <c r="AL704" s="108">
        <v>0.32608695652173914</v>
      </c>
      <c r="AM704" s="111">
        <f t="shared" si="212"/>
        <v>0.04</v>
      </c>
      <c r="AN704" s="111">
        <f t="shared" si="211"/>
        <v>0.91300000000000003</v>
      </c>
      <c r="AO704" s="111">
        <f t="shared" si="213"/>
        <v>0.88400000000000001</v>
      </c>
      <c r="AP704" s="111">
        <f t="shared" si="214"/>
        <v>0.90500000000000003</v>
      </c>
      <c r="AQ704" s="111">
        <f t="shared" si="215"/>
        <v>0</v>
      </c>
      <c r="AR704" s="111">
        <f t="shared" si="216"/>
        <v>0.97499999999999998</v>
      </c>
      <c r="AS704" s="111">
        <f t="shared" si="217"/>
        <v>0.63800000000000001</v>
      </c>
      <c r="AT704" s="111">
        <f t="shared" si="218"/>
        <v>0.63800000000000001</v>
      </c>
      <c r="AU704" s="111">
        <f t="shared" si="219"/>
        <v>0.54600000000000004</v>
      </c>
      <c r="AV704" s="111">
        <f t="shared" si="220"/>
        <v>0.94899999999999995</v>
      </c>
      <c r="AW704" s="101">
        <f t="shared" si="221"/>
        <v>2</v>
      </c>
      <c r="AX704" s="101">
        <f t="shared" si="222"/>
        <v>2</v>
      </c>
      <c r="AY704" s="101">
        <f t="shared" si="223"/>
        <v>2</v>
      </c>
      <c r="AZ704" s="101">
        <f t="shared" si="224"/>
        <v>2</v>
      </c>
      <c r="BA704" s="101">
        <f t="shared" si="225"/>
        <v>0</v>
      </c>
      <c r="BB704" s="101">
        <f t="shared" si="226"/>
        <v>2</v>
      </c>
      <c r="BC704" s="101">
        <f t="shared" si="227"/>
        <v>2</v>
      </c>
      <c r="BD704" s="101">
        <f t="shared" si="228"/>
        <v>1</v>
      </c>
      <c r="BE704" s="101">
        <f t="shared" si="229"/>
        <v>1</v>
      </c>
      <c r="BF704" s="101">
        <f t="shared" si="230"/>
        <v>2</v>
      </c>
      <c r="BG704" s="101">
        <f t="shared" si="231"/>
        <v>16</v>
      </c>
    </row>
    <row r="705" spans="1:59" x14ac:dyDescent="0.2">
      <c r="A705" s="98">
        <v>1965505</v>
      </c>
      <c r="B705" s="98" t="s">
        <v>1470</v>
      </c>
      <c r="C705" s="98" t="s">
        <v>2848</v>
      </c>
      <c r="D705" s="98" t="s">
        <v>703</v>
      </c>
      <c r="E705" s="106">
        <v>81</v>
      </c>
      <c r="F705" s="107" t="s">
        <v>130</v>
      </c>
      <c r="G705" s="108" t="s">
        <v>1258</v>
      </c>
      <c r="H705" s="109">
        <v>67500</v>
      </c>
      <c r="I705" s="108">
        <v>0.21199999999999999</v>
      </c>
      <c r="J705" s="110">
        <v>4</v>
      </c>
      <c r="K705" s="110">
        <v>28</v>
      </c>
      <c r="L705" s="108">
        <v>0.14285714285714285</v>
      </c>
      <c r="M705" s="110">
        <v>3</v>
      </c>
      <c r="N705" s="110">
        <v>28</v>
      </c>
      <c r="O705" s="108">
        <v>0.10714285714285714</v>
      </c>
      <c r="P705" s="108">
        <v>3.6000000000000004E-2</v>
      </c>
      <c r="Q705" s="108">
        <v>0.5</v>
      </c>
      <c r="R705" s="108">
        <v>2.5316455696202531E-2</v>
      </c>
      <c r="S705" s="110">
        <v>0</v>
      </c>
      <c r="T705" s="110">
        <v>27</v>
      </c>
      <c r="U705" s="110">
        <v>47</v>
      </c>
      <c r="V705" s="108">
        <v>0.57446808510638303</v>
      </c>
      <c r="W705" s="110">
        <v>3</v>
      </c>
      <c r="X705" s="110">
        <v>0</v>
      </c>
      <c r="Y705" s="110">
        <v>31</v>
      </c>
      <c r="Z705" s="108">
        <v>9.6774193548387094E-2</v>
      </c>
      <c r="AA705" s="110">
        <v>1</v>
      </c>
      <c r="AB705" s="110">
        <v>0</v>
      </c>
      <c r="AC705" s="110">
        <v>1</v>
      </c>
      <c r="AD705" s="110">
        <v>0</v>
      </c>
      <c r="AE705" s="110">
        <v>0</v>
      </c>
      <c r="AF705" s="110">
        <v>2</v>
      </c>
      <c r="AG705" s="110">
        <v>0</v>
      </c>
      <c r="AH705" s="110">
        <v>0</v>
      </c>
      <c r="AI705" s="110">
        <v>0</v>
      </c>
      <c r="AJ705" s="110">
        <v>0</v>
      </c>
      <c r="AK705" s="110">
        <v>28</v>
      </c>
      <c r="AL705" s="108">
        <v>0.14285714285714285</v>
      </c>
      <c r="AM705" s="111">
        <f t="shared" si="212"/>
        <v>0.58299999999999996</v>
      </c>
      <c r="AN705" s="111">
        <f t="shared" si="211"/>
        <v>0.89800000000000002</v>
      </c>
      <c r="AO705" s="111">
        <f t="shared" si="213"/>
        <v>0.73299999999999998</v>
      </c>
      <c r="AP705" s="111">
        <f t="shared" si="214"/>
        <v>0.92700000000000005</v>
      </c>
      <c r="AQ705" s="111">
        <f t="shared" si="215"/>
        <v>0.63200000000000001</v>
      </c>
      <c r="AR705" s="111">
        <f t="shared" si="216"/>
        <v>0.91500000000000004</v>
      </c>
      <c r="AS705" s="111">
        <f t="shared" si="217"/>
        <v>0.83</v>
      </c>
      <c r="AT705" s="111">
        <f t="shared" si="218"/>
        <v>0.83</v>
      </c>
      <c r="AU705" s="111">
        <f t="shared" si="219"/>
        <v>0.57999999999999996</v>
      </c>
      <c r="AV705" s="111">
        <f t="shared" si="220"/>
        <v>0.314</v>
      </c>
      <c r="AW705" s="101">
        <f t="shared" si="221"/>
        <v>1</v>
      </c>
      <c r="AX705" s="101">
        <f t="shared" si="222"/>
        <v>2</v>
      </c>
      <c r="AY705" s="101">
        <f t="shared" si="223"/>
        <v>2</v>
      </c>
      <c r="AZ705" s="101">
        <f t="shared" si="224"/>
        <v>2</v>
      </c>
      <c r="BA705" s="101">
        <f t="shared" si="225"/>
        <v>1</v>
      </c>
      <c r="BB705" s="101">
        <f t="shared" si="226"/>
        <v>2</v>
      </c>
      <c r="BC705" s="101">
        <f t="shared" si="227"/>
        <v>0</v>
      </c>
      <c r="BD705" s="101">
        <f t="shared" si="228"/>
        <v>2</v>
      </c>
      <c r="BE705" s="101">
        <f t="shared" si="229"/>
        <v>1</v>
      </c>
      <c r="BF705" s="101">
        <f t="shared" si="230"/>
        <v>0</v>
      </c>
      <c r="BG705" s="101">
        <f t="shared" si="231"/>
        <v>13</v>
      </c>
    </row>
    <row r="706" spans="1:59" x14ac:dyDescent="0.2">
      <c r="A706" s="98">
        <v>1965550</v>
      </c>
      <c r="B706" s="98" t="s">
        <v>1215</v>
      </c>
      <c r="C706" s="98" t="s">
        <v>2849</v>
      </c>
      <c r="D706" s="98" t="s">
        <v>704</v>
      </c>
      <c r="E706" s="106">
        <v>50</v>
      </c>
      <c r="F706" s="107" t="s">
        <v>293</v>
      </c>
      <c r="G706" s="108" t="s">
        <v>1078</v>
      </c>
      <c r="H706" s="109"/>
      <c r="I706" s="108">
        <v>0.29699999999999999</v>
      </c>
      <c r="J706" s="110">
        <v>3</v>
      </c>
      <c r="K706" s="110">
        <v>21</v>
      </c>
      <c r="L706" s="108">
        <v>0.14285714285714285</v>
      </c>
      <c r="M706" s="110">
        <v>8</v>
      </c>
      <c r="N706" s="110">
        <v>21</v>
      </c>
      <c r="O706" s="108">
        <v>0.38095238095238093</v>
      </c>
      <c r="P706" s="108">
        <v>0</v>
      </c>
      <c r="Q706" s="108">
        <v>0.45500000000000002</v>
      </c>
      <c r="R706" s="108">
        <v>-0.26470588235294118</v>
      </c>
      <c r="S706" s="110">
        <v>4</v>
      </c>
      <c r="T706" s="110">
        <v>13</v>
      </c>
      <c r="U706" s="110">
        <v>31</v>
      </c>
      <c r="V706" s="108">
        <v>0.54838709677419351</v>
      </c>
      <c r="W706" s="110">
        <v>6</v>
      </c>
      <c r="X706" s="110">
        <v>1</v>
      </c>
      <c r="Y706" s="110">
        <v>27</v>
      </c>
      <c r="Z706" s="108">
        <v>0.18518518518518517</v>
      </c>
      <c r="AA706" s="110">
        <v>10</v>
      </c>
      <c r="AB706" s="110">
        <v>0</v>
      </c>
      <c r="AC706" s="110">
        <v>0</v>
      </c>
      <c r="AD706" s="110">
        <v>0</v>
      </c>
      <c r="AE706" s="110">
        <v>0</v>
      </c>
      <c r="AF706" s="110">
        <v>0</v>
      </c>
      <c r="AG706" s="110">
        <v>0</v>
      </c>
      <c r="AH706" s="110">
        <v>0</v>
      </c>
      <c r="AI706" s="110">
        <v>0</v>
      </c>
      <c r="AJ706" s="110">
        <v>0</v>
      </c>
      <c r="AK706" s="110">
        <v>21</v>
      </c>
      <c r="AL706" s="108">
        <v>0.47619047619047616</v>
      </c>
      <c r="AM706" s="111">
        <f t="shared" si="212"/>
        <v>0</v>
      </c>
      <c r="AN706" s="111">
        <f t="shared" si="211"/>
        <v>0.97099999999999997</v>
      </c>
      <c r="AO706" s="111">
        <f t="shared" si="213"/>
        <v>0.73299999999999998</v>
      </c>
      <c r="AP706" s="111">
        <f t="shared" si="214"/>
        <v>0.998</v>
      </c>
      <c r="AQ706" s="111">
        <f t="shared" si="215"/>
        <v>0</v>
      </c>
      <c r="AR706" s="111">
        <f t="shared" si="216"/>
        <v>0.84699999999999998</v>
      </c>
      <c r="AS706" s="111">
        <f t="shared" si="217"/>
        <v>0.77700000000000002</v>
      </c>
      <c r="AT706" s="111">
        <f t="shared" si="218"/>
        <v>0.77700000000000002</v>
      </c>
      <c r="AU706" s="111">
        <f t="shared" si="219"/>
        <v>0.874</v>
      </c>
      <c r="AV706" s="111">
        <f t="shared" si="220"/>
        <v>0.998</v>
      </c>
      <c r="AW706" s="101">
        <f t="shared" si="221"/>
        <v>2</v>
      </c>
      <c r="AX706" s="101">
        <f t="shared" si="222"/>
        <v>2</v>
      </c>
      <c r="AY706" s="101">
        <f t="shared" si="223"/>
        <v>2</v>
      </c>
      <c r="AZ706" s="101">
        <f t="shared" si="224"/>
        <v>2</v>
      </c>
      <c r="BA706" s="101">
        <f t="shared" si="225"/>
        <v>0</v>
      </c>
      <c r="BB706" s="101">
        <f t="shared" si="226"/>
        <v>2</v>
      </c>
      <c r="BC706" s="101">
        <f t="shared" si="227"/>
        <v>2</v>
      </c>
      <c r="BD706" s="101">
        <f t="shared" si="228"/>
        <v>2</v>
      </c>
      <c r="BE706" s="101">
        <f t="shared" si="229"/>
        <v>2</v>
      </c>
      <c r="BF706" s="101">
        <f t="shared" si="230"/>
        <v>2</v>
      </c>
      <c r="BG706" s="101">
        <f t="shared" si="231"/>
        <v>18</v>
      </c>
    </row>
    <row r="707" spans="1:59" x14ac:dyDescent="0.2">
      <c r="A707" s="98">
        <v>1965595</v>
      </c>
      <c r="B707" s="98" t="s">
        <v>1834</v>
      </c>
      <c r="C707" s="98" t="s">
        <v>2850</v>
      </c>
      <c r="D707" s="98" t="s">
        <v>705</v>
      </c>
      <c r="E707" s="106">
        <v>154</v>
      </c>
      <c r="F707" s="107" t="s">
        <v>362</v>
      </c>
      <c r="G707" s="108" t="s">
        <v>1125</v>
      </c>
      <c r="H707" s="109">
        <v>69688</v>
      </c>
      <c r="I707" s="108">
        <v>0.05</v>
      </c>
      <c r="J707" s="110">
        <v>2</v>
      </c>
      <c r="K707" s="110">
        <v>68</v>
      </c>
      <c r="L707" s="108">
        <v>2.9411764705882353E-2</v>
      </c>
      <c r="M707" s="110">
        <v>3</v>
      </c>
      <c r="N707" s="110">
        <v>68</v>
      </c>
      <c r="O707" s="108">
        <v>4.4117647058823532E-2</v>
      </c>
      <c r="P707" s="108">
        <v>6.5000000000000002E-2</v>
      </c>
      <c r="Q707" s="108">
        <v>0.42499999999999999</v>
      </c>
      <c r="R707" s="108">
        <v>-0.10982658959537572</v>
      </c>
      <c r="S707" s="110">
        <v>4</v>
      </c>
      <c r="T707" s="110">
        <v>44</v>
      </c>
      <c r="U707" s="110">
        <v>119</v>
      </c>
      <c r="V707" s="108">
        <v>0.40336134453781514</v>
      </c>
      <c r="W707" s="110">
        <v>9</v>
      </c>
      <c r="X707" s="110">
        <v>0</v>
      </c>
      <c r="Y707" s="110">
        <v>77</v>
      </c>
      <c r="Z707" s="108">
        <v>0.11688311688311688</v>
      </c>
      <c r="AA707" s="110">
        <v>4</v>
      </c>
      <c r="AB707" s="110">
        <v>1</v>
      </c>
      <c r="AC707" s="110">
        <v>0</v>
      </c>
      <c r="AD707" s="110">
        <v>0</v>
      </c>
      <c r="AE707" s="110">
        <v>0</v>
      </c>
      <c r="AF707" s="110">
        <v>1</v>
      </c>
      <c r="AG707" s="110">
        <v>0</v>
      </c>
      <c r="AH707" s="110">
        <v>1</v>
      </c>
      <c r="AI707" s="110">
        <v>0</v>
      </c>
      <c r="AJ707" s="110">
        <v>0</v>
      </c>
      <c r="AK707" s="110">
        <v>68</v>
      </c>
      <c r="AL707" s="108">
        <v>0.10294117647058823</v>
      </c>
      <c r="AM707" s="111">
        <f t="shared" si="212"/>
        <v>0.627</v>
      </c>
      <c r="AN707" s="111">
        <f t="shared" si="211"/>
        <v>0.21199999999999999</v>
      </c>
      <c r="AO707" s="111">
        <f t="shared" si="213"/>
        <v>0.121</v>
      </c>
      <c r="AP707" s="111">
        <f t="shared" si="214"/>
        <v>0.59099999999999997</v>
      </c>
      <c r="AQ707" s="111">
        <f t="shared" si="215"/>
        <v>0.85599999999999998</v>
      </c>
      <c r="AR707" s="111">
        <f t="shared" si="216"/>
        <v>0.79100000000000004</v>
      </c>
      <c r="AS707" s="111">
        <f t="shared" si="217"/>
        <v>0.29399999999999998</v>
      </c>
      <c r="AT707" s="111">
        <f t="shared" si="218"/>
        <v>0.29399999999999998</v>
      </c>
      <c r="AU707" s="111">
        <f t="shared" si="219"/>
        <v>0.68700000000000006</v>
      </c>
      <c r="AV707" s="111">
        <f t="shared" si="220"/>
        <v>0.14899999999999999</v>
      </c>
      <c r="AW707" s="101">
        <f t="shared" si="221"/>
        <v>1</v>
      </c>
      <c r="AX707" s="101">
        <f t="shared" si="222"/>
        <v>0</v>
      </c>
      <c r="AY707" s="101">
        <f t="shared" si="223"/>
        <v>0</v>
      </c>
      <c r="AZ707" s="101">
        <f t="shared" si="224"/>
        <v>1</v>
      </c>
      <c r="BA707" s="101">
        <f t="shared" si="225"/>
        <v>2</v>
      </c>
      <c r="BB707" s="101">
        <f t="shared" si="226"/>
        <v>2</v>
      </c>
      <c r="BC707" s="101">
        <f t="shared" si="227"/>
        <v>2</v>
      </c>
      <c r="BD707" s="101">
        <f t="shared" si="228"/>
        <v>0</v>
      </c>
      <c r="BE707" s="101">
        <f t="shared" si="229"/>
        <v>2</v>
      </c>
      <c r="BF707" s="101">
        <f t="shared" si="230"/>
        <v>0</v>
      </c>
      <c r="BG707" s="101">
        <f t="shared" si="231"/>
        <v>10</v>
      </c>
    </row>
    <row r="708" spans="1:59" x14ac:dyDescent="0.2">
      <c r="A708" s="98">
        <v>1965640</v>
      </c>
      <c r="B708" s="98" t="s">
        <v>1625</v>
      </c>
      <c r="C708" s="98" t="s">
        <v>2851</v>
      </c>
      <c r="D708" s="98" t="s">
        <v>706</v>
      </c>
      <c r="E708" s="106">
        <v>189</v>
      </c>
      <c r="F708" s="107" t="s">
        <v>311</v>
      </c>
      <c r="G708" s="108" t="s">
        <v>1324</v>
      </c>
      <c r="H708" s="109">
        <v>44659</v>
      </c>
      <c r="I708" s="108">
        <v>6.5000000000000002E-2</v>
      </c>
      <c r="J708" s="110">
        <v>31</v>
      </c>
      <c r="K708" s="110">
        <v>75</v>
      </c>
      <c r="L708" s="108">
        <v>0.41333333333333333</v>
      </c>
      <c r="M708" s="110">
        <v>1</v>
      </c>
      <c r="N708" s="110">
        <v>75</v>
      </c>
      <c r="O708" s="108">
        <v>1.3333333333333334E-2</v>
      </c>
      <c r="P708" s="108">
        <v>5.5999999999999994E-2</v>
      </c>
      <c r="Q708" s="108">
        <v>0.39700000000000002</v>
      </c>
      <c r="R708" s="108">
        <v>0.125</v>
      </c>
      <c r="S708" s="110">
        <v>12</v>
      </c>
      <c r="T708" s="110">
        <v>68</v>
      </c>
      <c r="U708" s="110">
        <v>161</v>
      </c>
      <c r="V708" s="108">
        <v>0.49689440993788819</v>
      </c>
      <c r="W708" s="110">
        <v>8</v>
      </c>
      <c r="X708" s="110">
        <v>0</v>
      </c>
      <c r="Y708" s="110">
        <v>83</v>
      </c>
      <c r="Z708" s="108">
        <v>9.6385542168674704E-2</v>
      </c>
      <c r="AA708" s="110">
        <v>7</v>
      </c>
      <c r="AB708" s="110">
        <v>6</v>
      </c>
      <c r="AC708" s="110">
        <v>10</v>
      </c>
      <c r="AD708" s="110">
        <v>1</v>
      </c>
      <c r="AE708" s="110">
        <v>0</v>
      </c>
      <c r="AF708" s="110">
        <v>3</v>
      </c>
      <c r="AG708" s="110">
        <v>2</v>
      </c>
      <c r="AH708" s="110">
        <v>0</v>
      </c>
      <c r="AI708" s="110">
        <v>0</v>
      </c>
      <c r="AJ708" s="110">
        <v>0</v>
      </c>
      <c r="AK708" s="110">
        <v>75</v>
      </c>
      <c r="AL708" s="108">
        <v>0.38666666666666666</v>
      </c>
      <c r="AM708" s="111">
        <f t="shared" si="212"/>
        <v>7.4999999999999997E-2</v>
      </c>
      <c r="AN708" s="111">
        <f t="shared" si="211"/>
        <v>0.30399999999999999</v>
      </c>
      <c r="AO708" s="111">
        <f t="shared" si="213"/>
        <v>0.99099999999999999</v>
      </c>
      <c r="AP708" s="111">
        <f t="shared" si="214"/>
        <v>0.22</v>
      </c>
      <c r="AQ708" s="111">
        <f t="shared" si="215"/>
        <v>0.80100000000000005</v>
      </c>
      <c r="AR708" s="111">
        <f t="shared" si="216"/>
        <v>0.69099999999999995</v>
      </c>
      <c r="AS708" s="111">
        <f t="shared" si="217"/>
        <v>0.629</v>
      </c>
      <c r="AT708" s="111">
        <f t="shared" si="218"/>
        <v>0.629</v>
      </c>
      <c r="AU708" s="111">
        <f t="shared" si="219"/>
        <v>0.57699999999999996</v>
      </c>
      <c r="AV708" s="111">
        <f t="shared" si="220"/>
        <v>0.98499999999999999</v>
      </c>
      <c r="AW708" s="101">
        <f t="shared" si="221"/>
        <v>2</v>
      </c>
      <c r="AX708" s="101">
        <f t="shared" si="222"/>
        <v>0</v>
      </c>
      <c r="AY708" s="101">
        <f t="shared" si="223"/>
        <v>2</v>
      </c>
      <c r="AZ708" s="101">
        <f t="shared" si="224"/>
        <v>0</v>
      </c>
      <c r="BA708" s="101">
        <f t="shared" si="225"/>
        <v>2</v>
      </c>
      <c r="BB708" s="101">
        <f t="shared" si="226"/>
        <v>2</v>
      </c>
      <c r="BC708" s="101">
        <f t="shared" si="227"/>
        <v>0</v>
      </c>
      <c r="BD708" s="101">
        <f t="shared" si="228"/>
        <v>1</v>
      </c>
      <c r="BE708" s="101">
        <f t="shared" si="229"/>
        <v>1</v>
      </c>
      <c r="BF708" s="101">
        <f t="shared" si="230"/>
        <v>2</v>
      </c>
      <c r="BG708" s="101">
        <f t="shared" si="231"/>
        <v>12</v>
      </c>
    </row>
    <row r="709" spans="1:59" x14ac:dyDescent="0.2">
      <c r="A709" s="98">
        <v>1965730</v>
      </c>
      <c r="B709" s="98" t="s">
        <v>1773</v>
      </c>
      <c r="C709" s="98" t="s">
        <v>2852</v>
      </c>
      <c r="D709" s="98" t="s">
        <v>707</v>
      </c>
      <c r="E709" s="106">
        <v>43</v>
      </c>
      <c r="F709" s="107" t="s">
        <v>1093</v>
      </c>
      <c r="G709" s="108" t="s">
        <v>1094</v>
      </c>
      <c r="H709" s="109">
        <v>72500</v>
      </c>
      <c r="I709" s="108">
        <v>8.3000000000000004E-2</v>
      </c>
      <c r="J709" s="110">
        <v>0</v>
      </c>
      <c r="K709" s="110">
        <v>20</v>
      </c>
      <c r="L709" s="108">
        <v>0</v>
      </c>
      <c r="M709" s="110">
        <v>0</v>
      </c>
      <c r="N709" s="110">
        <v>20</v>
      </c>
      <c r="O709" s="108">
        <v>0</v>
      </c>
      <c r="P709" s="108">
        <v>0.105</v>
      </c>
      <c r="Q709" s="108">
        <v>0.47200000000000003</v>
      </c>
      <c r="R709" s="108">
        <v>-0.5168539325842697</v>
      </c>
      <c r="S709" s="110">
        <v>3</v>
      </c>
      <c r="T709" s="110">
        <v>12</v>
      </c>
      <c r="U709" s="110">
        <v>34</v>
      </c>
      <c r="V709" s="108">
        <v>0.44117647058823528</v>
      </c>
      <c r="W709" s="110">
        <v>22</v>
      </c>
      <c r="X709" s="110">
        <v>6</v>
      </c>
      <c r="Y709" s="110">
        <v>42</v>
      </c>
      <c r="Z709" s="108">
        <v>0.38095238095238093</v>
      </c>
      <c r="AA709" s="110">
        <v>1</v>
      </c>
      <c r="AB709" s="110">
        <v>0</v>
      </c>
      <c r="AC709" s="110">
        <v>0</v>
      </c>
      <c r="AD709" s="110">
        <v>0</v>
      </c>
      <c r="AE709" s="110">
        <v>0</v>
      </c>
      <c r="AF709" s="110">
        <v>0</v>
      </c>
      <c r="AG709" s="110">
        <v>0</v>
      </c>
      <c r="AH709" s="110">
        <v>0</v>
      </c>
      <c r="AI709" s="110">
        <v>0</v>
      </c>
      <c r="AJ709" s="110">
        <v>0</v>
      </c>
      <c r="AK709" s="110">
        <v>20</v>
      </c>
      <c r="AL709" s="108">
        <v>0.05</v>
      </c>
      <c r="AM709" s="111">
        <f t="shared" si="212"/>
        <v>0.68500000000000005</v>
      </c>
      <c r="AN709" s="111">
        <f t="shared" si="211"/>
        <v>0.434</v>
      </c>
      <c r="AO709" s="111">
        <f t="shared" si="213"/>
        <v>0</v>
      </c>
      <c r="AP709" s="111">
        <f t="shared" si="214"/>
        <v>0</v>
      </c>
      <c r="AQ709" s="111">
        <f t="shared" si="215"/>
        <v>0.94199999999999995</v>
      </c>
      <c r="AR709" s="111">
        <f t="shared" si="216"/>
        <v>0.89500000000000002</v>
      </c>
      <c r="AS709" s="111">
        <f t="shared" si="217"/>
        <v>0.44</v>
      </c>
      <c r="AT709" s="111">
        <f t="shared" si="218"/>
        <v>0.44</v>
      </c>
      <c r="AU709" s="111">
        <f t="shared" si="219"/>
        <v>0.98799999999999999</v>
      </c>
      <c r="AV709" s="111">
        <f t="shared" si="220"/>
        <v>4.5999999999999999E-2</v>
      </c>
      <c r="AW709" s="101">
        <f t="shared" si="221"/>
        <v>0</v>
      </c>
      <c r="AX709" s="101">
        <f t="shared" si="222"/>
        <v>1</v>
      </c>
      <c r="AY709" s="101">
        <f t="shared" si="223"/>
        <v>0</v>
      </c>
      <c r="AZ709" s="101">
        <f t="shared" si="224"/>
        <v>0</v>
      </c>
      <c r="BA709" s="101">
        <f t="shared" si="225"/>
        <v>2</v>
      </c>
      <c r="BB709" s="101">
        <f t="shared" si="226"/>
        <v>2</v>
      </c>
      <c r="BC709" s="101">
        <f t="shared" si="227"/>
        <v>2</v>
      </c>
      <c r="BD709" s="101">
        <f t="shared" si="228"/>
        <v>1</v>
      </c>
      <c r="BE709" s="101">
        <f t="shared" si="229"/>
        <v>2</v>
      </c>
      <c r="BF709" s="101">
        <f t="shared" si="230"/>
        <v>0</v>
      </c>
      <c r="BG709" s="101">
        <f t="shared" si="231"/>
        <v>10</v>
      </c>
    </row>
    <row r="710" spans="1:59" x14ac:dyDescent="0.2">
      <c r="A710" s="98">
        <v>1965820</v>
      </c>
      <c r="B710" s="98" t="s">
        <v>1786</v>
      </c>
      <c r="C710" s="98" t="s">
        <v>2853</v>
      </c>
      <c r="D710" s="98" t="s">
        <v>708</v>
      </c>
      <c r="E710" s="106">
        <v>759</v>
      </c>
      <c r="F710" s="107" t="s">
        <v>1222</v>
      </c>
      <c r="G710" s="108" t="s">
        <v>1223</v>
      </c>
      <c r="H710" s="109">
        <v>62813</v>
      </c>
      <c r="I710" s="108">
        <v>2.6000000000000002E-2</v>
      </c>
      <c r="J710" s="110">
        <v>5</v>
      </c>
      <c r="K710" s="110">
        <v>318</v>
      </c>
      <c r="L710" s="108">
        <v>1.5723270440251572E-2</v>
      </c>
      <c r="M710" s="110">
        <v>4</v>
      </c>
      <c r="N710" s="110">
        <v>318</v>
      </c>
      <c r="O710" s="108">
        <v>1.2578616352201259E-2</v>
      </c>
      <c r="P710" s="108">
        <v>6.5000000000000002E-2</v>
      </c>
      <c r="Q710" s="108">
        <v>0.35799999999999998</v>
      </c>
      <c r="R710" s="108">
        <v>-3.6802030456852791E-2</v>
      </c>
      <c r="S710" s="110">
        <v>36</v>
      </c>
      <c r="T710" s="110">
        <v>249</v>
      </c>
      <c r="U710" s="110">
        <v>591</v>
      </c>
      <c r="V710" s="108">
        <v>0.48223350253807107</v>
      </c>
      <c r="W710" s="110">
        <v>2</v>
      </c>
      <c r="X710" s="110">
        <v>0</v>
      </c>
      <c r="Y710" s="110">
        <v>320</v>
      </c>
      <c r="Z710" s="108">
        <v>6.2500000000000003E-3</v>
      </c>
      <c r="AA710" s="110">
        <v>2</v>
      </c>
      <c r="AB710" s="110">
        <v>31</v>
      </c>
      <c r="AC710" s="110">
        <v>9</v>
      </c>
      <c r="AD710" s="110">
        <v>10</v>
      </c>
      <c r="AE710" s="110">
        <v>5</v>
      </c>
      <c r="AF710" s="110">
        <v>0</v>
      </c>
      <c r="AG710" s="110">
        <v>2</v>
      </c>
      <c r="AH710" s="110">
        <v>12</v>
      </c>
      <c r="AI710" s="110">
        <v>0</v>
      </c>
      <c r="AJ710" s="110">
        <v>0</v>
      </c>
      <c r="AK710" s="110">
        <v>318</v>
      </c>
      <c r="AL710" s="108">
        <v>0.22327044025157233</v>
      </c>
      <c r="AM710" s="111">
        <f t="shared" si="212"/>
        <v>0.46300000000000002</v>
      </c>
      <c r="AN710" s="111">
        <f t="shared" ref="AN710:AN773" si="232">_xlfn.PERCENTRANK.INC(I$6:I$945,I710)</f>
        <v>0.08</v>
      </c>
      <c r="AO710" s="111">
        <f t="shared" si="213"/>
        <v>6.8000000000000005E-2</v>
      </c>
      <c r="AP710" s="111">
        <f t="shared" si="214"/>
        <v>0.20399999999999999</v>
      </c>
      <c r="AQ710" s="111">
        <f t="shared" si="215"/>
        <v>0.85599999999999998</v>
      </c>
      <c r="AR710" s="111">
        <f t="shared" si="216"/>
        <v>0.52100000000000002</v>
      </c>
      <c r="AS710" s="111">
        <f t="shared" si="217"/>
        <v>0.59199999999999997</v>
      </c>
      <c r="AT710" s="111">
        <f t="shared" si="218"/>
        <v>0.59199999999999997</v>
      </c>
      <c r="AU710" s="111">
        <f t="shared" si="219"/>
        <v>0.111</v>
      </c>
      <c r="AV710" s="111">
        <f t="shared" si="220"/>
        <v>0.70699999999999996</v>
      </c>
      <c r="AW710" s="101">
        <f t="shared" si="221"/>
        <v>1</v>
      </c>
      <c r="AX710" s="101">
        <f t="shared" si="222"/>
        <v>0</v>
      </c>
      <c r="AY710" s="101">
        <f t="shared" si="223"/>
        <v>0</v>
      </c>
      <c r="AZ710" s="101">
        <f t="shared" si="224"/>
        <v>0</v>
      </c>
      <c r="BA710" s="101">
        <f t="shared" si="225"/>
        <v>2</v>
      </c>
      <c r="BB710" s="101">
        <f t="shared" si="226"/>
        <v>1</v>
      </c>
      <c r="BC710" s="101">
        <f t="shared" si="227"/>
        <v>1</v>
      </c>
      <c r="BD710" s="101">
        <f t="shared" si="228"/>
        <v>1</v>
      </c>
      <c r="BE710" s="101">
        <f t="shared" si="229"/>
        <v>0</v>
      </c>
      <c r="BF710" s="101">
        <f t="shared" si="230"/>
        <v>2</v>
      </c>
      <c r="BG710" s="101">
        <f t="shared" si="231"/>
        <v>8</v>
      </c>
    </row>
    <row r="711" spans="1:59" x14ac:dyDescent="0.2">
      <c r="A711" s="98">
        <v>1965910</v>
      </c>
      <c r="B711" s="98" t="s">
        <v>2093</v>
      </c>
      <c r="C711" s="98" t="s">
        <v>2854</v>
      </c>
      <c r="D711" s="98" t="s">
        <v>709</v>
      </c>
      <c r="E711" s="106">
        <v>845</v>
      </c>
      <c r="F711" s="107" t="s">
        <v>1607</v>
      </c>
      <c r="G711" s="108" t="s">
        <v>1608</v>
      </c>
      <c r="H711" s="109">
        <v>83393</v>
      </c>
      <c r="I711" s="108">
        <v>6.7000000000000004E-2</v>
      </c>
      <c r="J711" s="110">
        <v>30</v>
      </c>
      <c r="K711" s="110">
        <v>301</v>
      </c>
      <c r="L711" s="108">
        <v>9.9667774086378738E-2</v>
      </c>
      <c r="M711" s="110">
        <v>15</v>
      </c>
      <c r="N711" s="110">
        <v>301</v>
      </c>
      <c r="O711" s="108">
        <v>4.9833887043189369E-2</v>
      </c>
      <c r="P711" s="108">
        <v>0.01</v>
      </c>
      <c r="Q711" s="108">
        <v>0.318</v>
      </c>
      <c r="R711" s="108">
        <v>4.5792079207920791E-2</v>
      </c>
      <c r="S711" s="110">
        <v>18</v>
      </c>
      <c r="T711" s="110">
        <v>183</v>
      </c>
      <c r="U711" s="110">
        <v>493</v>
      </c>
      <c r="V711" s="108">
        <v>0.40770791075050711</v>
      </c>
      <c r="W711" s="110">
        <v>8</v>
      </c>
      <c r="X711" s="110">
        <v>6</v>
      </c>
      <c r="Y711" s="110">
        <v>309</v>
      </c>
      <c r="Z711" s="108">
        <v>6.4724919093851136E-3</v>
      </c>
      <c r="AA711" s="110">
        <v>4</v>
      </c>
      <c r="AB711" s="110">
        <v>1</v>
      </c>
      <c r="AC711" s="110">
        <v>2</v>
      </c>
      <c r="AD711" s="110">
        <v>4</v>
      </c>
      <c r="AE711" s="110">
        <v>2</v>
      </c>
      <c r="AF711" s="110">
        <v>1</v>
      </c>
      <c r="AG711" s="110">
        <v>4</v>
      </c>
      <c r="AH711" s="110">
        <v>0</v>
      </c>
      <c r="AI711" s="110">
        <v>0</v>
      </c>
      <c r="AJ711" s="110">
        <v>0</v>
      </c>
      <c r="AK711" s="110">
        <v>301</v>
      </c>
      <c r="AL711" s="108">
        <v>5.9800664451827246E-2</v>
      </c>
      <c r="AM711" s="111">
        <f t="shared" ref="AM711:AM774" si="233">IFERROR(_xlfn.PERCENTRANK.INC(H$6:H$945,H711),0)</f>
        <v>0.85399999999999998</v>
      </c>
      <c r="AN711" s="111">
        <f t="shared" si="232"/>
        <v>0.32200000000000001</v>
      </c>
      <c r="AO711" s="111">
        <f t="shared" ref="AO711:AO774" si="234">_xlfn.PERCENTRANK.INC(L$6:L$945,L711)</f>
        <v>0.52200000000000002</v>
      </c>
      <c r="AP711" s="111">
        <f t="shared" ref="AP711:AP774" si="235">_xlfn.PERCENTRANK.INC(O$6:O$945,O711)</f>
        <v>0.64800000000000002</v>
      </c>
      <c r="AQ711" s="111">
        <f t="shared" ref="AQ711:AQ774" si="236">_xlfn.PERCENTRANK.INC(P$6:P$945,P711)</f>
        <v>0.26900000000000002</v>
      </c>
      <c r="AR711" s="111">
        <f t="shared" ref="AR711:AR774" si="237">_xlfn.PERCENTRANK.INC(Q$6:Q$945,Q711)</f>
        <v>0.35199999999999998</v>
      </c>
      <c r="AS711" s="111">
        <f t="shared" ref="AS711:AS774" si="238">_xlfn.PERCENTRANK.INC(V$6:V$945,V711)</f>
        <v>0.309</v>
      </c>
      <c r="AT711" s="111">
        <f t="shared" ref="AT711:AT774" si="239">_xlfn.PERCENTRANK.INC(V$6:V$945,V711)</f>
        <v>0.309</v>
      </c>
      <c r="AU711" s="111">
        <f t="shared" ref="AU711:AU774" si="240">_xlfn.PERCENTRANK.INC(Z$6:Z$945,Z711)</f>
        <v>0.112</v>
      </c>
      <c r="AV711" s="111">
        <f t="shared" ref="AV711:AV774" si="241">_xlfn.PERCENTRANK.INC(AL$6:AL$945,AL711)</f>
        <v>6.0999999999999999E-2</v>
      </c>
      <c r="AW711" s="101">
        <f t="shared" ref="AW711:AW774" si="242">IFERROR(IF(AM711&gt;=0.667,0,IF(AND(AM711&gt;=0.334,AM711&lt;0.667),1,2)),2)</f>
        <v>0</v>
      </c>
      <c r="AX711" s="101">
        <f t="shared" ref="AX711:AX774" si="243">IF(AN711&gt;=0.667,2,IF(AND(AN711&gt;=0.334,AN711&lt;0.667),1,0))</f>
        <v>0</v>
      </c>
      <c r="AY711" s="101">
        <f t="shared" ref="AY711:AY774" si="244">IF(AO711&gt;=0.667,2,IF(AND(AO711&gt;=0.334,AO711&lt;0.667),1,0))</f>
        <v>1</v>
      </c>
      <c r="AZ711" s="101">
        <f t="shared" ref="AZ711:AZ774" si="245">IF(AP711&gt;=0.667,2,IF(AND(AP711&gt;=0.334,AP711&lt;0.667),1,0))</f>
        <v>1</v>
      </c>
      <c r="BA711" s="101">
        <f t="shared" ref="BA711:BA774" si="246">IF(AQ711&gt;=0.667,2,IF(AND(AQ711&gt;=0.334,AQ711&lt;0.667),1,0))</f>
        <v>0</v>
      </c>
      <c r="BB711" s="101">
        <f t="shared" ref="BB711:BB774" si="247">IF(AR711&gt;=0.667,2,IF(AND(AR711&gt;=0.334,AR711&lt;0.667),1,0))</f>
        <v>1</v>
      </c>
      <c r="BC711" s="101">
        <f t="shared" ref="BC711:BC774" si="248">IF(R711&lt;-0.075,2,IF(AND(R711&lt;=0,R711&gt;=-0.075),1,0))</f>
        <v>0</v>
      </c>
      <c r="BD711" s="101">
        <f t="shared" ref="BD711:BD774" si="249">IF(AT711&gt;=0.667,2,IF(AND(AT711&gt;=0.334,AT711&lt;0.667),1,0))</f>
        <v>0</v>
      </c>
      <c r="BE711" s="101">
        <f t="shared" ref="BE711:BE774" si="250">IF(AU711&gt;=0.667,2,IF(AND(AU711&gt;=0.334,AU711&lt;0.667),1,0))</f>
        <v>0</v>
      </c>
      <c r="BF711" s="101">
        <f t="shared" ref="BF711:BF774" si="251">IF(AV711&gt;=0.667,2,IF(AND(AV711&gt;=0.334,AV711&lt;0.667),1,0))</f>
        <v>0</v>
      </c>
      <c r="BG711" s="101">
        <f t="shared" ref="BG711:BG774" si="252">SUM(AW711:BF711)</f>
        <v>3</v>
      </c>
    </row>
    <row r="712" spans="1:59" x14ac:dyDescent="0.2">
      <c r="A712" s="98">
        <v>1965955</v>
      </c>
      <c r="B712" s="98" t="s">
        <v>1537</v>
      </c>
      <c r="C712" s="98" t="s">
        <v>2855</v>
      </c>
      <c r="D712" s="98" t="s">
        <v>710</v>
      </c>
      <c r="E712" s="106">
        <v>152</v>
      </c>
      <c r="F712" s="107" t="s">
        <v>1427</v>
      </c>
      <c r="G712" s="108" t="s">
        <v>1428</v>
      </c>
      <c r="H712" s="109">
        <v>71250</v>
      </c>
      <c r="I712" s="108">
        <v>4.2999999999999997E-2</v>
      </c>
      <c r="J712" s="110">
        <v>14</v>
      </c>
      <c r="K712" s="110">
        <v>64</v>
      </c>
      <c r="L712" s="108">
        <v>0.21875</v>
      </c>
      <c r="M712" s="110">
        <v>7</v>
      </c>
      <c r="N712" s="110">
        <v>64</v>
      </c>
      <c r="O712" s="108">
        <v>0.109375</v>
      </c>
      <c r="P712" s="108">
        <v>0.16800000000000001</v>
      </c>
      <c r="Q712" s="108">
        <v>0.34</v>
      </c>
      <c r="R712" s="108">
        <v>0</v>
      </c>
      <c r="S712" s="110">
        <v>3</v>
      </c>
      <c r="T712" s="110">
        <v>72</v>
      </c>
      <c r="U712" s="110">
        <v>114</v>
      </c>
      <c r="V712" s="108">
        <v>0.65789473684210531</v>
      </c>
      <c r="W712" s="110">
        <v>2</v>
      </c>
      <c r="X712" s="110">
        <v>0</v>
      </c>
      <c r="Y712" s="110">
        <v>66</v>
      </c>
      <c r="Z712" s="108">
        <v>3.0303030303030304E-2</v>
      </c>
      <c r="AA712" s="110">
        <v>1</v>
      </c>
      <c r="AB712" s="110">
        <v>5</v>
      </c>
      <c r="AC712" s="110">
        <v>3</v>
      </c>
      <c r="AD712" s="110">
        <v>0</v>
      </c>
      <c r="AE712" s="110">
        <v>1</v>
      </c>
      <c r="AF712" s="110">
        <v>3</v>
      </c>
      <c r="AG712" s="110">
        <v>0</v>
      </c>
      <c r="AH712" s="110">
        <v>0</v>
      </c>
      <c r="AI712" s="110">
        <v>0</v>
      </c>
      <c r="AJ712" s="110">
        <v>0</v>
      </c>
      <c r="AK712" s="110">
        <v>64</v>
      </c>
      <c r="AL712" s="108">
        <v>0.203125</v>
      </c>
      <c r="AM712" s="111">
        <f t="shared" si="233"/>
        <v>0.66100000000000003</v>
      </c>
      <c r="AN712" s="111">
        <f t="shared" si="232"/>
        <v>0.17100000000000001</v>
      </c>
      <c r="AO712" s="111">
        <f t="shared" si="234"/>
        <v>0.92</v>
      </c>
      <c r="AP712" s="111">
        <f t="shared" si="235"/>
        <v>0.93100000000000005</v>
      </c>
      <c r="AQ712" s="111">
        <f t="shared" si="236"/>
        <v>0.97699999999999998</v>
      </c>
      <c r="AR712" s="111">
        <f t="shared" si="237"/>
        <v>0.438</v>
      </c>
      <c r="AS712" s="111">
        <f t="shared" si="238"/>
        <v>0.93200000000000005</v>
      </c>
      <c r="AT712" s="111">
        <f t="shared" si="239"/>
        <v>0.93200000000000005</v>
      </c>
      <c r="AU712" s="111">
        <f t="shared" si="240"/>
        <v>0.20200000000000001</v>
      </c>
      <c r="AV712" s="111">
        <f t="shared" si="241"/>
        <v>0.62</v>
      </c>
      <c r="AW712" s="101">
        <f t="shared" si="242"/>
        <v>1</v>
      </c>
      <c r="AX712" s="101">
        <f t="shared" si="243"/>
        <v>0</v>
      </c>
      <c r="AY712" s="101">
        <f t="shared" si="244"/>
        <v>2</v>
      </c>
      <c r="AZ712" s="101">
        <f t="shared" si="245"/>
        <v>2</v>
      </c>
      <c r="BA712" s="101">
        <f t="shared" si="246"/>
        <v>2</v>
      </c>
      <c r="BB712" s="101">
        <f t="shared" si="247"/>
        <v>1</v>
      </c>
      <c r="BC712" s="101">
        <f t="shared" si="248"/>
        <v>1</v>
      </c>
      <c r="BD712" s="101">
        <f t="shared" si="249"/>
        <v>2</v>
      </c>
      <c r="BE712" s="101">
        <f t="shared" si="250"/>
        <v>0</v>
      </c>
      <c r="BF712" s="101">
        <f t="shared" si="251"/>
        <v>1</v>
      </c>
      <c r="BG712" s="101">
        <f t="shared" si="252"/>
        <v>12</v>
      </c>
    </row>
    <row r="713" spans="1:59" x14ac:dyDescent="0.2">
      <c r="A713" s="98">
        <v>1966135</v>
      </c>
      <c r="B713" s="98" t="s">
        <v>1306</v>
      </c>
      <c r="C713" s="98" t="s">
        <v>2856</v>
      </c>
      <c r="D713" s="98" t="s">
        <v>711</v>
      </c>
      <c r="E713" s="106">
        <v>5596</v>
      </c>
      <c r="F713" s="107" t="s">
        <v>1203</v>
      </c>
      <c r="G713" s="108" t="s">
        <v>1204</v>
      </c>
      <c r="H713" s="109">
        <v>52996</v>
      </c>
      <c r="I713" s="108">
        <v>0.16500000000000001</v>
      </c>
      <c r="J713" s="110">
        <v>428</v>
      </c>
      <c r="K713" s="110">
        <v>2502</v>
      </c>
      <c r="L713" s="108">
        <v>0.17106314948041568</v>
      </c>
      <c r="M713" s="110">
        <v>175</v>
      </c>
      <c r="N713" s="110">
        <v>2502</v>
      </c>
      <c r="O713" s="108">
        <v>6.9944044764188654E-2</v>
      </c>
      <c r="P713" s="108">
        <v>3.9E-2</v>
      </c>
      <c r="Q713" s="108">
        <v>0.42200000000000004</v>
      </c>
      <c r="R713" s="108">
        <v>-2.5426680599094392E-2</v>
      </c>
      <c r="S713" s="110">
        <v>362</v>
      </c>
      <c r="T713" s="110">
        <v>1541</v>
      </c>
      <c r="U713" s="110">
        <v>3817</v>
      </c>
      <c r="V713" s="108">
        <v>0.49855907780979825</v>
      </c>
      <c r="W713" s="110">
        <v>210</v>
      </c>
      <c r="X713" s="110">
        <v>0</v>
      </c>
      <c r="Y713" s="110">
        <v>2712</v>
      </c>
      <c r="Z713" s="108">
        <v>7.7433628318584066E-2</v>
      </c>
      <c r="AA713" s="110">
        <v>95</v>
      </c>
      <c r="AB713" s="110">
        <v>30</v>
      </c>
      <c r="AC713" s="110">
        <v>87</v>
      </c>
      <c r="AD713" s="110">
        <v>0</v>
      </c>
      <c r="AE713" s="110">
        <v>9</v>
      </c>
      <c r="AF713" s="110">
        <v>325</v>
      </c>
      <c r="AG713" s="110">
        <v>130</v>
      </c>
      <c r="AH713" s="110">
        <v>8</v>
      </c>
      <c r="AI713" s="110">
        <v>0</v>
      </c>
      <c r="AJ713" s="110">
        <v>0</v>
      </c>
      <c r="AK713" s="110">
        <v>2502</v>
      </c>
      <c r="AL713" s="108">
        <v>0.2733812949640288</v>
      </c>
      <c r="AM713" s="111">
        <f t="shared" si="233"/>
        <v>0.214</v>
      </c>
      <c r="AN713" s="111">
        <f t="shared" si="232"/>
        <v>0.80900000000000005</v>
      </c>
      <c r="AO713" s="111">
        <f t="shared" si="234"/>
        <v>0.82799999999999996</v>
      </c>
      <c r="AP713" s="111">
        <f t="shared" si="235"/>
        <v>0.80500000000000005</v>
      </c>
      <c r="AQ713" s="111">
        <f t="shared" si="236"/>
        <v>0.66400000000000003</v>
      </c>
      <c r="AR713" s="111">
        <f t="shared" si="237"/>
        <v>0.78100000000000003</v>
      </c>
      <c r="AS713" s="111">
        <f t="shared" si="238"/>
        <v>0.63400000000000001</v>
      </c>
      <c r="AT713" s="111">
        <f t="shared" si="239"/>
        <v>0.63400000000000001</v>
      </c>
      <c r="AU713" s="111">
        <f t="shared" si="240"/>
        <v>0.48899999999999999</v>
      </c>
      <c r="AV713" s="111">
        <f t="shared" si="241"/>
        <v>0.86499999999999999</v>
      </c>
      <c r="AW713" s="101">
        <f t="shared" si="242"/>
        <v>2</v>
      </c>
      <c r="AX713" s="101">
        <f t="shared" si="243"/>
        <v>2</v>
      </c>
      <c r="AY713" s="101">
        <f t="shared" si="244"/>
        <v>2</v>
      </c>
      <c r="AZ713" s="101">
        <f t="shared" si="245"/>
        <v>2</v>
      </c>
      <c r="BA713" s="101">
        <f t="shared" si="246"/>
        <v>1</v>
      </c>
      <c r="BB713" s="101">
        <f t="shared" si="247"/>
        <v>2</v>
      </c>
      <c r="BC713" s="101">
        <f t="shared" si="248"/>
        <v>1</v>
      </c>
      <c r="BD713" s="101">
        <f t="shared" si="249"/>
        <v>1</v>
      </c>
      <c r="BE713" s="101">
        <f t="shared" si="250"/>
        <v>1</v>
      </c>
      <c r="BF713" s="101">
        <f t="shared" si="251"/>
        <v>2</v>
      </c>
      <c r="BG713" s="101">
        <f t="shared" si="252"/>
        <v>16</v>
      </c>
    </row>
    <row r="714" spans="1:59" x14ac:dyDescent="0.2">
      <c r="A714" s="98">
        <v>1966000</v>
      </c>
      <c r="B714" s="98" t="s">
        <v>1585</v>
      </c>
      <c r="C714" s="98" t="s">
        <v>2857</v>
      </c>
      <c r="D714" s="98" t="s">
        <v>712</v>
      </c>
      <c r="E714" s="106">
        <v>63</v>
      </c>
      <c r="F714" s="107" t="s">
        <v>1265</v>
      </c>
      <c r="G714" s="108" t="s">
        <v>1266</v>
      </c>
      <c r="H714" s="109"/>
      <c r="I714" s="108">
        <v>0.16699999999999998</v>
      </c>
      <c r="J714" s="110">
        <v>4</v>
      </c>
      <c r="K714" s="110">
        <v>24</v>
      </c>
      <c r="L714" s="108">
        <v>0.16666666666666666</v>
      </c>
      <c r="M714" s="110">
        <v>5</v>
      </c>
      <c r="N714" s="110">
        <v>24</v>
      </c>
      <c r="O714" s="108">
        <v>0.20833333333333334</v>
      </c>
      <c r="P714" s="108">
        <v>0</v>
      </c>
      <c r="Q714" s="108">
        <v>0.68400000000000005</v>
      </c>
      <c r="R714" s="108">
        <v>-0.23170731707317074</v>
      </c>
      <c r="S714" s="110">
        <v>6</v>
      </c>
      <c r="T714" s="110">
        <v>16</v>
      </c>
      <c r="U714" s="110">
        <v>38</v>
      </c>
      <c r="V714" s="108">
        <v>0.57894736842105265</v>
      </c>
      <c r="W714" s="110">
        <v>13</v>
      </c>
      <c r="X714" s="110">
        <v>0</v>
      </c>
      <c r="Y714" s="110">
        <v>37</v>
      </c>
      <c r="Z714" s="108">
        <v>0.35135135135135137</v>
      </c>
      <c r="AA714" s="110">
        <v>5</v>
      </c>
      <c r="AB714" s="110">
        <v>1</v>
      </c>
      <c r="AC714" s="110">
        <v>0</v>
      </c>
      <c r="AD714" s="110">
        <v>0</v>
      </c>
      <c r="AE714" s="110">
        <v>2</v>
      </c>
      <c r="AF714" s="110">
        <v>0</v>
      </c>
      <c r="AG714" s="110">
        <v>0</v>
      </c>
      <c r="AH714" s="110">
        <v>0</v>
      </c>
      <c r="AI714" s="110">
        <v>0</v>
      </c>
      <c r="AJ714" s="110">
        <v>0</v>
      </c>
      <c r="AK714" s="110">
        <v>24</v>
      </c>
      <c r="AL714" s="108">
        <v>0.33333333333333331</v>
      </c>
      <c r="AM714" s="111">
        <f t="shared" si="233"/>
        <v>0</v>
      </c>
      <c r="AN714" s="111">
        <f t="shared" si="232"/>
        <v>0.81299999999999994</v>
      </c>
      <c r="AO714" s="111">
        <f t="shared" si="234"/>
        <v>0.81399999999999995</v>
      </c>
      <c r="AP714" s="111">
        <f t="shared" si="235"/>
        <v>0.98599999999999999</v>
      </c>
      <c r="AQ714" s="111">
        <f t="shared" si="236"/>
        <v>0</v>
      </c>
      <c r="AR714" s="111">
        <f t="shared" si="237"/>
        <v>0.99</v>
      </c>
      <c r="AS714" s="111">
        <f t="shared" si="238"/>
        <v>0.83799999999999997</v>
      </c>
      <c r="AT714" s="111">
        <f t="shared" si="239"/>
        <v>0.83799999999999997</v>
      </c>
      <c r="AU714" s="111">
        <f t="shared" si="240"/>
        <v>0.97899999999999998</v>
      </c>
      <c r="AV714" s="111">
        <f t="shared" si="241"/>
        <v>0.95399999999999996</v>
      </c>
      <c r="AW714" s="101">
        <f t="shared" si="242"/>
        <v>2</v>
      </c>
      <c r="AX714" s="101">
        <f t="shared" si="243"/>
        <v>2</v>
      </c>
      <c r="AY714" s="101">
        <f t="shared" si="244"/>
        <v>2</v>
      </c>
      <c r="AZ714" s="101">
        <f t="shared" si="245"/>
        <v>2</v>
      </c>
      <c r="BA714" s="101">
        <f t="shared" si="246"/>
        <v>0</v>
      </c>
      <c r="BB714" s="101">
        <f t="shared" si="247"/>
        <v>2</v>
      </c>
      <c r="BC714" s="101">
        <f t="shared" si="248"/>
        <v>2</v>
      </c>
      <c r="BD714" s="101">
        <f t="shared" si="249"/>
        <v>2</v>
      </c>
      <c r="BE714" s="101">
        <f t="shared" si="250"/>
        <v>2</v>
      </c>
      <c r="BF714" s="101">
        <f t="shared" si="251"/>
        <v>2</v>
      </c>
      <c r="BG714" s="101">
        <f t="shared" si="252"/>
        <v>18</v>
      </c>
    </row>
    <row r="715" spans="1:59" x14ac:dyDescent="0.2">
      <c r="A715" s="98">
        <v>1966045</v>
      </c>
      <c r="B715" s="98" t="s">
        <v>1856</v>
      </c>
      <c r="C715" s="98" t="s">
        <v>2858</v>
      </c>
      <c r="D715" s="98" t="s">
        <v>713</v>
      </c>
      <c r="E715" s="106">
        <v>731</v>
      </c>
      <c r="F715" s="107" t="s">
        <v>1441</v>
      </c>
      <c r="G715" s="108" t="s">
        <v>1442</v>
      </c>
      <c r="H715" s="109">
        <v>81328</v>
      </c>
      <c r="I715" s="108">
        <v>7.2000000000000008E-2</v>
      </c>
      <c r="J715" s="110">
        <v>26</v>
      </c>
      <c r="K715" s="110">
        <v>297</v>
      </c>
      <c r="L715" s="108">
        <v>8.7542087542087546E-2</v>
      </c>
      <c r="M715" s="110">
        <v>11</v>
      </c>
      <c r="N715" s="110">
        <v>297</v>
      </c>
      <c r="O715" s="108">
        <v>3.7037037037037035E-2</v>
      </c>
      <c r="P715" s="108">
        <v>1.6E-2</v>
      </c>
      <c r="Q715" s="108">
        <v>0.25800000000000001</v>
      </c>
      <c r="R715" s="108">
        <v>-0.12455089820359282</v>
      </c>
      <c r="S715" s="110">
        <v>30</v>
      </c>
      <c r="T715" s="110">
        <v>192</v>
      </c>
      <c r="U715" s="110">
        <v>483</v>
      </c>
      <c r="V715" s="108">
        <v>0.45962732919254656</v>
      </c>
      <c r="W715" s="110">
        <v>34</v>
      </c>
      <c r="X715" s="110">
        <v>0</v>
      </c>
      <c r="Y715" s="110">
        <v>331</v>
      </c>
      <c r="Z715" s="108">
        <v>0.1027190332326284</v>
      </c>
      <c r="AA715" s="110">
        <v>9</v>
      </c>
      <c r="AB715" s="110">
        <v>13</v>
      </c>
      <c r="AC715" s="110">
        <v>4</v>
      </c>
      <c r="AD715" s="110">
        <v>0</v>
      </c>
      <c r="AE715" s="110">
        <v>2</v>
      </c>
      <c r="AF715" s="110">
        <v>7</v>
      </c>
      <c r="AG715" s="110">
        <v>4</v>
      </c>
      <c r="AH715" s="110">
        <v>0</v>
      </c>
      <c r="AI715" s="110">
        <v>0</v>
      </c>
      <c r="AJ715" s="110">
        <v>0</v>
      </c>
      <c r="AK715" s="110">
        <v>297</v>
      </c>
      <c r="AL715" s="108">
        <v>0.13131313131313133</v>
      </c>
      <c r="AM715" s="111">
        <f t="shared" si="233"/>
        <v>0.81200000000000006</v>
      </c>
      <c r="AN715" s="111">
        <f t="shared" si="232"/>
        <v>0.35799999999999998</v>
      </c>
      <c r="AO715" s="111">
        <f t="shared" si="234"/>
        <v>0.45500000000000002</v>
      </c>
      <c r="AP715" s="111">
        <f t="shared" si="235"/>
        <v>0.51800000000000002</v>
      </c>
      <c r="AQ715" s="111">
        <f t="shared" si="236"/>
        <v>0.36099999999999999</v>
      </c>
      <c r="AR715" s="111">
        <f t="shared" si="237"/>
        <v>0.14899999999999999</v>
      </c>
      <c r="AS715" s="111">
        <f t="shared" si="238"/>
        <v>0.51300000000000001</v>
      </c>
      <c r="AT715" s="111">
        <f t="shared" si="239"/>
        <v>0.51300000000000001</v>
      </c>
      <c r="AU715" s="111">
        <f t="shared" si="240"/>
        <v>0.61499999999999999</v>
      </c>
      <c r="AV715" s="111">
        <f t="shared" si="241"/>
        <v>0.25900000000000001</v>
      </c>
      <c r="AW715" s="101">
        <f t="shared" si="242"/>
        <v>0</v>
      </c>
      <c r="AX715" s="101">
        <f t="shared" si="243"/>
        <v>1</v>
      </c>
      <c r="AY715" s="101">
        <f t="shared" si="244"/>
        <v>1</v>
      </c>
      <c r="AZ715" s="101">
        <f t="shared" si="245"/>
        <v>1</v>
      </c>
      <c r="BA715" s="101">
        <f t="shared" si="246"/>
        <v>1</v>
      </c>
      <c r="BB715" s="101">
        <f t="shared" si="247"/>
        <v>0</v>
      </c>
      <c r="BC715" s="101">
        <f t="shared" si="248"/>
        <v>2</v>
      </c>
      <c r="BD715" s="101">
        <f t="shared" si="249"/>
        <v>1</v>
      </c>
      <c r="BE715" s="101">
        <f t="shared" si="250"/>
        <v>1</v>
      </c>
      <c r="BF715" s="101">
        <f t="shared" si="251"/>
        <v>0</v>
      </c>
      <c r="BG715" s="101">
        <f t="shared" si="252"/>
        <v>8</v>
      </c>
    </row>
    <row r="716" spans="1:59" x14ac:dyDescent="0.2">
      <c r="A716" s="98">
        <v>1966315</v>
      </c>
      <c r="B716" s="98" t="s">
        <v>1961</v>
      </c>
      <c r="C716" s="98" t="s">
        <v>2859</v>
      </c>
      <c r="D716" s="98" t="s">
        <v>714</v>
      </c>
      <c r="E716" s="106">
        <v>1662</v>
      </c>
      <c r="F716" s="107" t="s">
        <v>1732</v>
      </c>
      <c r="G716" s="108" t="s">
        <v>1733</v>
      </c>
      <c r="H716" s="109">
        <v>85962</v>
      </c>
      <c r="I716" s="108">
        <v>4.8000000000000001E-2</v>
      </c>
      <c r="J716" s="110">
        <v>41</v>
      </c>
      <c r="K716" s="110">
        <v>730</v>
      </c>
      <c r="L716" s="108">
        <v>5.6164383561643834E-2</v>
      </c>
      <c r="M716" s="110">
        <v>13</v>
      </c>
      <c r="N716" s="110">
        <v>730</v>
      </c>
      <c r="O716" s="108">
        <v>1.7808219178082191E-2</v>
      </c>
      <c r="P716" s="108">
        <v>3.5000000000000003E-2</v>
      </c>
      <c r="Q716" s="108">
        <v>0.35600000000000004</v>
      </c>
      <c r="R716" s="108">
        <v>-1.201923076923077E-3</v>
      </c>
      <c r="S716" s="110">
        <v>34</v>
      </c>
      <c r="T716" s="110">
        <v>403</v>
      </c>
      <c r="U716" s="110">
        <v>1237</v>
      </c>
      <c r="V716" s="108">
        <v>0.35327405012126112</v>
      </c>
      <c r="W716" s="110">
        <v>78</v>
      </c>
      <c r="X716" s="110">
        <v>6</v>
      </c>
      <c r="Y716" s="110">
        <v>808</v>
      </c>
      <c r="Z716" s="108">
        <v>8.9108910891089105E-2</v>
      </c>
      <c r="AA716" s="110">
        <v>11</v>
      </c>
      <c r="AB716" s="110">
        <v>8</v>
      </c>
      <c r="AC716" s="110">
        <v>17</v>
      </c>
      <c r="AD716" s="110">
        <v>4</v>
      </c>
      <c r="AE716" s="110">
        <v>3</v>
      </c>
      <c r="AF716" s="110">
        <v>29</v>
      </c>
      <c r="AG716" s="110">
        <v>31</v>
      </c>
      <c r="AH716" s="110">
        <v>0</v>
      </c>
      <c r="AI716" s="110">
        <v>3</v>
      </c>
      <c r="AJ716" s="110">
        <v>0</v>
      </c>
      <c r="AK716" s="110">
        <v>730</v>
      </c>
      <c r="AL716" s="108">
        <v>0.14520547945205478</v>
      </c>
      <c r="AM716" s="111">
        <f t="shared" si="233"/>
        <v>0.874</v>
      </c>
      <c r="AN716" s="111">
        <f t="shared" si="232"/>
        <v>0.20200000000000001</v>
      </c>
      <c r="AO716" s="111">
        <f t="shared" si="234"/>
        <v>0.27100000000000002</v>
      </c>
      <c r="AP716" s="111">
        <f t="shared" si="235"/>
        <v>0.26900000000000002</v>
      </c>
      <c r="AQ716" s="111">
        <f t="shared" si="236"/>
        <v>0.625</v>
      </c>
      <c r="AR716" s="111">
        <f t="shared" si="237"/>
        <v>0.51</v>
      </c>
      <c r="AS716" s="111">
        <f t="shared" si="238"/>
        <v>0.155</v>
      </c>
      <c r="AT716" s="111">
        <f t="shared" si="239"/>
        <v>0.155</v>
      </c>
      <c r="AU716" s="111">
        <f t="shared" si="240"/>
        <v>0.54600000000000004</v>
      </c>
      <c r="AV716" s="111">
        <f t="shared" si="241"/>
        <v>0.33300000000000002</v>
      </c>
      <c r="AW716" s="101">
        <f t="shared" si="242"/>
        <v>0</v>
      </c>
      <c r="AX716" s="101">
        <f t="shared" si="243"/>
        <v>0</v>
      </c>
      <c r="AY716" s="101">
        <f t="shared" si="244"/>
        <v>0</v>
      </c>
      <c r="AZ716" s="101">
        <f t="shared" si="245"/>
        <v>0</v>
      </c>
      <c r="BA716" s="101">
        <f t="shared" si="246"/>
        <v>1</v>
      </c>
      <c r="BB716" s="101">
        <f t="shared" si="247"/>
        <v>1</v>
      </c>
      <c r="BC716" s="101">
        <f t="shared" si="248"/>
        <v>1</v>
      </c>
      <c r="BD716" s="101">
        <f t="shared" si="249"/>
        <v>0</v>
      </c>
      <c r="BE716" s="101">
        <f t="shared" si="250"/>
        <v>1</v>
      </c>
      <c r="BF716" s="101">
        <f t="shared" si="251"/>
        <v>0</v>
      </c>
      <c r="BG716" s="101">
        <f t="shared" si="252"/>
        <v>4</v>
      </c>
    </row>
    <row r="717" spans="1:59" x14ac:dyDescent="0.2">
      <c r="A717" s="98">
        <v>1966360</v>
      </c>
      <c r="B717" s="98" t="s">
        <v>1326</v>
      </c>
      <c r="C717" s="98" t="s">
        <v>2860</v>
      </c>
      <c r="D717" s="98" t="s">
        <v>715</v>
      </c>
      <c r="E717" s="106">
        <v>209</v>
      </c>
      <c r="F717" s="107" t="s">
        <v>1327</v>
      </c>
      <c r="G717" s="108" t="s">
        <v>1328</v>
      </c>
      <c r="H717" s="109">
        <v>56528</v>
      </c>
      <c r="I717" s="108">
        <v>0.192</v>
      </c>
      <c r="J717" s="110">
        <v>15</v>
      </c>
      <c r="K717" s="110">
        <v>91</v>
      </c>
      <c r="L717" s="108">
        <v>0.16483516483516483</v>
      </c>
      <c r="M717" s="110">
        <v>3</v>
      </c>
      <c r="N717" s="110">
        <v>91</v>
      </c>
      <c r="O717" s="108">
        <v>3.2967032967032968E-2</v>
      </c>
      <c r="P717" s="108">
        <v>7.2000000000000008E-2</v>
      </c>
      <c r="Q717" s="108">
        <v>0.29699999999999999</v>
      </c>
      <c r="R717" s="108">
        <v>2.9556650246305417E-2</v>
      </c>
      <c r="S717" s="110">
        <v>27</v>
      </c>
      <c r="T717" s="110">
        <v>50</v>
      </c>
      <c r="U717" s="110">
        <v>145</v>
      </c>
      <c r="V717" s="108">
        <v>0.53103448275862064</v>
      </c>
      <c r="W717" s="110">
        <v>15</v>
      </c>
      <c r="X717" s="110">
        <v>0</v>
      </c>
      <c r="Y717" s="110">
        <v>106</v>
      </c>
      <c r="Z717" s="108">
        <v>0.14150943396226415</v>
      </c>
      <c r="AA717" s="110">
        <v>7</v>
      </c>
      <c r="AB717" s="110">
        <v>1</v>
      </c>
      <c r="AC717" s="110">
        <v>0</v>
      </c>
      <c r="AD717" s="110">
        <v>0</v>
      </c>
      <c r="AE717" s="110">
        <v>0</v>
      </c>
      <c r="AF717" s="110">
        <v>4</v>
      </c>
      <c r="AG717" s="110">
        <v>1</v>
      </c>
      <c r="AH717" s="110">
        <v>0</v>
      </c>
      <c r="AI717" s="110">
        <v>0</v>
      </c>
      <c r="AJ717" s="110">
        <v>0</v>
      </c>
      <c r="AK717" s="110">
        <v>91</v>
      </c>
      <c r="AL717" s="108">
        <v>0.14285714285714285</v>
      </c>
      <c r="AM717" s="111">
        <f t="shared" si="233"/>
        <v>0.29499999999999998</v>
      </c>
      <c r="AN717" s="111">
        <f t="shared" si="232"/>
        <v>0.872</v>
      </c>
      <c r="AO717" s="111">
        <f t="shared" si="234"/>
        <v>0.81</v>
      </c>
      <c r="AP717" s="111">
        <f t="shared" si="235"/>
        <v>0.46700000000000003</v>
      </c>
      <c r="AQ717" s="111">
        <f t="shared" si="236"/>
        <v>0.88400000000000001</v>
      </c>
      <c r="AR717" s="111">
        <f t="shared" si="237"/>
        <v>0.26700000000000002</v>
      </c>
      <c r="AS717" s="111">
        <f t="shared" si="238"/>
        <v>0.72399999999999998</v>
      </c>
      <c r="AT717" s="111">
        <f t="shared" si="239"/>
        <v>0.72399999999999998</v>
      </c>
      <c r="AU717" s="111">
        <f t="shared" si="240"/>
        <v>0.78500000000000003</v>
      </c>
      <c r="AV717" s="111">
        <f t="shared" si="241"/>
        <v>0.314</v>
      </c>
      <c r="AW717" s="101">
        <f t="shared" si="242"/>
        <v>2</v>
      </c>
      <c r="AX717" s="101">
        <f t="shared" si="243"/>
        <v>2</v>
      </c>
      <c r="AY717" s="101">
        <f t="shared" si="244"/>
        <v>2</v>
      </c>
      <c r="AZ717" s="101">
        <f t="shared" si="245"/>
        <v>1</v>
      </c>
      <c r="BA717" s="101">
        <f t="shared" si="246"/>
        <v>2</v>
      </c>
      <c r="BB717" s="101">
        <f t="shared" si="247"/>
        <v>0</v>
      </c>
      <c r="BC717" s="101">
        <f t="shared" si="248"/>
        <v>0</v>
      </c>
      <c r="BD717" s="101">
        <f t="shared" si="249"/>
        <v>2</v>
      </c>
      <c r="BE717" s="101">
        <f t="shared" si="250"/>
        <v>2</v>
      </c>
      <c r="BF717" s="101">
        <f t="shared" si="251"/>
        <v>0</v>
      </c>
      <c r="BG717" s="101">
        <f t="shared" si="252"/>
        <v>13</v>
      </c>
    </row>
    <row r="718" spans="1:59" x14ac:dyDescent="0.2">
      <c r="A718" s="98">
        <v>1966405</v>
      </c>
      <c r="B718" s="98" t="s">
        <v>2009</v>
      </c>
      <c r="C718" s="98" t="s">
        <v>2861</v>
      </c>
      <c r="D718" s="98" t="s">
        <v>716</v>
      </c>
      <c r="E718" s="106">
        <v>1678</v>
      </c>
      <c r="F718" s="107" t="s">
        <v>683</v>
      </c>
      <c r="G718" s="108" t="s">
        <v>1536</v>
      </c>
      <c r="H718" s="109">
        <v>98250</v>
      </c>
      <c r="I718" s="108">
        <v>4.0999999999999995E-2</v>
      </c>
      <c r="J718" s="110">
        <v>39</v>
      </c>
      <c r="K718" s="110">
        <v>677</v>
      </c>
      <c r="L718" s="108">
        <v>5.7607090103397339E-2</v>
      </c>
      <c r="M718" s="110">
        <v>23</v>
      </c>
      <c r="N718" s="110">
        <v>677</v>
      </c>
      <c r="O718" s="108">
        <v>3.3973412112259974E-2</v>
      </c>
      <c r="P718" s="108">
        <v>5.5999999999999994E-2</v>
      </c>
      <c r="Q718" s="108">
        <v>0.3</v>
      </c>
      <c r="R718" s="108">
        <v>9.0198436560432957E-3</v>
      </c>
      <c r="S718" s="110">
        <v>112</v>
      </c>
      <c r="T718" s="110">
        <v>589</v>
      </c>
      <c r="U718" s="110">
        <v>1236</v>
      </c>
      <c r="V718" s="108">
        <v>0.56715210355987056</v>
      </c>
      <c r="W718" s="110">
        <v>50</v>
      </c>
      <c r="X718" s="110">
        <v>6</v>
      </c>
      <c r="Y718" s="110">
        <v>727</v>
      </c>
      <c r="Z718" s="108">
        <v>6.0522696011004129E-2</v>
      </c>
      <c r="AA718" s="110">
        <v>18</v>
      </c>
      <c r="AB718" s="110">
        <v>15</v>
      </c>
      <c r="AC718" s="110">
        <v>13</v>
      </c>
      <c r="AD718" s="110">
        <v>14</v>
      </c>
      <c r="AE718" s="110">
        <v>7</v>
      </c>
      <c r="AF718" s="110">
        <v>18</v>
      </c>
      <c r="AG718" s="110">
        <v>7</v>
      </c>
      <c r="AH718" s="110">
        <v>2</v>
      </c>
      <c r="AI718" s="110">
        <v>0</v>
      </c>
      <c r="AJ718" s="110">
        <v>0</v>
      </c>
      <c r="AK718" s="110">
        <v>677</v>
      </c>
      <c r="AL718" s="108">
        <v>0.13884785819793205</v>
      </c>
      <c r="AM718" s="111">
        <f t="shared" si="233"/>
        <v>0.93799999999999994</v>
      </c>
      <c r="AN718" s="111">
        <f t="shared" si="232"/>
        <v>0.155</v>
      </c>
      <c r="AO718" s="111">
        <f t="shared" si="234"/>
        <v>0.27900000000000003</v>
      </c>
      <c r="AP718" s="111">
        <f t="shared" si="235"/>
        <v>0.47899999999999998</v>
      </c>
      <c r="AQ718" s="111">
        <f t="shared" si="236"/>
        <v>0.80100000000000005</v>
      </c>
      <c r="AR718" s="111">
        <f t="shared" si="237"/>
        <v>0.28199999999999997</v>
      </c>
      <c r="AS718" s="111">
        <f t="shared" si="238"/>
        <v>0.81699999999999995</v>
      </c>
      <c r="AT718" s="111">
        <f t="shared" si="239"/>
        <v>0.81699999999999995</v>
      </c>
      <c r="AU718" s="111">
        <f t="shared" si="240"/>
        <v>0.371</v>
      </c>
      <c r="AV718" s="111">
        <f t="shared" si="241"/>
        <v>0.29799999999999999</v>
      </c>
      <c r="AW718" s="101">
        <f t="shared" si="242"/>
        <v>0</v>
      </c>
      <c r="AX718" s="101">
        <f t="shared" si="243"/>
        <v>0</v>
      </c>
      <c r="AY718" s="101">
        <f t="shared" si="244"/>
        <v>0</v>
      </c>
      <c r="AZ718" s="101">
        <f t="shared" si="245"/>
        <v>1</v>
      </c>
      <c r="BA718" s="101">
        <f t="shared" si="246"/>
        <v>2</v>
      </c>
      <c r="BB718" s="101">
        <f t="shared" si="247"/>
        <v>0</v>
      </c>
      <c r="BC718" s="101">
        <f t="shared" si="248"/>
        <v>0</v>
      </c>
      <c r="BD718" s="101">
        <f t="shared" si="249"/>
        <v>2</v>
      </c>
      <c r="BE718" s="101">
        <f t="shared" si="250"/>
        <v>1</v>
      </c>
      <c r="BF718" s="101">
        <f t="shared" si="251"/>
        <v>0</v>
      </c>
      <c r="BG718" s="101">
        <f t="shared" si="252"/>
        <v>6</v>
      </c>
    </row>
    <row r="719" spans="1:59" x14ac:dyDescent="0.2">
      <c r="A719" s="98">
        <v>1966450</v>
      </c>
      <c r="B719" s="98" t="s">
        <v>1648</v>
      </c>
      <c r="C719" s="98" t="s">
        <v>2862</v>
      </c>
      <c r="D719" s="98" t="s">
        <v>717</v>
      </c>
      <c r="E719" s="106">
        <v>234</v>
      </c>
      <c r="F719" s="107" t="s">
        <v>401</v>
      </c>
      <c r="G719" s="108" t="s">
        <v>1161</v>
      </c>
      <c r="H719" s="109">
        <v>54375</v>
      </c>
      <c r="I719" s="108">
        <v>0.13400000000000001</v>
      </c>
      <c r="J719" s="110">
        <v>17</v>
      </c>
      <c r="K719" s="110">
        <v>131</v>
      </c>
      <c r="L719" s="108">
        <v>0.12977099236641221</v>
      </c>
      <c r="M719" s="110">
        <v>8</v>
      </c>
      <c r="N719" s="110">
        <v>131</v>
      </c>
      <c r="O719" s="108">
        <v>6.1068702290076333E-2</v>
      </c>
      <c r="P719" s="108">
        <v>6.0000000000000001E-3</v>
      </c>
      <c r="Q719" s="108">
        <v>0.28199999999999997</v>
      </c>
      <c r="R719" s="108">
        <v>-3.3057851239669422E-2</v>
      </c>
      <c r="S719" s="110">
        <v>16</v>
      </c>
      <c r="T719" s="110">
        <v>64</v>
      </c>
      <c r="U719" s="110">
        <v>182</v>
      </c>
      <c r="V719" s="108">
        <v>0.43956043956043955</v>
      </c>
      <c r="W719" s="110">
        <v>47</v>
      </c>
      <c r="X719" s="110">
        <v>0</v>
      </c>
      <c r="Y719" s="110">
        <v>178</v>
      </c>
      <c r="Z719" s="108">
        <v>0.2640449438202247</v>
      </c>
      <c r="AA719" s="110">
        <v>7</v>
      </c>
      <c r="AB719" s="110">
        <v>1</v>
      </c>
      <c r="AC719" s="110">
        <v>1</v>
      </c>
      <c r="AD719" s="110">
        <v>0</v>
      </c>
      <c r="AE719" s="110">
        <v>0</v>
      </c>
      <c r="AF719" s="110">
        <v>4</v>
      </c>
      <c r="AG719" s="110">
        <v>1</v>
      </c>
      <c r="AH719" s="110">
        <v>3</v>
      </c>
      <c r="AI719" s="110">
        <v>0</v>
      </c>
      <c r="AJ719" s="110">
        <v>0</v>
      </c>
      <c r="AK719" s="110">
        <v>131</v>
      </c>
      <c r="AL719" s="108">
        <v>0.12977099236641221</v>
      </c>
      <c r="AM719" s="111">
        <f t="shared" si="233"/>
        <v>0.24199999999999999</v>
      </c>
      <c r="AN719" s="111">
        <f t="shared" si="232"/>
        <v>0.69799999999999995</v>
      </c>
      <c r="AO719" s="111">
        <f t="shared" si="234"/>
        <v>0.67900000000000005</v>
      </c>
      <c r="AP719" s="111">
        <f t="shared" si="235"/>
        <v>0.74</v>
      </c>
      <c r="AQ719" s="111">
        <f t="shared" si="236"/>
        <v>0.223</v>
      </c>
      <c r="AR719" s="111">
        <f t="shared" si="237"/>
        <v>0.222</v>
      </c>
      <c r="AS719" s="111">
        <f t="shared" si="238"/>
        <v>0.432</v>
      </c>
      <c r="AT719" s="111">
        <f t="shared" si="239"/>
        <v>0.432</v>
      </c>
      <c r="AU719" s="111">
        <f t="shared" si="240"/>
        <v>0.95099999999999996</v>
      </c>
      <c r="AV719" s="111">
        <f t="shared" si="241"/>
        <v>0.251</v>
      </c>
      <c r="AW719" s="101">
        <f t="shared" si="242"/>
        <v>2</v>
      </c>
      <c r="AX719" s="101">
        <f t="shared" si="243"/>
        <v>2</v>
      </c>
      <c r="AY719" s="101">
        <f t="shared" si="244"/>
        <v>2</v>
      </c>
      <c r="AZ719" s="101">
        <f t="shared" si="245"/>
        <v>2</v>
      </c>
      <c r="BA719" s="101">
        <f t="shared" si="246"/>
        <v>0</v>
      </c>
      <c r="BB719" s="101">
        <f t="shared" si="247"/>
        <v>0</v>
      </c>
      <c r="BC719" s="101">
        <f t="shared" si="248"/>
        <v>1</v>
      </c>
      <c r="BD719" s="101">
        <f t="shared" si="249"/>
        <v>1</v>
      </c>
      <c r="BE719" s="101">
        <f t="shared" si="250"/>
        <v>2</v>
      </c>
      <c r="BF719" s="101">
        <f t="shared" si="251"/>
        <v>0</v>
      </c>
      <c r="BG719" s="101">
        <f t="shared" si="252"/>
        <v>12</v>
      </c>
    </row>
    <row r="720" spans="1:59" x14ac:dyDescent="0.2">
      <c r="A720" s="98">
        <v>1966540</v>
      </c>
      <c r="B720" s="98" t="s">
        <v>1544</v>
      </c>
      <c r="C720" s="98" t="s">
        <v>2863</v>
      </c>
      <c r="D720" s="98" t="s">
        <v>718</v>
      </c>
      <c r="E720" s="106">
        <v>271</v>
      </c>
      <c r="F720" s="107" t="s">
        <v>1054</v>
      </c>
      <c r="G720" s="108" t="s">
        <v>1055</v>
      </c>
      <c r="H720" s="109">
        <v>71029</v>
      </c>
      <c r="I720" s="108">
        <v>7.8E-2</v>
      </c>
      <c r="J720" s="110">
        <v>7</v>
      </c>
      <c r="K720" s="110">
        <v>128</v>
      </c>
      <c r="L720" s="108">
        <v>5.46875E-2</v>
      </c>
      <c r="M720" s="110">
        <v>5</v>
      </c>
      <c r="N720" s="110">
        <v>128</v>
      </c>
      <c r="O720" s="108">
        <v>3.90625E-2</v>
      </c>
      <c r="P720" s="108">
        <v>6.3E-2</v>
      </c>
      <c r="Q720" s="108">
        <v>0.38</v>
      </c>
      <c r="R720" s="108">
        <v>-0.11147540983606558</v>
      </c>
      <c r="S720" s="110">
        <v>11</v>
      </c>
      <c r="T720" s="110">
        <v>90</v>
      </c>
      <c r="U720" s="110">
        <v>217</v>
      </c>
      <c r="V720" s="108">
        <v>0.46543778801843316</v>
      </c>
      <c r="W720" s="110">
        <v>11</v>
      </c>
      <c r="X720" s="110">
        <v>0</v>
      </c>
      <c r="Y720" s="110">
        <v>139</v>
      </c>
      <c r="Z720" s="108">
        <v>7.9136690647482008E-2</v>
      </c>
      <c r="AA720" s="110">
        <v>9</v>
      </c>
      <c r="AB720" s="110">
        <v>2</v>
      </c>
      <c r="AC720" s="110">
        <v>4</v>
      </c>
      <c r="AD720" s="110">
        <v>0</v>
      </c>
      <c r="AE720" s="110">
        <v>2</v>
      </c>
      <c r="AF720" s="110">
        <v>0</v>
      </c>
      <c r="AG720" s="110">
        <v>0</v>
      </c>
      <c r="AH720" s="110">
        <v>1</v>
      </c>
      <c r="AI720" s="110">
        <v>0</v>
      </c>
      <c r="AJ720" s="110">
        <v>0</v>
      </c>
      <c r="AK720" s="110">
        <v>128</v>
      </c>
      <c r="AL720" s="108">
        <v>0.140625</v>
      </c>
      <c r="AM720" s="111">
        <f t="shared" si="233"/>
        <v>0.65800000000000003</v>
      </c>
      <c r="AN720" s="111">
        <f t="shared" si="232"/>
        <v>0.41199999999999998</v>
      </c>
      <c r="AO720" s="111">
        <f t="shared" si="234"/>
        <v>0.26400000000000001</v>
      </c>
      <c r="AP720" s="111">
        <f t="shared" si="235"/>
        <v>0.53900000000000003</v>
      </c>
      <c r="AQ720" s="111">
        <f t="shared" si="236"/>
        <v>0.84199999999999997</v>
      </c>
      <c r="AR720" s="111">
        <f t="shared" si="237"/>
        <v>0.623</v>
      </c>
      <c r="AS720" s="111">
        <f t="shared" si="238"/>
        <v>0.53300000000000003</v>
      </c>
      <c r="AT720" s="111">
        <f t="shared" si="239"/>
        <v>0.53300000000000003</v>
      </c>
      <c r="AU720" s="111">
        <f t="shared" si="240"/>
        <v>0.499</v>
      </c>
      <c r="AV720" s="111">
        <f t="shared" si="241"/>
        <v>0.309</v>
      </c>
      <c r="AW720" s="101">
        <f t="shared" si="242"/>
        <v>1</v>
      </c>
      <c r="AX720" s="101">
        <f t="shared" si="243"/>
        <v>1</v>
      </c>
      <c r="AY720" s="101">
        <f t="shared" si="244"/>
        <v>0</v>
      </c>
      <c r="AZ720" s="101">
        <f t="shared" si="245"/>
        <v>1</v>
      </c>
      <c r="BA720" s="101">
        <f t="shared" si="246"/>
        <v>2</v>
      </c>
      <c r="BB720" s="101">
        <f t="shared" si="247"/>
        <v>1</v>
      </c>
      <c r="BC720" s="101">
        <f t="shared" si="248"/>
        <v>2</v>
      </c>
      <c r="BD720" s="101">
        <f t="shared" si="249"/>
        <v>1</v>
      </c>
      <c r="BE720" s="101">
        <f t="shared" si="250"/>
        <v>1</v>
      </c>
      <c r="BF720" s="101">
        <f t="shared" si="251"/>
        <v>0</v>
      </c>
      <c r="BG720" s="101">
        <f t="shared" si="252"/>
        <v>10</v>
      </c>
    </row>
    <row r="721" spans="1:59" x14ac:dyDescent="0.2">
      <c r="A721" s="98">
        <v>1966585</v>
      </c>
      <c r="B721" s="98" t="s">
        <v>1563</v>
      </c>
      <c r="C721" s="98" t="s">
        <v>2864</v>
      </c>
      <c r="D721" s="98" t="s">
        <v>719</v>
      </c>
      <c r="E721" s="106">
        <v>806</v>
      </c>
      <c r="F721" s="107" t="s">
        <v>571</v>
      </c>
      <c r="G721" s="108" t="s">
        <v>1260</v>
      </c>
      <c r="H721" s="109">
        <v>47434</v>
      </c>
      <c r="I721" s="108">
        <v>0.11</v>
      </c>
      <c r="J721" s="110">
        <v>39</v>
      </c>
      <c r="K721" s="110">
        <v>383</v>
      </c>
      <c r="L721" s="108">
        <v>0.10182767624020887</v>
      </c>
      <c r="M721" s="110">
        <v>19</v>
      </c>
      <c r="N721" s="110">
        <v>383</v>
      </c>
      <c r="O721" s="108">
        <v>4.960835509138381E-2</v>
      </c>
      <c r="P721" s="108">
        <v>0</v>
      </c>
      <c r="Q721" s="108">
        <v>0.39100000000000001</v>
      </c>
      <c r="R721" s="108">
        <v>2.6751592356687899E-2</v>
      </c>
      <c r="S721" s="110">
        <v>41</v>
      </c>
      <c r="T721" s="110">
        <v>203</v>
      </c>
      <c r="U721" s="110">
        <v>561</v>
      </c>
      <c r="V721" s="108">
        <v>0.43493761140819964</v>
      </c>
      <c r="W721" s="110">
        <v>45</v>
      </c>
      <c r="X721" s="110">
        <v>13</v>
      </c>
      <c r="Y721" s="110">
        <v>428</v>
      </c>
      <c r="Z721" s="108">
        <v>7.476635514018691E-2</v>
      </c>
      <c r="AA721" s="110">
        <v>27</v>
      </c>
      <c r="AB721" s="110">
        <v>17</v>
      </c>
      <c r="AC721" s="110">
        <v>7</v>
      </c>
      <c r="AD721" s="110">
        <v>3</v>
      </c>
      <c r="AE721" s="110">
        <v>0</v>
      </c>
      <c r="AF721" s="110">
        <v>30</v>
      </c>
      <c r="AG721" s="110">
        <v>5</v>
      </c>
      <c r="AH721" s="110">
        <v>15</v>
      </c>
      <c r="AI721" s="110">
        <v>0</v>
      </c>
      <c r="AJ721" s="110">
        <v>0</v>
      </c>
      <c r="AK721" s="110">
        <v>383</v>
      </c>
      <c r="AL721" s="108">
        <v>0.27154046997389036</v>
      </c>
      <c r="AM721" s="111">
        <f t="shared" si="233"/>
        <v>0.105</v>
      </c>
      <c r="AN721" s="111">
        <f t="shared" si="232"/>
        <v>0.57999999999999996</v>
      </c>
      <c r="AO721" s="111">
        <f t="shared" si="234"/>
        <v>0.53200000000000003</v>
      </c>
      <c r="AP721" s="111">
        <f t="shared" si="235"/>
        <v>0.64600000000000002</v>
      </c>
      <c r="AQ721" s="111">
        <f t="shared" si="236"/>
        <v>0</v>
      </c>
      <c r="AR721" s="111">
        <f t="shared" si="237"/>
        <v>0.66</v>
      </c>
      <c r="AS721" s="111">
        <f t="shared" si="238"/>
        <v>0.41199999999999998</v>
      </c>
      <c r="AT721" s="111">
        <f t="shared" si="239"/>
        <v>0.41199999999999998</v>
      </c>
      <c r="AU721" s="111">
        <f t="shared" si="240"/>
        <v>0.46200000000000002</v>
      </c>
      <c r="AV721" s="111">
        <f t="shared" si="241"/>
        <v>0.86099999999999999</v>
      </c>
      <c r="AW721" s="101">
        <f t="shared" si="242"/>
        <v>2</v>
      </c>
      <c r="AX721" s="101">
        <f t="shared" si="243"/>
        <v>1</v>
      </c>
      <c r="AY721" s="101">
        <f t="shared" si="244"/>
        <v>1</v>
      </c>
      <c r="AZ721" s="101">
        <f t="shared" si="245"/>
        <v>1</v>
      </c>
      <c r="BA721" s="101">
        <f t="shared" si="246"/>
        <v>0</v>
      </c>
      <c r="BB721" s="101">
        <f t="shared" si="247"/>
        <v>1</v>
      </c>
      <c r="BC721" s="101">
        <f t="shared" si="248"/>
        <v>0</v>
      </c>
      <c r="BD721" s="101">
        <f t="shared" si="249"/>
        <v>1</v>
      </c>
      <c r="BE721" s="101">
        <f t="shared" si="250"/>
        <v>1</v>
      </c>
      <c r="BF721" s="101">
        <f t="shared" si="251"/>
        <v>2</v>
      </c>
      <c r="BG721" s="101">
        <f t="shared" si="252"/>
        <v>10</v>
      </c>
    </row>
    <row r="722" spans="1:59" x14ac:dyDescent="0.2">
      <c r="A722" s="98">
        <v>1966720</v>
      </c>
      <c r="B722" s="98" t="s">
        <v>1313</v>
      </c>
      <c r="C722" s="98" t="s">
        <v>2865</v>
      </c>
      <c r="D722" s="98" t="s">
        <v>720</v>
      </c>
      <c r="E722" s="106">
        <v>542</v>
      </c>
      <c r="F722" s="107" t="s">
        <v>428</v>
      </c>
      <c r="G722" s="108" t="s">
        <v>1047</v>
      </c>
      <c r="H722" s="109">
        <v>57308</v>
      </c>
      <c r="I722" s="108">
        <v>0.11199999999999999</v>
      </c>
      <c r="J722" s="110">
        <v>13</v>
      </c>
      <c r="K722" s="110">
        <v>218</v>
      </c>
      <c r="L722" s="108">
        <v>5.9633027522935783E-2</v>
      </c>
      <c r="M722" s="110">
        <v>18</v>
      </c>
      <c r="N722" s="110">
        <v>218</v>
      </c>
      <c r="O722" s="108">
        <v>8.2568807339449546E-2</v>
      </c>
      <c r="P722" s="108">
        <v>0.03</v>
      </c>
      <c r="Q722" s="108">
        <v>0.33799999999999997</v>
      </c>
      <c r="R722" s="108">
        <v>-7.1917808219178078E-2</v>
      </c>
      <c r="S722" s="110">
        <v>9</v>
      </c>
      <c r="T722" s="110">
        <v>112</v>
      </c>
      <c r="U722" s="110">
        <v>321</v>
      </c>
      <c r="V722" s="108">
        <v>0.37694704049844235</v>
      </c>
      <c r="W722" s="110">
        <v>25</v>
      </c>
      <c r="X722" s="110">
        <v>0</v>
      </c>
      <c r="Y722" s="110">
        <v>243</v>
      </c>
      <c r="Z722" s="108">
        <v>0.102880658436214</v>
      </c>
      <c r="AA722" s="110">
        <v>2</v>
      </c>
      <c r="AB722" s="110">
        <v>6</v>
      </c>
      <c r="AC722" s="110">
        <v>20</v>
      </c>
      <c r="AD722" s="110">
        <v>15</v>
      </c>
      <c r="AE722" s="110">
        <v>0</v>
      </c>
      <c r="AF722" s="110">
        <v>0</v>
      </c>
      <c r="AG722" s="110">
        <v>0</v>
      </c>
      <c r="AH722" s="110">
        <v>2</v>
      </c>
      <c r="AI722" s="110">
        <v>0</v>
      </c>
      <c r="AJ722" s="110">
        <v>0</v>
      </c>
      <c r="AK722" s="110">
        <v>218</v>
      </c>
      <c r="AL722" s="108">
        <v>0.20642201834862386</v>
      </c>
      <c r="AM722" s="111">
        <f t="shared" si="233"/>
        <v>0.32200000000000001</v>
      </c>
      <c r="AN722" s="111">
        <f t="shared" si="232"/>
        <v>0.59099999999999997</v>
      </c>
      <c r="AO722" s="111">
        <f t="shared" si="234"/>
        <v>0.29199999999999998</v>
      </c>
      <c r="AP722" s="111">
        <f t="shared" si="235"/>
        <v>0.86399999999999999</v>
      </c>
      <c r="AQ722" s="111">
        <f t="shared" si="236"/>
        <v>0.55900000000000005</v>
      </c>
      <c r="AR722" s="111">
        <f t="shared" si="237"/>
        <v>0.434</v>
      </c>
      <c r="AS722" s="111">
        <f t="shared" si="238"/>
        <v>0.21099999999999999</v>
      </c>
      <c r="AT722" s="111">
        <f t="shared" si="239"/>
        <v>0.21099999999999999</v>
      </c>
      <c r="AU722" s="111">
        <f t="shared" si="240"/>
        <v>0.61599999999999999</v>
      </c>
      <c r="AV722" s="111">
        <f t="shared" si="241"/>
        <v>0.63300000000000001</v>
      </c>
      <c r="AW722" s="101">
        <f t="shared" si="242"/>
        <v>2</v>
      </c>
      <c r="AX722" s="101">
        <f t="shared" si="243"/>
        <v>1</v>
      </c>
      <c r="AY722" s="101">
        <f t="shared" si="244"/>
        <v>0</v>
      </c>
      <c r="AZ722" s="101">
        <f t="shared" si="245"/>
        <v>2</v>
      </c>
      <c r="BA722" s="101">
        <f t="shared" si="246"/>
        <v>1</v>
      </c>
      <c r="BB722" s="101">
        <f t="shared" si="247"/>
        <v>1</v>
      </c>
      <c r="BC722" s="101">
        <f t="shared" si="248"/>
        <v>1</v>
      </c>
      <c r="BD722" s="101">
        <f t="shared" si="249"/>
        <v>0</v>
      </c>
      <c r="BE722" s="101">
        <f t="shared" si="250"/>
        <v>1</v>
      </c>
      <c r="BF722" s="101">
        <f t="shared" si="251"/>
        <v>1</v>
      </c>
      <c r="BG722" s="101">
        <f t="shared" si="252"/>
        <v>10</v>
      </c>
    </row>
    <row r="723" spans="1:59" x14ac:dyDescent="0.2">
      <c r="A723" s="98">
        <v>1966810</v>
      </c>
      <c r="B723" s="98" t="s">
        <v>2101</v>
      </c>
      <c r="C723" s="98" t="s">
        <v>2866</v>
      </c>
      <c r="D723" s="98" t="s">
        <v>721</v>
      </c>
      <c r="E723" s="106">
        <v>202</v>
      </c>
      <c r="F723" s="107" t="s">
        <v>243</v>
      </c>
      <c r="G723" s="108" t="s">
        <v>1454</v>
      </c>
      <c r="H723" s="109">
        <v>96111</v>
      </c>
      <c r="I723" s="108">
        <v>2.7000000000000003E-2</v>
      </c>
      <c r="J723" s="110">
        <v>0</v>
      </c>
      <c r="K723" s="110">
        <v>100</v>
      </c>
      <c r="L723" s="108">
        <v>0</v>
      </c>
      <c r="M723" s="110">
        <v>4</v>
      </c>
      <c r="N723" s="110">
        <v>100</v>
      </c>
      <c r="O723" s="108">
        <v>0.04</v>
      </c>
      <c r="P723" s="108">
        <v>2.1000000000000001E-2</v>
      </c>
      <c r="Q723" s="108">
        <v>0.249</v>
      </c>
      <c r="R723" s="108">
        <v>0.10989010989010989</v>
      </c>
      <c r="S723" s="110">
        <v>4</v>
      </c>
      <c r="T723" s="110">
        <v>64</v>
      </c>
      <c r="U723" s="110">
        <v>182</v>
      </c>
      <c r="V723" s="108">
        <v>0.37362637362637363</v>
      </c>
      <c r="W723" s="110">
        <v>0</v>
      </c>
      <c r="X723" s="110">
        <v>0</v>
      </c>
      <c r="Y723" s="110">
        <v>100</v>
      </c>
      <c r="Z723" s="108">
        <v>0</v>
      </c>
      <c r="AA723" s="110">
        <v>6</v>
      </c>
      <c r="AB723" s="110">
        <v>1</v>
      </c>
      <c r="AC723" s="110">
        <v>9</v>
      </c>
      <c r="AD723" s="110">
        <v>0</v>
      </c>
      <c r="AE723" s="110">
        <v>0</v>
      </c>
      <c r="AF723" s="110">
        <v>0</v>
      </c>
      <c r="AG723" s="110">
        <v>0</v>
      </c>
      <c r="AH723" s="110">
        <v>0</v>
      </c>
      <c r="AI723" s="110">
        <v>0</v>
      </c>
      <c r="AJ723" s="110">
        <v>0</v>
      </c>
      <c r="AK723" s="110">
        <v>100</v>
      </c>
      <c r="AL723" s="108">
        <v>0.16</v>
      </c>
      <c r="AM723" s="111">
        <f t="shared" si="233"/>
        <v>0.92900000000000005</v>
      </c>
      <c r="AN723" s="111">
        <f t="shared" si="232"/>
        <v>8.5999999999999993E-2</v>
      </c>
      <c r="AO723" s="111">
        <f t="shared" si="234"/>
        <v>0</v>
      </c>
      <c r="AP723" s="111">
        <f t="shared" si="235"/>
        <v>0.55400000000000005</v>
      </c>
      <c r="AQ723" s="111">
        <f t="shared" si="236"/>
        <v>0.435</v>
      </c>
      <c r="AR723" s="111">
        <f t="shared" si="237"/>
        <v>0.123</v>
      </c>
      <c r="AS723" s="111">
        <f t="shared" si="238"/>
        <v>0.20300000000000001</v>
      </c>
      <c r="AT723" s="111">
        <f t="shared" si="239"/>
        <v>0.20300000000000001</v>
      </c>
      <c r="AU723" s="111">
        <f t="shared" si="240"/>
        <v>0</v>
      </c>
      <c r="AV723" s="111">
        <f t="shared" si="241"/>
        <v>0.39500000000000002</v>
      </c>
      <c r="AW723" s="101">
        <f t="shared" si="242"/>
        <v>0</v>
      </c>
      <c r="AX723" s="101">
        <f t="shared" si="243"/>
        <v>0</v>
      </c>
      <c r="AY723" s="101">
        <f t="shared" si="244"/>
        <v>0</v>
      </c>
      <c r="AZ723" s="101">
        <f t="shared" si="245"/>
        <v>1</v>
      </c>
      <c r="BA723" s="101">
        <f t="shared" si="246"/>
        <v>1</v>
      </c>
      <c r="BB723" s="101">
        <f t="shared" si="247"/>
        <v>0</v>
      </c>
      <c r="BC723" s="101">
        <f t="shared" si="248"/>
        <v>0</v>
      </c>
      <c r="BD723" s="101">
        <f t="shared" si="249"/>
        <v>0</v>
      </c>
      <c r="BE723" s="101">
        <f t="shared" si="250"/>
        <v>0</v>
      </c>
      <c r="BF723" s="101">
        <f t="shared" si="251"/>
        <v>1</v>
      </c>
      <c r="BG723" s="101">
        <f t="shared" si="252"/>
        <v>3</v>
      </c>
    </row>
    <row r="724" spans="1:59" x14ac:dyDescent="0.2">
      <c r="A724" s="98">
        <v>1966855</v>
      </c>
      <c r="B724" s="98" t="s">
        <v>1108</v>
      </c>
      <c r="C724" s="98" t="s">
        <v>2867</v>
      </c>
      <c r="D724" s="98" t="s">
        <v>722</v>
      </c>
      <c r="E724" s="106">
        <v>109</v>
      </c>
      <c r="F724" s="107" t="s">
        <v>1100</v>
      </c>
      <c r="G724" s="108" t="s">
        <v>1101</v>
      </c>
      <c r="H724" s="109"/>
      <c r="I724" s="108">
        <v>0.13800000000000001</v>
      </c>
      <c r="J724" s="110">
        <v>1</v>
      </c>
      <c r="K724" s="110">
        <v>44</v>
      </c>
      <c r="L724" s="108">
        <v>2.2727272727272728E-2</v>
      </c>
      <c r="M724" s="110">
        <v>0</v>
      </c>
      <c r="N724" s="110">
        <v>44</v>
      </c>
      <c r="O724" s="108">
        <v>0</v>
      </c>
      <c r="P724" s="108">
        <v>3.7999999999999999E-2</v>
      </c>
      <c r="Q724" s="108">
        <v>0.55200000000000005</v>
      </c>
      <c r="R724" s="108">
        <v>-0.24827586206896551</v>
      </c>
      <c r="S724" s="110">
        <v>4</v>
      </c>
      <c r="T724" s="110">
        <v>26</v>
      </c>
      <c r="U724" s="110">
        <v>44</v>
      </c>
      <c r="V724" s="108">
        <v>0.68181818181818177</v>
      </c>
      <c r="W724" s="110">
        <v>13</v>
      </c>
      <c r="X724" s="110">
        <v>0</v>
      </c>
      <c r="Y724" s="110">
        <v>57</v>
      </c>
      <c r="Z724" s="108">
        <v>0.22807017543859648</v>
      </c>
      <c r="AA724" s="110">
        <v>1</v>
      </c>
      <c r="AB724" s="110">
        <v>1</v>
      </c>
      <c r="AC724" s="110">
        <v>2</v>
      </c>
      <c r="AD724" s="110">
        <v>0</v>
      </c>
      <c r="AE724" s="110">
        <v>0</v>
      </c>
      <c r="AF724" s="110">
        <v>7</v>
      </c>
      <c r="AG724" s="110">
        <v>0</v>
      </c>
      <c r="AH724" s="110">
        <v>0</v>
      </c>
      <c r="AI724" s="110">
        <v>0</v>
      </c>
      <c r="AJ724" s="110">
        <v>0</v>
      </c>
      <c r="AK724" s="110">
        <v>44</v>
      </c>
      <c r="AL724" s="108">
        <v>0.25</v>
      </c>
      <c r="AM724" s="111">
        <f t="shared" si="233"/>
        <v>0</v>
      </c>
      <c r="AN724" s="111">
        <f t="shared" si="232"/>
        <v>0.71299999999999997</v>
      </c>
      <c r="AO724" s="111">
        <f t="shared" si="234"/>
        <v>9.0999999999999998E-2</v>
      </c>
      <c r="AP724" s="111">
        <f t="shared" si="235"/>
        <v>0</v>
      </c>
      <c r="AQ724" s="111">
        <f t="shared" si="236"/>
        <v>0.65600000000000003</v>
      </c>
      <c r="AR724" s="111">
        <f t="shared" si="237"/>
        <v>0.95299999999999996</v>
      </c>
      <c r="AS724" s="111">
        <f t="shared" si="238"/>
        <v>0.94699999999999995</v>
      </c>
      <c r="AT724" s="111">
        <f t="shared" si="239"/>
        <v>0.94699999999999995</v>
      </c>
      <c r="AU724" s="111">
        <f t="shared" si="240"/>
        <v>0.92100000000000004</v>
      </c>
      <c r="AV724" s="111">
        <f t="shared" si="241"/>
        <v>0.79100000000000004</v>
      </c>
      <c r="AW724" s="101">
        <f t="shared" si="242"/>
        <v>2</v>
      </c>
      <c r="AX724" s="101">
        <f t="shared" si="243"/>
        <v>2</v>
      </c>
      <c r="AY724" s="101">
        <f t="shared" si="244"/>
        <v>0</v>
      </c>
      <c r="AZ724" s="101">
        <f t="shared" si="245"/>
        <v>0</v>
      </c>
      <c r="BA724" s="101">
        <f t="shared" si="246"/>
        <v>1</v>
      </c>
      <c r="BB724" s="101">
        <f t="shared" si="247"/>
        <v>2</v>
      </c>
      <c r="BC724" s="101">
        <f t="shared" si="248"/>
        <v>2</v>
      </c>
      <c r="BD724" s="101">
        <f t="shared" si="249"/>
        <v>2</v>
      </c>
      <c r="BE724" s="101">
        <f t="shared" si="250"/>
        <v>2</v>
      </c>
      <c r="BF724" s="101">
        <f t="shared" si="251"/>
        <v>2</v>
      </c>
      <c r="BG724" s="101">
        <f t="shared" si="252"/>
        <v>15</v>
      </c>
    </row>
    <row r="725" spans="1:59" x14ac:dyDescent="0.2">
      <c r="A725" s="98">
        <v>1967035</v>
      </c>
      <c r="B725" s="98" t="s">
        <v>1970</v>
      </c>
      <c r="C725" s="98" t="s">
        <v>2868</v>
      </c>
      <c r="D725" s="98" t="s">
        <v>723</v>
      </c>
      <c r="E725" s="106">
        <v>275</v>
      </c>
      <c r="F725" s="107" t="s">
        <v>1070</v>
      </c>
      <c r="G725" s="108" t="s">
        <v>1071</v>
      </c>
      <c r="H725" s="109">
        <v>56500</v>
      </c>
      <c r="I725" s="108">
        <v>3.4000000000000002E-2</v>
      </c>
      <c r="J725" s="110">
        <v>15</v>
      </c>
      <c r="K725" s="110">
        <v>146</v>
      </c>
      <c r="L725" s="108">
        <v>0.10273972602739725</v>
      </c>
      <c r="M725" s="110">
        <v>0</v>
      </c>
      <c r="N725" s="110">
        <v>146</v>
      </c>
      <c r="O725" s="108">
        <v>0</v>
      </c>
      <c r="P725" s="108">
        <v>3.7000000000000005E-2</v>
      </c>
      <c r="Q725" s="108">
        <v>0.158</v>
      </c>
      <c r="R725" s="108">
        <v>-0.12698412698412698</v>
      </c>
      <c r="S725" s="110">
        <v>3</v>
      </c>
      <c r="T725" s="110">
        <v>62</v>
      </c>
      <c r="U725" s="110">
        <v>144</v>
      </c>
      <c r="V725" s="108">
        <v>0.4513888888888889</v>
      </c>
      <c r="W725" s="110">
        <v>0</v>
      </c>
      <c r="X725" s="110">
        <v>0</v>
      </c>
      <c r="Y725" s="110">
        <v>146</v>
      </c>
      <c r="Z725" s="108">
        <v>0</v>
      </c>
      <c r="AA725" s="110">
        <v>3</v>
      </c>
      <c r="AB725" s="110">
        <v>9</v>
      </c>
      <c r="AC725" s="110">
        <v>3</v>
      </c>
      <c r="AD725" s="110">
        <v>0</v>
      </c>
      <c r="AE725" s="110">
        <v>2</v>
      </c>
      <c r="AF725" s="110">
        <v>0</v>
      </c>
      <c r="AG725" s="110">
        <v>9</v>
      </c>
      <c r="AH725" s="110">
        <v>0</v>
      </c>
      <c r="AI725" s="110">
        <v>0</v>
      </c>
      <c r="AJ725" s="110">
        <v>0</v>
      </c>
      <c r="AK725" s="110">
        <v>146</v>
      </c>
      <c r="AL725" s="108">
        <v>0.17808219178082191</v>
      </c>
      <c r="AM725" s="111">
        <f t="shared" si="233"/>
        <v>0.29399999999999998</v>
      </c>
      <c r="AN725" s="111">
        <f t="shared" si="232"/>
        <v>0.121</v>
      </c>
      <c r="AO725" s="111">
        <f t="shared" si="234"/>
        <v>0.53800000000000003</v>
      </c>
      <c r="AP725" s="111">
        <f t="shared" si="235"/>
        <v>0</v>
      </c>
      <c r="AQ725" s="111">
        <f t="shared" si="236"/>
        <v>0.64400000000000002</v>
      </c>
      <c r="AR725" s="111">
        <f t="shared" si="237"/>
        <v>5.0000000000000001E-3</v>
      </c>
      <c r="AS725" s="111">
        <f t="shared" si="238"/>
        <v>0.48599999999999999</v>
      </c>
      <c r="AT725" s="111">
        <f t="shared" si="239"/>
        <v>0.48599999999999999</v>
      </c>
      <c r="AU725" s="111">
        <f t="shared" si="240"/>
        <v>0</v>
      </c>
      <c r="AV725" s="111">
        <f t="shared" si="241"/>
        <v>0.49</v>
      </c>
      <c r="AW725" s="101">
        <f t="shared" si="242"/>
        <v>2</v>
      </c>
      <c r="AX725" s="101">
        <f t="shared" si="243"/>
        <v>0</v>
      </c>
      <c r="AY725" s="101">
        <f t="shared" si="244"/>
        <v>1</v>
      </c>
      <c r="AZ725" s="101">
        <f t="shared" si="245"/>
        <v>0</v>
      </c>
      <c r="BA725" s="101">
        <f t="shared" si="246"/>
        <v>1</v>
      </c>
      <c r="BB725" s="101">
        <f t="shared" si="247"/>
        <v>0</v>
      </c>
      <c r="BC725" s="101">
        <f t="shared" si="248"/>
        <v>2</v>
      </c>
      <c r="BD725" s="101">
        <f t="shared" si="249"/>
        <v>1</v>
      </c>
      <c r="BE725" s="101">
        <f t="shared" si="250"/>
        <v>0</v>
      </c>
      <c r="BF725" s="101">
        <f t="shared" si="251"/>
        <v>1</v>
      </c>
      <c r="BG725" s="101">
        <f t="shared" si="252"/>
        <v>8</v>
      </c>
    </row>
    <row r="726" spans="1:59" x14ac:dyDescent="0.2">
      <c r="A726" s="98">
        <v>1967125</v>
      </c>
      <c r="B726" s="98" t="s">
        <v>1538</v>
      </c>
      <c r="C726" s="98" t="s">
        <v>2869</v>
      </c>
      <c r="D726" s="98" t="s">
        <v>724</v>
      </c>
      <c r="E726" s="106">
        <v>38</v>
      </c>
      <c r="F726" s="107" t="s">
        <v>1226</v>
      </c>
      <c r="G726" s="108" t="s">
        <v>1227</v>
      </c>
      <c r="H726" s="109">
        <v>59375</v>
      </c>
      <c r="I726" s="108">
        <v>0.10800000000000001</v>
      </c>
      <c r="J726" s="110">
        <v>1</v>
      </c>
      <c r="K726" s="110">
        <v>31</v>
      </c>
      <c r="L726" s="108">
        <v>3.2258064516129031E-2</v>
      </c>
      <c r="M726" s="110">
        <v>0</v>
      </c>
      <c r="N726" s="110">
        <v>31</v>
      </c>
      <c r="O726" s="108">
        <v>0</v>
      </c>
      <c r="P726" s="108">
        <v>0</v>
      </c>
      <c r="Q726" s="108">
        <v>0.50900000000000001</v>
      </c>
      <c r="R726" s="108">
        <v>-0.26923076923076922</v>
      </c>
      <c r="S726" s="110">
        <v>6</v>
      </c>
      <c r="T726" s="110">
        <v>30</v>
      </c>
      <c r="U726" s="110">
        <v>53</v>
      </c>
      <c r="V726" s="108">
        <v>0.67924528301886788</v>
      </c>
      <c r="W726" s="110">
        <v>5</v>
      </c>
      <c r="X726" s="110">
        <v>0</v>
      </c>
      <c r="Y726" s="110">
        <v>36</v>
      </c>
      <c r="Z726" s="108">
        <v>0.1388888888888889</v>
      </c>
      <c r="AA726" s="110">
        <v>2</v>
      </c>
      <c r="AB726" s="110">
        <v>2</v>
      </c>
      <c r="AC726" s="110">
        <v>0</v>
      </c>
      <c r="AD726" s="110">
        <v>0</v>
      </c>
      <c r="AE726" s="110">
        <v>4</v>
      </c>
      <c r="AF726" s="110">
        <v>0</v>
      </c>
      <c r="AG726" s="110">
        <v>0</v>
      </c>
      <c r="AH726" s="110">
        <v>0</v>
      </c>
      <c r="AI726" s="110">
        <v>0</v>
      </c>
      <c r="AJ726" s="110">
        <v>0</v>
      </c>
      <c r="AK726" s="110">
        <v>31</v>
      </c>
      <c r="AL726" s="108">
        <v>0.25806451612903225</v>
      </c>
      <c r="AM726" s="111">
        <f t="shared" si="233"/>
        <v>0.38200000000000001</v>
      </c>
      <c r="AN726" s="111">
        <f t="shared" si="232"/>
        <v>0.56599999999999995</v>
      </c>
      <c r="AO726" s="111">
        <f t="shared" si="234"/>
        <v>0.13700000000000001</v>
      </c>
      <c r="AP726" s="111">
        <f t="shared" si="235"/>
        <v>0</v>
      </c>
      <c r="AQ726" s="111">
        <f t="shared" si="236"/>
        <v>0</v>
      </c>
      <c r="AR726" s="111">
        <f t="shared" si="237"/>
        <v>0.92700000000000005</v>
      </c>
      <c r="AS726" s="111">
        <f t="shared" si="238"/>
        <v>0.94299999999999995</v>
      </c>
      <c r="AT726" s="111">
        <f t="shared" si="239"/>
        <v>0.94299999999999995</v>
      </c>
      <c r="AU726" s="111">
        <f t="shared" si="240"/>
        <v>0.77600000000000002</v>
      </c>
      <c r="AV726" s="111">
        <f t="shared" si="241"/>
        <v>0.82</v>
      </c>
      <c r="AW726" s="101">
        <f t="shared" si="242"/>
        <v>1</v>
      </c>
      <c r="AX726" s="101">
        <f t="shared" si="243"/>
        <v>1</v>
      </c>
      <c r="AY726" s="101">
        <f t="shared" si="244"/>
        <v>0</v>
      </c>
      <c r="AZ726" s="101">
        <f t="shared" si="245"/>
        <v>0</v>
      </c>
      <c r="BA726" s="101">
        <f t="shared" si="246"/>
        <v>0</v>
      </c>
      <c r="BB726" s="101">
        <f t="shared" si="247"/>
        <v>2</v>
      </c>
      <c r="BC726" s="101">
        <f t="shared" si="248"/>
        <v>2</v>
      </c>
      <c r="BD726" s="101">
        <f t="shared" si="249"/>
        <v>2</v>
      </c>
      <c r="BE726" s="101">
        <f t="shared" si="250"/>
        <v>2</v>
      </c>
      <c r="BF726" s="101">
        <f t="shared" si="251"/>
        <v>2</v>
      </c>
      <c r="BG726" s="101">
        <f t="shared" si="252"/>
        <v>12</v>
      </c>
    </row>
    <row r="727" spans="1:59" x14ac:dyDescent="0.2">
      <c r="A727" s="98">
        <v>1967170</v>
      </c>
      <c r="B727" s="98" t="s">
        <v>1597</v>
      </c>
      <c r="C727" s="98" t="s">
        <v>2870</v>
      </c>
      <c r="D727" s="98" t="s">
        <v>725</v>
      </c>
      <c r="E727" s="106">
        <v>365</v>
      </c>
      <c r="F727" s="107" t="s">
        <v>1172</v>
      </c>
      <c r="G727" s="108" t="s">
        <v>1173</v>
      </c>
      <c r="H727" s="109">
        <v>63250</v>
      </c>
      <c r="I727" s="108">
        <v>0.17199999999999999</v>
      </c>
      <c r="J727" s="110">
        <v>19</v>
      </c>
      <c r="K727" s="110">
        <v>161</v>
      </c>
      <c r="L727" s="108">
        <v>0.11801242236024845</v>
      </c>
      <c r="M727" s="110">
        <v>7</v>
      </c>
      <c r="N727" s="110">
        <v>161</v>
      </c>
      <c r="O727" s="108">
        <v>4.3478260869565216E-2</v>
      </c>
      <c r="P727" s="108">
        <v>3.9E-2</v>
      </c>
      <c r="Q727" s="108">
        <v>0.30499999999999999</v>
      </c>
      <c r="R727" s="108">
        <v>-0.13507109004739337</v>
      </c>
      <c r="S727" s="110">
        <v>9</v>
      </c>
      <c r="T727" s="110">
        <v>85</v>
      </c>
      <c r="U727" s="110">
        <v>260</v>
      </c>
      <c r="V727" s="108">
        <v>0.36153846153846153</v>
      </c>
      <c r="W727" s="110">
        <v>48</v>
      </c>
      <c r="X727" s="110">
        <v>8</v>
      </c>
      <c r="Y727" s="110">
        <v>209</v>
      </c>
      <c r="Z727" s="108">
        <v>0.19138755980861244</v>
      </c>
      <c r="AA727" s="110">
        <v>2</v>
      </c>
      <c r="AB727" s="110">
        <v>7</v>
      </c>
      <c r="AC727" s="110">
        <v>0</v>
      </c>
      <c r="AD727" s="110">
        <v>2</v>
      </c>
      <c r="AE727" s="110">
        <v>2</v>
      </c>
      <c r="AF727" s="110">
        <v>5</v>
      </c>
      <c r="AG727" s="110">
        <v>0</v>
      </c>
      <c r="AH727" s="110">
        <v>0</v>
      </c>
      <c r="AI727" s="110">
        <v>0</v>
      </c>
      <c r="AJ727" s="110">
        <v>0</v>
      </c>
      <c r="AK727" s="110">
        <v>161</v>
      </c>
      <c r="AL727" s="108">
        <v>0.11180124223602485</v>
      </c>
      <c r="AM727" s="111">
        <f t="shared" si="233"/>
        <v>0.47499999999999998</v>
      </c>
      <c r="AN727" s="111">
        <f t="shared" si="232"/>
        <v>0.83</v>
      </c>
      <c r="AO727" s="111">
        <f t="shared" si="234"/>
        <v>0.624</v>
      </c>
      <c r="AP727" s="111">
        <f t="shared" si="235"/>
        <v>0.57999999999999996</v>
      </c>
      <c r="AQ727" s="111">
        <f t="shared" si="236"/>
        <v>0.66400000000000003</v>
      </c>
      <c r="AR727" s="111">
        <f t="shared" si="237"/>
        <v>0.312</v>
      </c>
      <c r="AS727" s="111">
        <f t="shared" si="238"/>
        <v>0.17299999999999999</v>
      </c>
      <c r="AT727" s="111">
        <f t="shared" si="239"/>
        <v>0.17299999999999999</v>
      </c>
      <c r="AU727" s="111">
        <f t="shared" si="240"/>
        <v>0.88600000000000001</v>
      </c>
      <c r="AV727" s="111">
        <f t="shared" si="241"/>
        <v>0.16900000000000001</v>
      </c>
      <c r="AW727" s="101">
        <f t="shared" si="242"/>
        <v>1</v>
      </c>
      <c r="AX727" s="101">
        <f t="shared" si="243"/>
        <v>2</v>
      </c>
      <c r="AY727" s="101">
        <f t="shared" si="244"/>
        <v>1</v>
      </c>
      <c r="AZ727" s="101">
        <f t="shared" si="245"/>
        <v>1</v>
      </c>
      <c r="BA727" s="101">
        <f t="shared" si="246"/>
        <v>1</v>
      </c>
      <c r="BB727" s="101">
        <f t="shared" si="247"/>
        <v>0</v>
      </c>
      <c r="BC727" s="101">
        <f t="shared" si="248"/>
        <v>2</v>
      </c>
      <c r="BD727" s="101">
        <f t="shared" si="249"/>
        <v>0</v>
      </c>
      <c r="BE727" s="101">
        <f t="shared" si="250"/>
        <v>2</v>
      </c>
      <c r="BF727" s="101">
        <f t="shared" si="251"/>
        <v>0</v>
      </c>
      <c r="BG727" s="101">
        <f t="shared" si="252"/>
        <v>10</v>
      </c>
    </row>
    <row r="728" spans="1:59" x14ac:dyDescent="0.2">
      <c r="A728" s="98">
        <v>1967215</v>
      </c>
      <c r="B728" s="98" t="s">
        <v>1499</v>
      </c>
      <c r="C728" s="98" t="s">
        <v>2871</v>
      </c>
      <c r="D728" s="98" t="s">
        <v>726</v>
      </c>
      <c r="E728" s="106">
        <v>220</v>
      </c>
      <c r="F728" s="107" t="s">
        <v>349</v>
      </c>
      <c r="G728" s="108" t="s">
        <v>1194</v>
      </c>
      <c r="H728" s="109">
        <v>65250</v>
      </c>
      <c r="I728" s="108">
        <v>0.15</v>
      </c>
      <c r="J728" s="110">
        <v>12</v>
      </c>
      <c r="K728" s="110">
        <v>84</v>
      </c>
      <c r="L728" s="108">
        <v>0.14285714285714285</v>
      </c>
      <c r="M728" s="110">
        <v>1</v>
      </c>
      <c r="N728" s="110">
        <v>84</v>
      </c>
      <c r="O728" s="108">
        <v>1.1904761904761904E-2</v>
      </c>
      <c r="P728" s="108">
        <v>9.0000000000000011E-3</v>
      </c>
      <c r="Q728" s="108">
        <v>0.27899999999999997</v>
      </c>
      <c r="R728" s="108">
        <v>-0.24657534246575341</v>
      </c>
      <c r="S728" s="110">
        <v>3</v>
      </c>
      <c r="T728" s="110">
        <v>72</v>
      </c>
      <c r="U728" s="110">
        <v>127</v>
      </c>
      <c r="V728" s="108">
        <v>0.59055118110236215</v>
      </c>
      <c r="W728" s="110">
        <v>20</v>
      </c>
      <c r="X728" s="110">
        <v>0</v>
      </c>
      <c r="Y728" s="110">
        <v>104</v>
      </c>
      <c r="Z728" s="108">
        <v>0.19230769230769232</v>
      </c>
      <c r="AA728" s="110">
        <v>2</v>
      </c>
      <c r="AB728" s="110">
        <v>1</v>
      </c>
      <c r="AC728" s="110">
        <v>5</v>
      </c>
      <c r="AD728" s="110">
        <v>2</v>
      </c>
      <c r="AE728" s="110">
        <v>0</v>
      </c>
      <c r="AF728" s="110">
        <v>4</v>
      </c>
      <c r="AG728" s="110">
        <v>1</v>
      </c>
      <c r="AH728" s="110">
        <v>0</v>
      </c>
      <c r="AI728" s="110">
        <v>0</v>
      </c>
      <c r="AJ728" s="110">
        <v>0</v>
      </c>
      <c r="AK728" s="110">
        <v>84</v>
      </c>
      <c r="AL728" s="108">
        <v>0.17857142857142858</v>
      </c>
      <c r="AM728" s="111">
        <f t="shared" si="233"/>
        <v>0.51700000000000002</v>
      </c>
      <c r="AN728" s="111">
        <f t="shared" si="232"/>
        <v>0.755</v>
      </c>
      <c r="AO728" s="111">
        <f t="shared" si="234"/>
        <v>0.73299999999999998</v>
      </c>
      <c r="AP728" s="111">
        <f t="shared" si="235"/>
        <v>0.191</v>
      </c>
      <c r="AQ728" s="111">
        <f t="shared" si="236"/>
        <v>0.253</v>
      </c>
      <c r="AR728" s="111">
        <f t="shared" si="237"/>
        <v>0.21099999999999999</v>
      </c>
      <c r="AS728" s="111">
        <f t="shared" si="238"/>
        <v>0.86199999999999999</v>
      </c>
      <c r="AT728" s="111">
        <f t="shared" si="239"/>
        <v>0.86199999999999999</v>
      </c>
      <c r="AU728" s="111">
        <f t="shared" si="240"/>
        <v>0.89</v>
      </c>
      <c r="AV728" s="111">
        <f t="shared" si="241"/>
        <v>0.495</v>
      </c>
      <c r="AW728" s="101">
        <f t="shared" si="242"/>
        <v>1</v>
      </c>
      <c r="AX728" s="101">
        <f t="shared" si="243"/>
        <v>2</v>
      </c>
      <c r="AY728" s="101">
        <f t="shared" si="244"/>
        <v>2</v>
      </c>
      <c r="AZ728" s="101">
        <f t="shared" si="245"/>
        <v>0</v>
      </c>
      <c r="BA728" s="101">
        <f t="shared" si="246"/>
        <v>0</v>
      </c>
      <c r="BB728" s="101">
        <f t="shared" si="247"/>
        <v>0</v>
      </c>
      <c r="BC728" s="101">
        <f t="shared" si="248"/>
        <v>2</v>
      </c>
      <c r="BD728" s="101">
        <f t="shared" si="249"/>
        <v>2</v>
      </c>
      <c r="BE728" s="101">
        <f t="shared" si="250"/>
        <v>2</v>
      </c>
      <c r="BF728" s="101">
        <f t="shared" si="251"/>
        <v>1</v>
      </c>
      <c r="BG728" s="101">
        <f t="shared" si="252"/>
        <v>12</v>
      </c>
    </row>
    <row r="729" spans="1:59" x14ac:dyDescent="0.2">
      <c r="A729" s="98">
        <v>1967350</v>
      </c>
      <c r="B729" s="98" t="s">
        <v>2078</v>
      </c>
      <c r="C729" s="98" t="s">
        <v>2872</v>
      </c>
      <c r="D729" s="98" t="s">
        <v>727</v>
      </c>
      <c r="E729" s="106">
        <v>379</v>
      </c>
      <c r="F729" s="107" t="s">
        <v>1376</v>
      </c>
      <c r="G729" s="108" t="s">
        <v>1377</v>
      </c>
      <c r="H729" s="109">
        <v>88500</v>
      </c>
      <c r="I729" s="108">
        <v>3.9E-2</v>
      </c>
      <c r="J729" s="110">
        <v>5</v>
      </c>
      <c r="K729" s="110">
        <v>166</v>
      </c>
      <c r="L729" s="108">
        <v>3.0120481927710843E-2</v>
      </c>
      <c r="M729" s="110">
        <v>1</v>
      </c>
      <c r="N729" s="110">
        <v>166</v>
      </c>
      <c r="O729" s="108">
        <v>6.024096385542169E-3</v>
      </c>
      <c r="P729" s="108">
        <v>4.4999999999999998E-2</v>
      </c>
      <c r="Q729" s="108">
        <v>0.28699999999999998</v>
      </c>
      <c r="R729" s="108">
        <v>-6.4197530864197536E-2</v>
      </c>
      <c r="S729" s="110">
        <v>8</v>
      </c>
      <c r="T729" s="110">
        <v>64</v>
      </c>
      <c r="U729" s="110">
        <v>291</v>
      </c>
      <c r="V729" s="108">
        <v>0.24742268041237114</v>
      </c>
      <c r="W729" s="110">
        <v>24</v>
      </c>
      <c r="X729" s="110">
        <v>0</v>
      </c>
      <c r="Y729" s="110">
        <v>190</v>
      </c>
      <c r="Z729" s="108">
        <v>0.12631578947368421</v>
      </c>
      <c r="AA729" s="110">
        <v>1</v>
      </c>
      <c r="AB729" s="110">
        <v>0</v>
      </c>
      <c r="AC729" s="110">
        <v>2</v>
      </c>
      <c r="AD729" s="110">
        <v>0</v>
      </c>
      <c r="AE729" s="110">
        <v>6</v>
      </c>
      <c r="AF729" s="110">
        <v>2</v>
      </c>
      <c r="AG729" s="110">
        <v>1</v>
      </c>
      <c r="AH729" s="110">
        <v>18</v>
      </c>
      <c r="AI729" s="110">
        <v>0</v>
      </c>
      <c r="AJ729" s="110">
        <v>0</v>
      </c>
      <c r="AK729" s="110">
        <v>166</v>
      </c>
      <c r="AL729" s="108">
        <v>0.18072289156626506</v>
      </c>
      <c r="AM729" s="111">
        <f t="shared" si="233"/>
        <v>0.89400000000000002</v>
      </c>
      <c r="AN729" s="111">
        <f t="shared" si="232"/>
        <v>0.14899999999999999</v>
      </c>
      <c r="AO729" s="111">
        <f t="shared" si="234"/>
        <v>0.126</v>
      </c>
      <c r="AP729" s="111">
        <f t="shared" si="235"/>
        <v>0.14099999999999999</v>
      </c>
      <c r="AQ729" s="111">
        <f t="shared" si="236"/>
        <v>0.72799999999999998</v>
      </c>
      <c r="AR729" s="111">
        <f t="shared" si="237"/>
        <v>0.23499999999999999</v>
      </c>
      <c r="AS729" s="111">
        <f t="shared" si="238"/>
        <v>4.5999999999999999E-2</v>
      </c>
      <c r="AT729" s="111">
        <f t="shared" si="239"/>
        <v>4.5999999999999999E-2</v>
      </c>
      <c r="AU729" s="111">
        <f t="shared" si="240"/>
        <v>0.73799999999999999</v>
      </c>
      <c r="AV729" s="111">
        <f t="shared" si="241"/>
        <v>0.50900000000000001</v>
      </c>
      <c r="AW729" s="101">
        <f t="shared" si="242"/>
        <v>0</v>
      </c>
      <c r="AX729" s="101">
        <f t="shared" si="243"/>
        <v>0</v>
      </c>
      <c r="AY729" s="101">
        <f t="shared" si="244"/>
        <v>0</v>
      </c>
      <c r="AZ729" s="101">
        <f t="shared" si="245"/>
        <v>0</v>
      </c>
      <c r="BA729" s="101">
        <f t="shared" si="246"/>
        <v>2</v>
      </c>
      <c r="BB729" s="101">
        <f t="shared" si="247"/>
        <v>0</v>
      </c>
      <c r="BC729" s="101">
        <f t="shared" si="248"/>
        <v>1</v>
      </c>
      <c r="BD729" s="101">
        <f t="shared" si="249"/>
        <v>0</v>
      </c>
      <c r="BE729" s="101">
        <f t="shared" si="250"/>
        <v>2</v>
      </c>
      <c r="BF729" s="101">
        <f t="shared" si="251"/>
        <v>1</v>
      </c>
      <c r="BG729" s="101">
        <f t="shared" si="252"/>
        <v>6</v>
      </c>
    </row>
    <row r="730" spans="1:59" x14ac:dyDescent="0.2">
      <c r="A730" s="98">
        <v>1967440</v>
      </c>
      <c r="B730" s="98" t="s">
        <v>2125</v>
      </c>
      <c r="C730" s="98" t="s">
        <v>2873</v>
      </c>
      <c r="D730" s="98" t="s">
        <v>728</v>
      </c>
      <c r="E730" s="106">
        <v>1060</v>
      </c>
      <c r="F730" s="107" t="s">
        <v>886</v>
      </c>
      <c r="G730" s="108" t="s">
        <v>1367</v>
      </c>
      <c r="H730" s="109">
        <v>81094</v>
      </c>
      <c r="I730" s="108">
        <v>3.7999999999999999E-2</v>
      </c>
      <c r="J730" s="110">
        <v>11</v>
      </c>
      <c r="K730" s="110">
        <v>453</v>
      </c>
      <c r="L730" s="108">
        <v>2.4282560706401765E-2</v>
      </c>
      <c r="M730" s="110">
        <v>6</v>
      </c>
      <c r="N730" s="110">
        <v>453</v>
      </c>
      <c r="O730" s="108">
        <v>1.3245033112582781E-2</v>
      </c>
      <c r="P730" s="108">
        <v>1.9E-2</v>
      </c>
      <c r="Q730" s="108">
        <v>0.20699999999999999</v>
      </c>
      <c r="R730" s="108">
        <v>6.747230614300101E-2</v>
      </c>
      <c r="S730" s="110">
        <v>41</v>
      </c>
      <c r="T730" s="110">
        <v>224</v>
      </c>
      <c r="U730" s="110">
        <v>744</v>
      </c>
      <c r="V730" s="108">
        <v>0.35618279569892475</v>
      </c>
      <c r="W730" s="110">
        <v>63</v>
      </c>
      <c r="X730" s="110">
        <v>0</v>
      </c>
      <c r="Y730" s="110">
        <v>516</v>
      </c>
      <c r="Z730" s="108">
        <v>0.12209302325581395</v>
      </c>
      <c r="AA730" s="110">
        <v>23</v>
      </c>
      <c r="AB730" s="110">
        <v>14</v>
      </c>
      <c r="AC730" s="110">
        <v>0</v>
      </c>
      <c r="AD730" s="110">
        <v>0</v>
      </c>
      <c r="AE730" s="110">
        <v>8</v>
      </c>
      <c r="AF730" s="110">
        <v>5</v>
      </c>
      <c r="AG730" s="110">
        <v>2</v>
      </c>
      <c r="AH730" s="110">
        <v>13</v>
      </c>
      <c r="AI730" s="110">
        <v>0</v>
      </c>
      <c r="AJ730" s="110">
        <v>0</v>
      </c>
      <c r="AK730" s="110">
        <v>453</v>
      </c>
      <c r="AL730" s="108">
        <v>0.14348785871964681</v>
      </c>
      <c r="AM730" s="111">
        <f t="shared" si="233"/>
        <v>0.80600000000000005</v>
      </c>
      <c r="AN730" s="111">
        <f t="shared" si="232"/>
        <v>0.14299999999999999</v>
      </c>
      <c r="AO730" s="111">
        <f t="shared" si="234"/>
        <v>0.1</v>
      </c>
      <c r="AP730" s="111">
        <f t="shared" si="235"/>
        <v>0.217</v>
      </c>
      <c r="AQ730" s="111">
        <f t="shared" si="236"/>
        <v>0.41</v>
      </c>
      <c r="AR730" s="111">
        <f t="shared" si="237"/>
        <v>4.1000000000000002E-2</v>
      </c>
      <c r="AS730" s="111">
        <f t="shared" si="238"/>
        <v>0.16200000000000001</v>
      </c>
      <c r="AT730" s="111">
        <f t="shared" si="239"/>
        <v>0.16200000000000001</v>
      </c>
      <c r="AU730" s="111">
        <f t="shared" si="240"/>
        <v>0.71499999999999997</v>
      </c>
      <c r="AV730" s="111">
        <f t="shared" si="241"/>
        <v>0.32300000000000001</v>
      </c>
      <c r="AW730" s="101">
        <f t="shared" si="242"/>
        <v>0</v>
      </c>
      <c r="AX730" s="101">
        <f t="shared" si="243"/>
        <v>0</v>
      </c>
      <c r="AY730" s="101">
        <f t="shared" si="244"/>
        <v>0</v>
      </c>
      <c r="AZ730" s="101">
        <f t="shared" si="245"/>
        <v>0</v>
      </c>
      <c r="BA730" s="101">
        <f t="shared" si="246"/>
        <v>1</v>
      </c>
      <c r="BB730" s="101">
        <f t="shared" si="247"/>
        <v>0</v>
      </c>
      <c r="BC730" s="101">
        <f t="shared" si="248"/>
        <v>0</v>
      </c>
      <c r="BD730" s="101">
        <f t="shared" si="249"/>
        <v>0</v>
      </c>
      <c r="BE730" s="101">
        <f t="shared" si="250"/>
        <v>2</v>
      </c>
      <c r="BF730" s="101">
        <f t="shared" si="251"/>
        <v>0</v>
      </c>
      <c r="BG730" s="101">
        <f t="shared" si="252"/>
        <v>3</v>
      </c>
    </row>
    <row r="731" spans="1:59" x14ac:dyDescent="0.2">
      <c r="A731" s="98">
        <v>1967575</v>
      </c>
      <c r="B731" s="98" t="s">
        <v>1420</v>
      </c>
      <c r="C731" s="98" t="s">
        <v>2874</v>
      </c>
      <c r="D731" s="98" t="s">
        <v>729</v>
      </c>
      <c r="E731" s="106">
        <v>245</v>
      </c>
      <c r="F731" s="107" t="s">
        <v>311</v>
      </c>
      <c r="G731" s="108" t="s">
        <v>1324</v>
      </c>
      <c r="H731" s="109">
        <v>46379</v>
      </c>
      <c r="I731" s="108">
        <v>0.109</v>
      </c>
      <c r="J731" s="110">
        <v>31</v>
      </c>
      <c r="K731" s="110">
        <v>100</v>
      </c>
      <c r="L731" s="108">
        <v>0.31</v>
      </c>
      <c r="M731" s="110">
        <v>26</v>
      </c>
      <c r="N731" s="110">
        <v>100</v>
      </c>
      <c r="O731" s="108">
        <v>0.26</v>
      </c>
      <c r="P731" s="108">
        <v>1.3000000000000001E-2</v>
      </c>
      <c r="Q731" s="108">
        <v>0.53600000000000003</v>
      </c>
      <c r="R731" s="108">
        <v>-0.19407894736842105</v>
      </c>
      <c r="S731" s="110">
        <v>14</v>
      </c>
      <c r="T731" s="110">
        <v>56</v>
      </c>
      <c r="U731" s="110">
        <v>154</v>
      </c>
      <c r="V731" s="108">
        <v>0.45454545454545453</v>
      </c>
      <c r="W731" s="110">
        <v>51</v>
      </c>
      <c r="X731" s="110">
        <v>10</v>
      </c>
      <c r="Y731" s="110">
        <v>151</v>
      </c>
      <c r="Z731" s="108">
        <v>0.27152317880794702</v>
      </c>
      <c r="AA731" s="110">
        <v>8</v>
      </c>
      <c r="AB731" s="110">
        <v>0</v>
      </c>
      <c r="AC731" s="110">
        <v>1</v>
      </c>
      <c r="AD731" s="110">
        <v>0</v>
      </c>
      <c r="AE731" s="110">
        <v>0</v>
      </c>
      <c r="AF731" s="110">
        <v>0</v>
      </c>
      <c r="AG731" s="110">
        <v>0</v>
      </c>
      <c r="AH731" s="110">
        <v>0</v>
      </c>
      <c r="AI731" s="110">
        <v>0</v>
      </c>
      <c r="AJ731" s="110">
        <v>0</v>
      </c>
      <c r="AK731" s="110">
        <v>100</v>
      </c>
      <c r="AL731" s="108">
        <v>0.09</v>
      </c>
      <c r="AM731" s="111">
        <f t="shared" si="233"/>
        <v>9.1999999999999998E-2</v>
      </c>
      <c r="AN731" s="111">
        <f t="shared" si="232"/>
        <v>0.57199999999999995</v>
      </c>
      <c r="AO731" s="111">
        <f t="shared" si="234"/>
        <v>0.97599999999999998</v>
      </c>
      <c r="AP731" s="111">
        <f t="shared" si="235"/>
        <v>0.99199999999999999</v>
      </c>
      <c r="AQ731" s="111">
        <f t="shared" si="236"/>
        <v>0.316</v>
      </c>
      <c r="AR731" s="111">
        <f t="shared" si="237"/>
        <v>0.94599999999999995</v>
      </c>
      <c r="AS731" s="111">
        <f t="shared" si="238"/>
        <v>0.495</v>
      </c>
      <c r="AT731" s="111">
        <f t="shared" si="239"/>
        <v>0.495</v>
      </c>
      <c r="AU731" s="111">
        <f t="shared" si="240"/>
        <v>0.95499999999999996</v>
      </c>
      <c r="AV731" s="111">
        <f t="shared" si="241"/>
        <v>0.113</v>
      </c>
      <c r="AW731" s="101">
        <f t="shared" si="242"/>
        <v>2</v>
      </c>
      <c r="AX731" s="101">
        <f t="shared" si="243"/>
        <v>1</v>
      </c>
      <c r="AY731" s="101">
        <f t="shared" si="244"/>
        <v>2</v>
      </c>
      <c r="AZ731" s="101">
        <f t="shared" si="245"/>
        <v>2</v>
      </c>
      <c r="BA731" s="101">
        <f t="shared" si="246"/>
        <v>0</v>
      </c>
      <c r="BB731" s="101">
        <f t="shared" si="247"/>
        <v>2</v>
      </c>
      <c r="BC731" s="101">
        <f t="shared" si="248"/>
        <v>2</v>
      </c>
      <c r="BD731" s="101">
        <f t="shared" si="249"/>
        <v>1</v>
      </c>
      <c r="BE731" s="101">
        <f t="shared" si="250"/>
        <v>2</v>
      </c>
      <c r="BF731" s="101">
        <f t="shared" si="251"/>
        <v>0</v>
      </c>
      <c r="BG731" s="101">
        <f t="shared" si="252"/>
        <v>14</v>
      </c>
    </row>
    <row r="732" spans="1:59" x14ac:dyDescent="0.2">
      <c r="A732" s="98">
        <v>1967800</v>
      </c>
      <c r="B732" s="98" t="s">
        <v>2032</v>
      </c>
      <c r="C732" s="98" t="s">
        <v>2875</v>
      </c>
      <c r="D732" s="98" t="s">
        <v>730</v>
      </c>
      <c r="E732" s="106">
        <v>3353</v>
      </c>
      <c r="F732" s="107" t="s">
        <v>1230</v>
      </c>
      <c r="G732" s="108" t="s">
        <v>1231</v>
      </c>
      <c r="H732" s="109">
        <v>122500</v>
      </c>
      <c r="I732" s="108">
        <v>8.199999999999999E-2</v>
      </c>
      <c r="J732" s="110">
        <v>39</v>
      </c>
      <c r="K732" s="110">
        <v>1188</v>
      </c>
      <c r="L732" s="108">
        <v>3.2828282828282832E-2</v>
      </c>
      <c r="M732" s="110">
        <v>0</v>
      </c>
      <c r="N732" s="110">
        <v>1188</v>
      </c>
      <c r="O732" s="108">
        <v>0</v>
      </c>
      <c r="P732" s="108">
        <v>6.2E-2</v>
      </c>
      <c r="Q732" s="108">
        <v>0.35100000000000003</v>
      </c>
      <c r="R732" s="108">
        <v>6.7154678548695099E-2</v>
      </c>
      <c r="S732" s="110">
        <v>19</v>
      </c>
      <c r="T732" s="110">
        <v>340</v>
      </c>
      <c r="U732" s="110">
        <v>2192</v>
      </c>
      <c r="V732" s="108">
        <v>0.16377737226277372</v>
      </c>
      <c r="W732" s="110">
        <v>0</v>
      </c>
      <c r="X732" s="110">
        <v>0</v>
      </c>
      <c r="Y732" s="110">
        <v>1188</v>
      </c>
      <c r="Z732" s="108">
        <v>0</v>
      </c>
      <c r="AA732" s="110">
        <v>29</v>
      </c>
      <c r="AB732" s="110">
        <v>77</v>
      </c>
      <c r="AC732" s="110">
        <v>8</v>
      </c>
      <c r="AD732" s="110">
        <v>20</v>
      </c>
      <c r="AE732" s="110">
        <v>19</v>
      </c>
      <c r="AF732" s="110">
        <v>9</v>
      </c>
      <c r="AG732" s="110">
        <v>0</v>
      </c>
      <c r="AH732" s="110">
        <v>42</v>
      </c>
      <c r="AI732" s="110">
        <v>0</v>
      </c>
      <c r="AJ732" s="110">
        <v>0</v>
      </c>
      <c r="AK732" s="110">
        <v>1188</v>
      </c>
      <c r="AL732" s="108">
        <v>0.17171717171717171</v>
      </c>
      <c r="AM732" s="111">
        <f t="shared" si="233"/>
        <v>0.98599999999999999</v>
      </c>
      <c r="AN732" s="111">
        <f t="shared" si="232"/>
        <v>0.42899999999999999</v>
      </c>
      <c r="AO732" s="111">
        <f t="shared" si="234"/>
        <v>0.14000000000000001</v>
      </c>
      <c r="AP732" s="111">
        <f t="shared" si="235"/>
        <v>0</v>
      </c>
      <c r="AQ732" s="111">
        <f t="shared" si="236"/>
        <v>0.83899999999999997</v>
      </c>
      <c r="AR732" s="111">
        <f t="shared" si="237"/>
        <v>0.48899999999999999</v>
      </c>
      <c r="AS732" s="111">
        <f t="shared" si="238"/>
        <v>8.0000000000000002E-3</v>
      </c>
      <c r="AT732" s="111">
        <f t="shared" si="239"/>
        <v>8.0000000000000002E-3</v>
      </c>
      <c r="AU732" s="111">
        <f t="shared" si="240"/>
        <v>0</v>
      </c>
      <c r="AV732" s="111">
        <f t="shared" si="241"/>
        <v>0.45700000000000002</v>
      </c>
      <c r="AW732" s="101">
        <f t="shared" si="242"/>
        <v>0</v>
      </c>
      <c r="AX732" s="101">
        <f t="shared" si="243"/>
        <v>1</v>
      </c>
      <c r="AY732" s="101">
        <f t="shared" si="244"/>
        <v>0</v>
      </c>
      <c r="AZ732" s="101">
        <f t="shared" si="245"/>
        <v>0</v>
      </c>
      <c r="BA732" s="101">
        <f t="shared" si="246"/>
        <v>2</v>
      </c>
      <c r="BB732" s="101">
        <f t="shared" si="247"/>
        <v>1</v>
      </c>
      <c r="BC732" s="101">
        <f t="shared" si="248"/>
        <v>0</v>
      </c>
      <c r="BD732" s="101">
        <f t="shared" si="249"/>
        <v>0</v>
      </c>
      <c r="BE732" s="101">
        <f t="shared" si="250"/>
        <v>0</v>
      </c>
      <c r="BF732" s="101">
        <f t="shared" si="251"/>
        <v>1</v>
      </c>
      <c r="BG732" s="101">
        <f t="shared" si="252"/>
        <v>5</v>
      </c>
    </row>
    <row r="733" spans="1:59" x14ac:dyDescent="0.2">
      <c r="A733" s="98">
        <v>1968025</v>
      </c>
      <c r="B733" s="98" t="s">
        <v>1592</v>
      </c>
      <c r="C733" s="98" t="s">
        <v>2876</v>
      </c>
      <c r="D733" s="98" t="s">
        <v>731</v>
      </c>
      <c r="E733" s="106">
        <v>150</v>
      </c>
      <c r="F733" s="107" t="s">
        <v>1137</v>
      </c>
      <c r="G733" s="108" t="s">
        <v>1138</v>
      </c>
      <c r="H733" s="109">
        <v>66875</v>
      </c>
      <c r="I733" s="108">
        <v>0.11199999999999999</v>
      </c>
      <c r="J733" s="110">
        <v>2</v>
      </c>
      <c r="K733" s="110">
        <v>47</v>
      </c>
      <c r="L733" s="108">
        <v>4.2553191489361701E-2</v>
      </c>
      <c r="M733" s="110">
        <v>3</v>
      </c>
      <c r="N733" s="110">
        <v>47</v>
      </c>
      <c r="O733" s="108">
        <v>6.3829787234042548E-2</v>
      </c>
      <c r="P733" s="108">
        <v>5.7999999999999996E-2</v>
      </c>
      <c r="Q733" s="108">
        <v>0.24199999999999999</v>
      </c>
      <c r="R733" s="108">
        <v>-3.2258064516129031E-2</v>
      </c>
      <c r="S733" s="110">
        <v>0</v>
      </c>
      <c r="T733" s="110">
        <v>23</v>
      </c>
      <c r="U733" s="110">
        <v>70</v>
      </c>
      <c r="V733" s="108">
        <v>0.32857142857142857</v>
      </c>
      <c r="W733" s="110">
        <v>19</v>
      </c>
      <c r="X733" s="110">
        <v>1</v>
      </c>
      <c r="Y733" s="110">
        <v>66</v>
      </c>
      <c r="Z733" s="108">
        <v>0.27272727272727271</v>
      </c>
      <c r="AA733" s="110">
        <v>2</v>
      </c>
      <c r="AB733" s="110">
        <v>1</v>
      </c>
      <c r="AC733" s="110">
        <v>0</v>
      </c>
      <c r="AD733" s="110">
        <v>4</v>
      </c>
      <c r="AE733" s="110">
        <v>0</v>
      </c>
      <c r="AF733" s="110">
        <v>6</v>
      </c>
      <c r="AG733" s="110">
        <v>0</v>
      </c>
      <c r="AH733" s="110">
        <v>0</v>
      </c>
      <c r="AI733" s="110">
        <v>0</v>
      </c>
      <c r="AJ733" s="110">
        <v>0</v>
      </c>
      <c r="AK733" s="110">
        <v>47</v>
      </c>
      <c r="AL733" s="108">
        <v>0.27659574468085107</v>
      </c>
      <c r="AM733" s="111">
        <f t="shared" si="233"/>
        <v>0.56399999999999995</v>
      </c>
      <c r="AN733" s="111">
        <f t="shared" si="232"/>
        <v>0.59099999999999997</v>
      </c>
      <c r="AO733" s="111">
        <f t="shared" si="234"/>
        <v>0.193</v>
      </c>
      <c r="AP733" s="111">
        <f t="shared" si="235"/>
        <v>0.75900000000000001</v>
      </c>
      <c r="AQ733" s="111">
        <f t="shared" si="236"/>
        <v>0.81200000000000006</v>
      </c>
      <c r="AR733" s="111">
        <f t="shared" si="237"/>
        <v>0.104</v>
      </c>
      <c r="AS733" s="111">
        <f t="shared" si="238"/>
        <v>0.125</v>
      </c>
      <c r="AT733" s="111">
        <f t="shared" si="239"/>
        <v>0.125</v>
      </c>
      <c r="AU733" s="111">
        <f t="shared" si="240"/>
        <v>0.95599999999999996</v>
      </c>
      <c r="AV733" s="111">
        <f t="shared" si="241"/>
        <v>0.875</v>
      </c>
      <c r="AW733" s="101">
        <f t="shared" si="242"/>
        <v>1</v>
      </c>
      <c r="AX733" s="101">
        <f t="shared" si="243"/>
        <v>1</v>
      </c>
      <c r="AY733" s="101">
        <f t="shared" si="244"/>
        <v>0</v>
      </c>
      <c r="AZ733" s="101">
        <f t="shared" si="245"/>
        <v>2</v>
      </c>
      <c r="BA733" s="101">
        <f t="shared" si="246"/>
        <v>2</v>
      </c>
      <c r="BB733" s="101">
        <f t="shared" si="247"/>
        <v>0</v>
      </c>
      <c r="BC733" s="101">
        <f t="shared" si="248"/>
        <v>1</v>
      </c>
      <c r="BD733" s="101">
        <f t="shared" si="249"/>
        <v>0</v>
      </c>
      <c r="BE733" s="101">
        <f t="shared" si="250"/>
        <v>2</v>
      </c>
      <c r="BF733" s="101">
        <f t="shared" si="251"/>
        <v>2</v>
      </c>
      <c r="BG733" s="101">
        <f t="shared" si="252"/>
        <v>11</v>
      </c>
    </row>
    <row r="734" spans="1:59" x14ac:dyDescent="0.2">
      <c r="A734" s="98">
        <v>1968160</v>
      </c>
      <c r="B734" s="98" t="s">
        <v>1891</v>
      </c>
      <c r="C734" s="98" t="s">
        <v>2877</v>
      </c>
      <c r="D734" s="98" t="s">
        <v>732</v>
      </c>
      <c r="E734" s="106">
        <v>2611</v>
      </c>
      <c r="F734" s="107" t="s">
        <v>1846</v>
      </c>
      <c r="G734" s="108" t="s">
        <v>1847</v>
      </c>
      <c r="H734" s="109">
        <v>61679</v>
      </c>
      <c r="I734" s="108">
        <v>5.9000000000000004E-2</v>
      </c>
      <c r="J734" s="110">
        <v>70</v>
      </c>
      <c r="K734" s="110">
        <v>1017</v>
      </c>
      <c r="L734" s="108">
        <v>6.88298918387414E-2</v>
      </c>
      <c r="M734" s="110">
        <v>18</v>
      </c>
      <c r="N734" s="110">
        <v>1017</v>
      </c>
      <c r="O734" s="108">
        <v>1.7699115044247787E-2</v>
      </c>
      <c r="P734" s="108">
        <v>3.6000000000000004E-2</v>
      </c>
      <c r="Q734" s="108">
        <v>0.35700000000000004</v>
      </c>
      <c r="R734" s="108">
        <v>2.4323264025107885E-2</v>
      </c>
      <c r="S734" s="110">
        <v>101</v>
      </c>
      <c r="T734" s="110">
        <v>767</v>
      </c>
      <c r="U734" s="110">
        <v>1764</v>
      </c>
      <c r="V734" s="108">
        <v>0.49206349206349204</v>
      </c>
      <c r="W734" s="110">
        <v>143</v>
      </c>
      <c r="X734" s="110">
        <v>13</v>
      </c>
      <c r="Y734" s="110">
        <v>1160</v>
      </c>
      <c r="Z734" s="108">
        <v>0.11206896551724138</v>
      </c>
      <c r="AA734" s="110">
        <v>48</v>
      </c>
      <c r="AB734" s="110">
        <v>25</v>
      </c>
      <c r="AC734" s="110">
        <v>29</v>
      </c>
      <c r="AD734" s="110">
        <v>41</v>
      </c>
      <c r="AE734" s="110">
        <v>6</v>
      </c>
      <c r="AF734" s="110">
        <v>29</v>
      </c>
      <c r="AG734" s="110">
        <v>8</v>
      </c>
      <c r="AH734" s="110">
        <v>4</v>
      </c>
      <c r="AI734" s="110">
        <v>0</v>
      </c>
      <c r="AJ734" s="110">
        <v>0</v>
      </c>
      <c r="AK734" s="110">
        <v>1017</v>
      </c>
      <c r="AL734" s="108">
        <v>0.18682399213372664</v>
      </c>
      <c r="AM734" s="111">
        <f t="shared" si="233"/>
        <v>0.433</v>
      </c>
      <c r="AN734" s="111">
        <f t="shared" si="232"/>
        <v>0.25800000000000001</v>
      </c>
      <c r="AO734" s="111">
        <f t="shared" si="234"/>
        <v>0.33900000000000002</v>
      </c>
      <c r="AP734" s="111">
        <f t="shared" si="235"/>
        <v>0.26700000000000002</v>
      </c>
      <c r="AQ734" s="111">
        <f t="shared" si="236"/>
        <v>0.63200000000000001</v>
      </c>
      <c r="AR734" s="111">
        <f t="shared" si="237"/>
        <v>0.51600000000000001</v>
      </c>
      <c r="AS734" s="111">
        <f t="shared" si="238"/>
        <v>0.61499999999999999</v>
      </c>
      <c r="AT734" s="111">
        <f t="shared" si="239"/>
        <v>0.61499999999999999</v>
      </c>
      <c r="AU734" s="111">
        <f t="shared" si="240"/>
        <v>0.66400000000000003</v>
      </c>
      <c r="AV734" s="111">
        <f t="shared" si="241"/>
        <v>0.54800000000000004</v>
      </c>
      <c r="AW734" s="101">
        <f t="shared" si="242"/>
        <v>1</v>
      </c>
      <c r="AX734" s="101">
        <f t="shared" si="243"/>
        <v>0</v>
      </c>
      <c r="AY734" s="101">
        <f t="shared" si="244"/>
        <v>1</v>
      </c>
      <c r="AZ734" s="101">
        <f t="shared" si="245"/>
        <v>0</v>
      </c>
      <c r="BA734" s="101">
        <f t="shared" si="246"/>
        <v>1</v>
      </c>
      <c r="BB734" s="101">
        <f t="shared" si="247"/>
        <v>1</v>
      </c>
      <c r="BC734" s="101">
        <f t="shared" si="248"/>
        <v>0</v>
      </c>
      <c r="BD734" s="101">
        <f t="shared" si="249"/>
        <v>1</v>
      </c>
      <c r="BE734" s="101">
        <f t="shared" si="250"/>
        <v>1</v>
      </c>
      <c r="BF734" s="101">
        <f t="shared" si="251"/>
        <v>1</v>
      </c>
      <c r="BG734" s="101">
        <f t="shared" si="252"/>
        <v>7</v>
      </c>
    </row>
    <row r="735" spans="1:59" x14ac:dyDescent="0.2">
      <c r="A735" s="98">
        <v>1968205</v>
      </c>
      <c r="B735" s="98" t="s">
        <v>1825</v>
      </c>
      <c r="C735" s="98" t="s">
        <v>2878</v>
      </c>
      <c r="D735" s="98" t="s">
        <v>733</v>
      </c>
      <c r="E735" s="106">
        <v>4059</v>
      </c>
      <c r="F735" s="107" t="s">
        <v>1603</v>
      </c>
      <c r="G735" s="108" t="s">
        <v>1604</v>
      </c>
      <c r="H735" s="109">
        <v>67012</v>
      </c>
      <c r="I735" s="108">
        <v>6.4000000000000001E-2</v>
      </c>
      <c r="J735" s="110">
        <v>175</v>
      </c>
      <c r="K735" s="110">
        <v>1595</v>
      </c>
      <c r="L735" s="108">
        <v>0.109717868338558</v>
      </c>
      <c r="M735" s="110">
        <v>82</v>
      </c>
      <c r="N735" s="110">
        <v>1595</v>
      </c>
      <c r="O735" s="108">
        <v>5.1410658307210033E-2</v>
      </c>
      <c r="P735" s="108">
        <v>4.0000000000000001E-3</v>
      </c>
      <c r="Q735" s="108">
        <v>0.26600000000000001</v>
      </c>
      <c r="R735" s="108">
        <v>0.21019677996422181</v>
      </c>
      <c r="S735" s="110">
        <v>347</v>
      </c>
      <c r="T735" s="110">
        <v>955</v>
      </c>
      <c r="U735" s="110">
        <v>2474</v>
      </c>
      <c r="V735" s="108">
        <v>0.52627324171382373</v>
      </c>
      <c r="W735" s="110">
        <v>15</v>
      </c>
      <c r="X735" s="110">
        <v>0</v>
      </c>
      <c r="Y735" s="110">
        <v>1610</v>
      </c>
      <c r="Z735" s="108">
        <v>9.316770186335404E-3</v>
      </c>
      <c r="AA735" s="110">
        <v>59</v>
      </c>
      <c r="AB735" s="110">
        <v>26</v>
      </c>
      <c r="AC735" s="110">
        <v>0</v>
      </c>
      <c r="AD735" s="110">
        <v>44</v>
      </c>
      <c r="AE735" s="110">
        <v>11</v>
      </c>
      <c r="AF735" s="110">
        <v>100</v>
      </c>
      <c r="AG735" s="110">
        <v>88</v>
      </c>
      <c r="AH735" s="110">
        <v>12</v>
      </c>
      <c r="AI735" s="110">
        <v>0</v>
      </c>
      <c r="AJ735" s="110">
        <v>0</v>
      </c>
      <c r="AK735" s="110">
        <v>1595</v>
      </c>
      <c r="AL735" s="108">
        <v>0.21316614420062696</v>
      </c>
      <c r="AM735" s="111">
        <f t="shared" si="233"/>
        <v>0.56899999999999995</v>
      </c>
      <c r="AN735" s="111">
        <f t="shared" si="232"/>
        <v>0.29599999999999999</v>
      </c>
      <c r="AO735" s="111">
        <f t="shared" si="234"/>
        <v>0.57699999999999996</v>
      </c>
      <c r="AP735" s="111">
        <f t="shared" si="235"/>
        <v>0.66600000000000004</v>
      </c>
      <c r="AQ735" s="111">
        <f t="shared" si="236"/>
        <v>0.20100000000000001</v>
      </c>
      <c r="AR735" s="111">
        <f t="shared" si="237"/>
        <v>0.17399999999999999</v>
      </c>
      <c r="AS735" s="111">
        <f t="shared" si="238"/>
        <v>0.71199999999999997</v>
      </c>
      <c r="AT735" s="111">
        <f t="shared" si="239"/>
        <v>0.71199999999999997</v>
      </c>
      <c r="AU735" s="111">
        <f t="shared" si="240"/>
        <v>0.121</v>
      </c>
      <c r="AV735" s="111">
        <f t="shared" si="241"/>
        <v>0.66500000000000004</v>
      </c>
      <c r="AW735" s="101">
        <f t="shared" si="242"/>
        <v>1</v>
      </c>
      <c r="AX735" s="101">
        <f t="shared" si="243"/>
        <v>0</v>
      </c>
      <c r="AY735" s="101">
        <f t="shared" si="244"/>
        <v>1</v>
      </c>
      <c r="AZ735" s="101">
        <f t="shared" si="245"/>
        <v>1</v>
      </c>
      <c r="BA735" s="101">
        <f t="shared" si="246"/>
        <v>0</v>
      </c>
      <c r="BB735" s="101">
        <f t="shared" si="247"/>
        <v>0</v>
      </c>
      <c r="BC735" s="101">
        <f t="shared" si="248"/>
        <v>0</v>
      </c>
      <c r="BD735" s="101">
        <f t="shared" si="249"/>
        <v>2</v>
      </c>
      <c r="BE735" s="101">
        <f t="shared" si="250"/>
        <v>0</v>
      </c>
      <c r="BF735" s="101">
        <f t="shared" si="251"/>
        <v>1</v>
      </c>
      <c r="BG735" s="101">
        <f t="shared" si="252"/>
        <v>6</v>
      </c>
    </row>
    <row r="736" spans="1:59" x14ac:dyDescent="0.2">
      <c r="A736" s="98">
        <v>1968070</v>
      </c>
      <c r="B736" s="98" t="s">
        <v>1598</v>
      </c>
      <c r="C736" s="98" t="s">
        <v>2879</v>
      </c>
      <c r="D736" s="98" t="s">
        <v>734</v>
      </c>
      <c r="E736" s="106">
        <v>758</v>
      </c>
      <c r="F736" s="107" t="s">
        <v>298</v>
      </c>
      <c r="G736" s="108" t="s">
        <v>1142</v>
      </c>
      <c r="H736" s="109">
        <v>62759</v>
      </c>
      <c r="I736" s="108">
        <v>9.8000000000000004E-2</v>
      </c>
      <c r="J736" s="110">
        <v>52</v>
      </c>
      <c r="K736" s="110">
        <v>354</v>
      </c>
      <c r="L736" s="108">
        <v>0.14689265536723164</v>
      </c>
      <c r="M736" s="110">
        <v>31</v>
      </c>
      <c r="N736" s="110">
        <v>354</v>
      </c>
      <c r="O736" s="108">
        <v>8.7570621468926552E-2</v>
      </c>
      <c r="P736" s="108">
        <v>5.2999999999999999E-2</v>
      </c>
      <c r="Q736" s="108">
        <v>0.377</v>
      </c>
      <c r="R736" s="108">
        <v>-0.1186046511627907</v>
      </c>
      <c r="S736" s="110">
        <v>46</v>
      </c>
      <c r="T736" s="110">
        <v>185</v>
      </c>
      <c r="U736" s="110">
        <v>572</v>
      </c>
      <c r="V736" s="108">
        <v>0.40384615384615385</v>
      </c>
      <c r="W736" s="110">
        <v>66</v>
      </c>
      <c r="X736" s="110">
        <v>0</v>
      </c>
      <c r="Y736" s="110">
        <v>420</v>
      </c>
      <c r="Z736" s="108">
        <v>0.15714285714285714</v>
      </c>
      <c r="AA736" s="110">
        <v>3</v>
      </c>
      <c r="AB736" s="110">
        <v>6</v>
      </c>
      <c r="AC736" s="110">
        <v>5</v>
      </c>
      <c r="AD736" s="110">
        <v>3</v>
      </c>
      <c r="AE736" s="110">
        <v>0</v>
      </c>
      <c r="AF736" s="110">
        <v>19</v>
      </c>
      <c r="AG736" s="110">
        <v>0</v>
      </c>
      <c r="AH736" s="110">
        <v>1</v>
      </c>
      <c r="AI736" s="110">
        <v>0</v>
      </c>
      <c r="AJ736" s="110">
        <v>0</v>
      </c>
      <c r="AK736" s="110">
        <v>354</v>
      </c>
      <c r="AL736" s="108">
        <v>0.10451977401129943</v>
      </c>
      <c r="AM736" s="111">
        <f t="shared" si="233"/>
        <v>0.46200000000000002</v>
      </c>
      <c r="AN736" s="111">
        <f t="shared" si="232"/>
        <v>0.51800000000000002</v>
      </c>
      <c r="AO736" s="111">
        <f t="shared" si="234"/>
        <v>0.75700000000000001</v>
      </c>
      <c r="AP736" s="111">
        <f t="shared" si="235"/>
        <v>0.876</v>
      </c>
      <c r="AQ736" s="111">
        <f t="shared" si="236"/>
        <v>0.78300000000000003</v>
      </c>
      <c r="AR736" s="111">
        <f t="shared" si="237"/>
        <v>0.60499999999999998</v>
      </c>
      <c r="AS736" s="111">
        <f t="shared" si="238"/>
        <v>0.29599999999999999</v>
      </c>
      <c r="AT736" s="111">
        <f t="shared" si="239"/>
        <v>0.29599999999999999</v>
      </c>
      <c r="AU736" s="111">
        <f t="shared" si="240"/>
        <v>0.82</v>
      </c>
      <c r="AV736" s="111">
        <f t="shared" si="241"/>
        <v>0.152</v>
      </c>
      <c r="AW736" s="101">
        <f t="shared" si="242"/>
        <v>1</v>
      </c>
      <c r="AX736" s="101">
        <f t="shared" si="243"/>
        <v>1</v>
      </c>
      <c r="AY736" s="101">
        <f t="shared" si="244"/>
        <v>2</v>
      </c>
      <c r="AZ736" s="101">
        <f t="shared" si="245"/>
        <v>2</v>
      </c>
      <c r="BA736" s="101">
        <f t="shared" si="246"/>
        <v>2</v>
      </c>
      <c r="BB736" s="101">
        <f t="shared" si="247"/>
        <v>1</v>
      </c>
      <c r="BC736" s="101">
        <f t="shared" si="248"/>
        <v>2</v>
      </c>
      <c r="BD736" s="101">
        <f t="shared" si="249"/>
        <v>0</v>
      </c>
      <c r="BE736" s="101">
        <f t="shared" si="250"/>
        <v>2</v>
      </c>
      <c r="BF736" s="101">
        <f t="shared" si="251"/>
        <v>0</v>
      </c>
      <c r="BG736" s="101">
        <f t="shared" si="252"/>
        <v>13</v>
      </c>
    </row>
    <row r="737" spans="1:59" x14ac:dyDescent="0.2">
      <c r="A737" s="98">
        <v>1968295</v>
      </c>
      <c r="B737" s="98" t="s">
        <v>1271</v>
      </c>
      <c r="C737" s="98" t="s">
        <v>2880</v>
      </c>
      <c r="D737" s="98" t="s">
        <v>736</v>
      </c>
      <c r="E737" s="106">
        <v>2240</v>
      </c>
      <c r="F737" s="107" t="s">
        <v>1226</v>
      </c>
      <c r="G737" s="108" t="s">
        <v>1227</v>
      </c>
      <c r="H737" s="109">
        <v>61563</v>
      </c>
      <c r="I737" s="108">
        <v>7.4999999999999997E-2</v>
      </c>
      <c r="J737" s="110">
        <v>111</v>
      </c>
      <c r="K737" s="110">
        <v>790</v>
      </c>
      <c r="L737" s="108">
        <v>0.14050632911392405</v>
      </c>
      <c r="M737" s="110">
        <v>60</v>
      </c>
      <c r="N737" s="110">
        <v>790</v>
      </c>
      <c r="O737" s="108">
        <v>7.5949367088607597E-2</v>
      </c>
      <c r="P737" s="108">
        <v>2.8999999999999998E-2</v>
      </c>
      <c r="Q737" s="108">
        <v>0.59699999999999998</v>
      </c>
      <c r="R737" s="108">
        <v>0.31070801638385021</v>
      </c>
      <c r="S737" s="110">
        <v>186</v>
      </c>
      <c r="T737" s="110">
        <v>791</v>
      </c>
      <c r="U737" s="110">
        <v>1854</v>
      </c>
      <c r="V737" s="108">
        <v>0.52696871628910469</v>
      </c>
      <c r="W737" s="110">
        <v>86</v>
      </c>
      <c r="X737" s="110">
        <v>0</v>
      </c>
      <c r="Y737" s="110">
        <v>876</v>
      </c>
      <c r="Z737" s="108">
        <v>9.8173515981735154E-2</v>
      </c>
      <c r="AA737" s="110">
        <v>36</v>
      </c>
      <c r="AB737" s="110">
        <v>10</v>
      </c>
      <c r="AC737" s="110">
        <v>6</v>
      </c>
      <c r="AD737" s="110">
        <v>2</v>
      </c>
      <c r="AE737" s="110">
        <v>0</v>
      </c>
      <c r="AF737" s="110">
        <v>39</v>
      </c>
      <c r="AG737" s="110">
        <v>51</v>
      </c>
      <c r="AH737" s="110">
        <v>8</v>
      </c>
      <c r="AI737" s="110">
        <v>8</v>
      </c>
      <c r="AJ737" s="110">
        <v>0</v>
      </c>
      <c r="AK737" s="110">
        <v>790</v>
      </c>
      <c r="AL737" s="108">
        <v>0.20253164556962025</v>
      </c>
      <c r="AM737" s="111">
        <f t="shared" si="233"/>
        <v>0.43</v>
      </c>
      <c r="AN737" s="111">
        <f t="shared" si="232"/>
        <v>0.38200000000000001</v>
      </c>
      <c r="AO737" s="111">
        <f t="shared" si="234"/>
        <v>0.72299999999999998</v>
      </c>
      <c r="AP737" s="111">
        <f t="shared" si="235"/>
        <v>0.83399999999999996</v>
      </c>
      <c r="AQ737" s="111">
        <f t="shared" si="236"/>
        <v>0.54200000000000004</v>
      </c>
      <c r="AR737" s="111">
        <f t="shared" si="237"/>
        <v>0.97599999999999998</v>
      </c>
      <c r="AS737" s="111">
        <f t="shared" si="238"/>
        <v>0.71499999999999997</v>
      </c>
      <c r="AT737" s="111">
        <f t="shared" si="239"/>
        <v>0.71499999999999997</v>
      </c>
      <c r="AU737" s="111">
        <f t="shared" si="240"/>
        <v>0.59399999999999997</v>
      </c>
      <c r="AV737" s="111">
        <f t="shared" si="241"/>
        <v>0.61599999999999999</v>
      </c>
      <c r="AW737" s="101">
        <f t="shared" si="242"/>
        <v>1</v>
      </c>
      <c r="AX737" s="101">
        <f t="shared" si="243"/>
        <v>1</v>
      </c>
      <c r="AY737" s="101">
        <f t="shared" si="244"/>
        <v>2</v>
      </c>
      <c r="AZ737" s="101">
        <f t="shared" si="245"/>
        <v>2</v>
      </c>
      <c r="BA737" s="101">
        <f t="shared" si="246"/>
        <v>1</v>
      </c>
      <c r="BB737" s="101">
        <f t="shared" si="247"/>
        <v>2</v>
      </c>
      <c r="BC737" s="101">
        <f t="shared" si="248"/>
        <v>0</v>
      </c>
      <c r="BD737" s="101">
        <f t="shared" si="249"/>
        <v>2</v>
      </c>
      <c r="BE737" s="101">
        <f t="shared" si="250"/>
        <v>1</v>
      </c>
      <c r="BF737" s="101">
        <f t="shared" si="251"/>
        <v>1</v>
      </c>
      <c r="BG737" s="101">
        <f t="shared" si="252"/>
        <v>13</v>
      </c>
    </row>
    <row r="738" spans="1:59" x14ac:dyDescent="0.2">
      <c r="A738" s="98">
        <v>1968250</v>
      </c>
      <c r="B738" s="98" t="s">
        <v>1649</v>
      </c>
      <c r="C738" s="98" t="s">
        <v>2881</v>
      </c>
      <c r="D738" s="98" t="s">
        <v>735</v>
      </c>
      <c r="E738" s="106">
        <v>1071</v>
      </c>
      <c r="F738" s="107" t="s">
        <v>1137</v>
      </c>
      <c r="G738" s="108" t="s">
        <v>1138</v>
      </c>
      <c r="H738" s="109">
        <v>58850</v>
      </c>
      <c r="I738" s="108">
        <v>0.15</v>
      </c>
      <c r="J738" s="110">
        <v>11</v>
      </c>
      <c r="K738" s="110">
        <v>405</v>
      </c>
      <c r="L738" s="108">
        <v>2.7160493827160494E-2</v>
      </c>
      <c r="M738" s="110">
        <v>38</v>
      </c>
      <c r="N738" s="110">
        <v>405</v>
      </c>
      <c r="O738" s="108">
        <v>9.3827160493827166E-2</v>
      </c>
      <c r="P738" s="108">
        <v>6.9999999999999993E-3</v>
      </c>
      <c r="Q738" s="108">
        <v>0.39100000000000001</v>
      </c>
      <c r="R738" s="108">
        <v>3.0798845043310877E-2</v>
      </c>
      <c r="S738" s="110">
        <v>12</v>
      </c>
      <c r="T738" s="110">
        <v>321</v>
      </c>
      <c r="U738" s="110">
        <v>644</v>
      </c>
      <c r="V738" s="108">
        <v>0.51708074534161486</v>
      </c>
      <c r="W738" s="110">
        <v>18</v>
      </c>
      <c r="X738" s="110">
        <v>9</v>
      </c>
      <c r="Y738" s="110">
        <v>423</v>
      </c>
      <c r="Z738" s="108">
        <v>2.1276595744680851E-2</v>
      </c>
      <c r="AA738" s="110">
        <v>29</v>
      </c>
      <c r="AB738" s="110">
        <v>2</v>
      </c>
      <c r="AC738" s="110">
        <v>6</v>
      </c>
      <c r="AD738" s="110">
        <v>1</v>
      </c>
      <c r="AE738" s="110">
        <v>3</v>
      </c>
      <c r="AF738" s="110">
        <v>10</v>
      </c>
      <c r="AG738" s="110">
        <v>9</v>
      </c>
      <c r="AH738" s="110">
        <v>0</v>
      </c>
      <c r="AI738" s="110">
        <v>0</v>
      </c>
      <c r="AJ738" s="110">
        <v>0</v>
      </c>
      <c r="AK738" s="110">
        <v>405</v>
      </c>
      <c r="AL738" s="108">
        <v>0.14814814814814814</v>
      </c>
      <c r="AM738" s="111">
        <f t="shared" si="233"/>
        <v>0.36599999999999999</v>
      </c>
      <c r="AN738" s="111">
        <f t="shared" si="232"/>
        <v>0.755</v>
      </c>
      <c r="AO738" s="111">
        <f t="shared" si="234"/>
        <v>0.111</v>
      </c>
      <c r="AP738" s="111">
        <f t="shared" si="235"/>
        <v>0.89300000000000002</v>
      </c>
      <c r="AQ738" s="111">
        <f t="shared" si="236"/>
        <v>0.23400000000000001</v>
      </c>
      <c r="AR738" s="111">
        <f t="shared" si="237"/>
        <v>0.66</v>
      </c>
      <c r="AS738" s="111">
        <f t="shared" si="238"/>
        <v>0.68600000000000005</v>
      </c>
      <c r="AT738" s="111">
        <f t="shared" si="239"/>
        <v>0.68600000000000005</v>
      </c>
      <c r="AU738" s="111">
        <f t="shared" si="240"/>
        <v>0.16500000000000001</v>
      </c>
      <c r="AV738" s="111">
        <f t="shared" si="241"/>
        <v>0.34599999999999997</v>
      </c>
      <c r="AW738" s="101">
        <f t="shared" si="242"/>
        <v>1</v>
      </c>
      <c r="AX738" s="101">
        <f t="shared" si="243"/>
        <v>2</v>
      </c>
      <c r="AY738" s="101">
        <f t="shared" si="244"/>
        <v>0</v>
      </c>
      <c r="AZ738" s="101">
        <f t="shared" si="245"/>
        <v>2</v>
      </c>
      <c r="BA738" s="101">
        <f t="shared" si="246"/>
        <v>0</v>
      </c>
      <c r="BB738" s="101">
        <f t="shared" si="247"/>
        <v>1</v>
      </c>
      <c r="BC738" s="101">
        <f t="shared" si="248"/>
        <v>0</v>
      </c>
      <c r="BD738" s="101">
        <f t="shared" si="249"/>
        <v>2</v>
      </c>
      <c r="BE738" s="101">
        <f t="shared" si="250"/>
        <v>0</v>
      </c>
      <c r="BF738" s="101">
        <f t="shared" si="251"/>
        <v>1</v>
      </c>
      <c r="BG738" s="101">
        <f t="shared" si="252"/>
        <v>9</v>
      </c>
    </row>
    <row r="739" spans="1:59" x14ac:dyDescent="0.2">
      <c r="A739" s="98">
        <v>1968340</v>
      </c>
      <c r="B739" s="98" t="s">
        <v>1952</v>
      </c>
      <c r="C739" s="98" t="s">
        <v>2882</v>
      </c>
      <c r="D739" s="98" t="s">
        <v>737</v>
      </c>
      <c r="E739" s="106">
        <v>31</v>
      </c>
      <c r="F739" s="107" t="s">
        <v>1300</v>
      </c>
      <c r="G739" s="108" t="s">
        <v>1301</v>
      </c>
      <c r="H739" s="109">
        <v>83125</v>
      </c>
      <c r="I739" s="108">
        <v>0</v>
      </c>
      <c r="J739" s="110">
        <v>0</v>
      </c>
      <c r="K739" s="110">
        <v>17</v>
      </c>
      <c r="L739" s="108">
        <v>0</v>
      </c>
      <c r="M739" s="110">
        <v>0</v>
      </c>
      <c r="N739" s="110">
        <v>17</v>
      </c>
      <c r="O739" s="108">
        <v>0</v>
      </c>
      <c r="P739" s="108">
        <v>0</v>
      </c>
      <c r="Q739" s="108">
        <v>0.13600000000000001</v>
      </c>
      <c r="R739" s="108">
        <v>-0.31111111111111112</v>
      </c>
      <c r="S739" s="110">
        <v>3</v>
      </c>
      <c r="T739" s="110">
        <v>8</v>
      </c>
      <c r="U739" s="110">
        <v>21</v>
      </c>
      <c r="V739" s="108">
        <v>0.52380952380952384</v>
      </c>
      <c r="W739" s="110">
        <v>4</v>
      </c>
      <c r="X739" s="110">
        <v>0</v>
      </c>
      <c r="Y739" s="110">
        <v>21</v>
      </c>
      <c r="Z739" s="108">
        <v>0.19047619047619047</v>
      </c>
      <c r="AA739" s="110">
        <v>0</v>
      </c>
      <c r="AB739" s="110">
        <v>0</v>
      </c>
      <c r="AC739" s="110">
        <v>0</v>
      </c>
      <c r="AD739" s="110">
        <v>0</v>
      </c>
      <c r="AE739" s="110">
        <v>0</v>
      </c>
      <c r="AF739" s="110">
        <v>0</v>
      </c>
      <c r="AG739" s="110">
        <v>0</v>
      </c>
      <c r="AH739" s="110">
        <v>0</v>
      </c>
      <c r="AI739" s="110">
        <v>0</v>
      </c>
      <c r="AJ739" s="110">
        <v>0</v>
      </c>
      <c r="AK739" s="110">
        <v>17</v>
      </c>
      <c r="AL739" s="108">
        <v>0</v>
      </c>
      <c r="AM739" s="111">
        <f t="shared" si="233"/>
        <v>0.84499999999999997</v>
      </c>
      <c r="AN739" s="111">
        <f t="shared" si="232"/>
        <v>0</v>
      </c>
      <c r="AO739" s="111">
        <f t="shared" si="234"/>
        <v>0</v>
      </c>
      <c r="AP739" s="111">
        <f t="shared" si="235"/>
        <v>0</v>
      </c>
      <c r="AQ739" s="111">
        <f t="shared" si="236"/>
        <v>0</v>
      </c>
      <c r="AR739" s="111">
        <f t="shared" si="237"/>
        <v>2E-3</v>
      </c>
      <c r="AS739" s="111">
        <f t="shared" si="238"/>
        <v>0.70199999999999996</v>
      </c>
      <c r="AT739" s="111">
        <f t="shared" si="239"/>
        <v>0.70199999999999996</v>
      </c>
      <c r="AU739" s="111">
        <f t="shared" si="240"/>
        <v>0.88200000000000001</v>
      </c>
      <c r="AV739" s="111">
        <f t="shared" si="241"/>
        <v>0</v>
      </c>
      <c r="AW739" s="101">
        <f t="shared" si="242"/>
        <v>0</v>
      </c>
      <c r="AX739" s="101">
        <f t="shared" si="243"/>
        <v>0</v>
      </c>
      <c r="AY739" s="101">
        <f t="shared" si="244"/>
        <v>0</v>
      </c>
      <c r="AZ739" s="101">
        <f t="shared" si="245"/>
        <v>0</v>
      </c>
      <c r="BA739" s="101">
        <f t="shared" si="246"/>
        <v>0</v>
      </c>
      <c r="BB739" s="101">
        <f t="shared" si="247"/>
        <v>0</v>
      </c>
      <c r="BC739" s="101">
        <f t="shared" si="248"/>
        <v>2</v>
      </c>
      <c r="BD739" s="101">
        <f t="shared" si="249"/>
        <v>2</v>
      </c>
      <c r="BE739" s="101">
        <f t="shared" si="250"/>
        <v>2</v>
      </c>
      <c r="BF739" s="101">
        <f t="shared" si="251"/>
        <v>0</v>
      </c>
      <c r="BG739" s="101">
        <f t="shared" si="252"/>
        <v>6</v>
      </c>
    </row>
    <row r="740" spans="1:59" x14ac:dyDescent="0.2">
      <c r="A740" s="98">
        <v>1968385</v>
      </c>
      <c r="B740" s="98" t="s">
        <v>1432</v>
      </c>
      <c r="C740" s="98" t="s">
        <v>2883</v>
      </c>
      <c r="D740" s="98" t="s">
        <v>738</v>
      </c>
      <c r="E740" s="106">
        <v>45</v>
      </c>
      <c r="F740" s="107" t="s">
        <v>576</v>
      </c>
      <c r="G740" s="108" t="s">
        <v>1168</v>
      </c>
      <c r="H740" s="109">
        <v>52188</v>
      </c>
      <c r="I740" s="108">
        <v>2.1000000000000001E-2</v>
      </c>
      <c r="J740" s="110">
        <v>9</v>
      </c>
      <c r="K740" s="110">
        <v>21</v>
      </c>
      <c r="L740" s="108">
        <v>0.42857142857142855</v>
      </c>
      <c r="M740" s="110">
        <v>1</v>
      </c>
      <c r="N740" s="110">
        <v>21</v>
      </c>
      <c r="O740" s="108">
        <v>4.7619047619047616E-2</v>
      </c>
      <c r="P740" s="108">
        <v>7.6999999999999999E-2</v>
      </c>
      <c r="Q740" s="108">
        <v>0.60599999999999998</v>
      </c>
      <c r="R740" s="108">
        <v>-0.25</v>
      </c>
      <c r="S740" s="110">
        <v>3</v>
      </c>
      <c r="T740" s="110">
        <v>6</v>
      </c>
      <c r="U740" s="110">
        <v>32</v>
      </c>
      <c r="V740" s="108">
        <v>0.28125</v>
      </c>
      <c r="W740" s="110">
        <v>0</v>
      </c>
      <c r="X740" s="110">
        <v>0</v>
      </c>
      <c r="Y740" s="110">
        <v>21</v>
      </c>
      <c r="Z740" s="108">
        <v>0</v>
      </c>
      <c r="AA740" s="110">
        <v>0</v>
      </c>
      <c r="AB740" s="110">
        <v>0</v>
      </c>
      <c r="AC740" s="110">
        <v>0</v>
      </c>
      <c r="AD740" s="110">
        <v>0</v>
      </c>
      <c r="AE740" s="110">
        <v>0</v>
      </c>
      <c r="AF740" s="110">
        <v>0</v>
      </c>
      <c r="AG740" s="110">
        <v>1</v>
      </c>
      <c r="AH740" s="110">
        <v>0</v>
      </c>
      <c r="AI740" s="110">
        <v>0</v>
      </c>
      <c r="AJ740" s="110">
        <v>0</v>
      </c>
      <c r="AK740" s="110">
        <v>21</v>
      </c>
      <c r="AL740" s="108">
        <v>4.7619047619047616E-2</v>
      </c>
      <c r="AM740" s="111">
        <f t="shared" si="233"/>
        <v>0.19600000000000001</v>
      </c>
      <c r="AN740" s="111">
        <f t="shared" si="232"/>
        <v>6.6000000000000003E-2</v>
      </c>
      <c r="AO740" s="111">
        <f t="shared" si="234"/>
        <v>0.99299999999999999</v>
      </c>
      <c r="AP740" s="111">
        <f t="shared" si="235"/>
        <v>0.621</v>
      </c>
      <c r="AQ740" s="111">
        <f t="shared" si="236"/>
        <v>0.89900000000000002</v>
      </c>
      <c r="AR740" s="111">
        <f t="shared" si="237"/>
        <v>0.97899999999999998</v>
      </c>
      <c r="AS740" s="111">
        <f t="shared" si="238"/>
        <v>7.9000000000000001E-2</v>
      </c>
      <c r="AT740" s="111">
        <f t="shared" si="239"/>
        <v>7.9000000000000001E-2</v>
      </c>
      <c r="AU740" s="111">
        <f t="shared" si="240"/>
        <v>0</v>
      </c>
      <c r="AV740" s="111">
        <f t="shared" si="241"/>
        <v>4.3999999999999997E-2</v>
      </c>
      <c r="AW740" s="101">
        <f t="shared" si="242"/>
        <v>2</v>
      </c>
      <c r="AX740" s="101">
        <f t="shared" si="243"/>
        <v>0</v>
      </c>
      <c r="AY740" s="101">
        <f t="shared" si="244"/>
        <v>2</v>
      </c>
      <c r="AZ740" s="101">
        <f t="shared" si="245"/>
        <v>1</v>
      </c>
      <c r="BA740" s="101">
        <f t="shared" si="246"/>
        <v>2</v>
      </c>
      <c r="BB740" s="101">
        <f t="shared" si="247"/>
        <v>2</v>
      </c>
      <c r="BC740" s="101">
        <f t="shared" si="248"/>
        <v>2</v>
      </c>
      <c r="BD740" s="101">
        <f t="shared" si="249"/>
        <v>0</v>
      </c>
      <c r="BE740" s="101">
        <f t="shared" si="250"/>
        <v>0</v>
      </c>
      <c r="BF740" s="101">
        <f t="shared" si="251"/>
        <v>0</v>
      </c>
      <c r="BG740" s="101">
        <f t="shared" si="252"/>
        <v>11</v>
      </c>
    </row>
    <row r="741" spans="1:59" x14ac:dyDescent="0.2">
      <c r="A741" s="98">
        <v>1968475</v>
      </c>
      <c r="B741" s="98" t="s">
        <v>2142</v>
      </c>
      <c r="C741" s="98" t="s">
        <v>2884</v>
      </c>
      <c r="D741" s="98" t="s">
        <v>739</v>
      </c>
      <c r="E741" s="106">
        <v>1362</v>
      </c>
      <c r="F741" s="107" t="s">
        <v>1779</v>
      </c>
      <c r="G741" s="108" t="s">
        <v>1780</v>
      </c>
      <c r="H741" s="109">
        <v>84779</v>
      </c>
      <c r="I741" s="108">
        <v>6.0000000000000001E-3</v>
      </c>
      <c r="J741" s="110">
        <v>11</v>
      </c>
      <c r="K741" s="110">
        <v>681</v>
      </c>
      <c r="L741" s="108">
        <v>1.6152716593245228E-2</v>
      </c>
      <c r="M741" s="110">
        <v>15</v>
      </c>
      <c r="N741" s="110">
        <v>681</v>
      </c>
      <c r="O741" s="108">
        <v>2.2026431718061675E-2</v>
      </c>
      <c r="P741" s="108">
        <v>8.0000000000000002E-3</v>
      </c>
      <c r="Q741" s="108">
        <v>0.247</v>
      </c>
      <c r="R741" s="108">
        <v>6.0747663551401869E-2</v>
      </c>
      <c r="S741" s="110">
        <v>15</v>
      </c>
      <c r="T741" s="110">
        <v>230</v>
      </c>
      <c r="U741" s="110">
        <v>1058</v>
      </c>
      <c r="V741" s="108">
        <v>0.23156899810964082</v>
      </c>
      <c r="W741" s="110">
        <v>21</v>
      </c>
      <c r="X741" s="110">
        <v>0</v>
      </c>
      <c r="Y741" s="110">
        <v>702</v>
      </c>
      <c r="Z741" s="108">
        <v>2.9914529914529916E-2</v>
      </c>
      <c r="AA741" s="110">
        <v>19</v>
      </c>
      <c r="AB741" s="110">
        <v>15</v>
      </c>
      <c r="AC741" s="110">
        <v>14</v>
      </c>
      <c r="AD741" s="110">
        <v>21</v>
      </c>
      <c r="AE741" s="110">
        <v>2</v>
      </c>
      <c r="AF741" s="110">
        <v>9</v>
      </c>
      <c r="AG741" s="110">
        <v>3</v>
      </c>
      <c r="AH741" s="110">
        <v>8</v>
      </c>
      <c r="AI741" s="110">
        <v>0</v>
      </c>
      <c r="AJ741" s="110">
        <v>0</v>
      </c>
      <c r="AK741" s="110">
        <v>681</v>
      </c>
      <c r="AL741" s="108">
        <v>0.13362701908957417</v>
      </c>
      <c r="AM741" s="111">
        <f t="shared" si="233"/>
        <v>0.86699999999999999</v>
      </c>
      <c r="AN741" s="111">
        <f t="shared" si="232"/>
        <v>3.4000000000000002E-2</v>
      </c>
      <c r="AO741" s="111">
        <f t="shared" si="234"/>
        <v>7.0999999999999994E-2</v>
      </c>
      <c r="AP741" s="111">
        <f t="shared" si="235"/>
        <v>0.32600000000000001</v>
      </c>
      <c r="AQ741" s="111">
        <f t="shared" si="236"/>
        <v>0.246</v>
      </c>
      <c r="AR741" s="111">
        <f t="shared" si="237"/>
        <v>0.115</v>
      </c>
      <c r="AS741" s="111">
        <f t="shared" si="238"/>
        <v>3.9E-2</v>
      </c>
      <c r="AT741" s="111">
        <f t="shared" si="239"/>
        <v>3.9E-2</v>
      </c>
      <c r="AU741" s="111">
        <f t="shared" si="240"/>
        <v>0.20100000000000001</v>
      </c>
      <c r="AV741" s="111">
        <f t="shared" si="241"/>
        <v>0.27300000000000002</v>
      </c>
      <c r="AW741" s="101">
        <f t="shared" si="242"/>
        <v>0</v>
      </c>
      <c r="AX741" s="101">
        <f t="shared" si="243"/>
        <v>0</v>
      </c>
      <c r="AY741" s="101">
        <f t="shared" si="244"/>
        <v>0</v>
      </c>
      <c r="AZ741" s="101">
        <f t="shared" si="245"/>
        <v>0</v>
      </c>
      <c r="BA741" s="101">
        <f t="shared" si="246"/>
        <v>0</v>
      </c>
      <c r="BB741" s="101">
        <f t="shared" si="247"/>
        <v>0</v>
      </c>
      <c r="BC741" s="101">
        <f t="shared" si="248"/>
        <v>0</v>
      </c>
      <c r="BD741" s="101">
        <f t="shared" si="249"/>
        <v>0</v>
      </c>
      <c r="BE741" s="101">
        <f t="shared" si="250"/>
        <v>0</v>
      </c>
      <c r="BF741" s="101">
        <f t="shared" si="251"/>
        <v>0</v>
      </c>
      <c r="BG741" s="101">
        <f t="shared" si="252"/>
        <v>0</v>
      </c>
    </row>
    <row r="742" spans="1:59" x14ac:dyDescent="0.2">
      <c r="A742" s="98">
        <v>1968520</v>
      </c>
      <c r="B742" s="98" t="s">
        <v>1329</v>
      </c>
      <c r="C742" s="98" t="s">
        <v>2885</v>
      </c>
      <c r="D742" s="98" t="s">
        <v>740</v>
      </c>
      <c r="E742" s="106">
        <v>509</v>
      </c>
      <c r="F742" s="107" t="s">
        <v>684</v>
      </c>
      <c r="G742" s="108" t="s">
        <v>1330</v>
      </c>
      <c r="H742" s="109">
        <v>54861</v>
      </c>
      <c r="I742" s="108">
        <v>7.6999999999999999E-2</v>
      </c>
      <c r="J742" s="110">
        <v>86</v>
      </c>
      <c r="K742" s="110">
        <v>249</v>
      </c>
      <c r="L742" s="108">
        <v>0.34538152610441769</v>
      </c>
      <c r="M742" s="110">
        <v>14</v>
      </c>
      <c r="N742" s="110">
        <v>249</v>
      </c>
      <c r="O742" s="108">
        <v>5.6224899598393573E-2</v>
      </c>
      <c r="P742" s="108">
        <v>0.20100000000000001</v>
      </c>
      <c r="Q742" s="108">
        <v>0.43799999999999994</v>
      </c>
      <c r="R742" s="108">
        <v>-0.12842465753424659</v>
      </c>
      <c r="S742" s="110">
        <v>70</v>
      </c>
      <c r="T742" s="110">
        <v>146</v>
      </c>
      <c r="U742" s="110">
        <v>429</v>
      </c>
      <c r="V742" s="108">
        <v>0.50349650349650354</v>
      </c>
      <c r="W742" s="110">
        <v>92</v>
      </c>
      <c r="X742" s="110">
        <v>0</v>
      </c>
      <c r="Y742" s="110">
        <v>341</v>
      </c>
      <c r="Z742" s="108">
        <v>0.26979472140762462</v>
      </c>
      <c r="AA742" s="110">
        <v>6</v>
      </c>
      <c r="AB742" s="110">
        <v>2</v>
      </c>
      <c r="AC742" s="110">
        <v>4</v>
      </c>
      <c r="AD742" s="110">
        <v>2</v>
      </c>
      <c r="AE742" s="110">
        <v>2</v>
      </c>
      <c r="AF742" s="110">
        <v>7</v>
      </c>
      <c r="AG742" s="110">
        <v>7</v>
      </c>
      <c r="AH742" s="110">
        <v>0</v>
      </c>
      <c r="AI742" s="110">
        <v>0</v>
      </c>
      <c r="AJ742" s="110">
        <v>0</v>
      </c>
      <c r="AK742" s="110">
        <v>249</v>
      </c>
      <c r="AL742" s="108">
        <v>0.12048192771084337</v>
      </c>
      <c r="AM742" s="111">
        <f t="shared" si="233"/>
        <v>0.254</v>
      </c>
      <c r="AN742" s="111">
        <f t="shared" si="232"/>
        <v>0.39800000000000002</v>
      </c>
      <c r="AO742" s="111">
        <f t="shared" si="234"/>
        <v>0.98599999999999999</v>
      </c>
      <c r="AP742" s="111">
        <f t="shared" si="235"/>
        <v>0.70499999999999996</v>
      </c>
      <c r="AQ742" s="111">
        <f t="shared" si="236"/>
        <v>0.98799999999999999</v>
      </c>
      <c r="AR742" s="111">
        <f t="shared" si="237"/>
        <v>0.82399999999999995</v>
      </c>
      <c r="AS742" s="111">
        <f t="shared" si="238"/>
        <v>0.65700000000000003</v>
      </c>
      <c r="AT742" s="111">
        <f t="shared" si="239"/>
        <v>0.65700000000000003</v>
      </c>
      <c r="AU742" s="111">
        <f t="shared" si="240"/>
        <v>0.95299999999999996</v>
      </c>
      <c r="AV742" s="111">
        <f t="shared" si="241"/>
        <v>0.20200000000000001</v>
      </c>
      <c r="AW742" s="101">
        <f t="shared" si="242"/>
        <v>2</v>
      </c>
      <c r="AX742" s="101">
        <f t="shared" si="243"/>
        <v>1</v>
      </c>
      <c r="AY742" s="101">
        <f t="shared" si="244"/>
        <v>2</v>
      </c>
      <c r="AZ742" s="101">
        <f t="shared" si="245"/>
        <v>2</v>
      </c>
      <c r="BA742" s="101">
        <f t="shared" si="246"/>
        <v>2</v>
      </c>
      <c r="BB742" s="101">
        <f t="shared" si="247"/>
        <v>2</v>
      </c>
      <c r="BC742" s="101">
        <f t="shared" si="248"/>
        <v>2</v>
      </c>
      <c r="BD742" s="101">
        <f t="shared" si="249"/>
        <v>1</v>
      </c>
      <c r="BE742" s="101">
        <f t="shared" si="250"/>
        <v>2</v>
      </c>
      <c r="BF742" s="101">
        <f t="shared" si="251"/>
        <v>0</v>
      </c>
      <c r="BG742" s="101">
        <f t="shared" si="252"/>
        <v>16</v>
      </c>
    </row>
    <row r="743" spans="1:59" x14ac:dyDescent="0.2">
      <c r="A743" s="98">
        <v>1968565</v>
      </c>
      <c r="B743" s="98" t="s">
        <v>1363</v>
      </c>
      <c r="C743" s="98" t="s">
        <v>2886</v>
      </c>
      <c r="D743" s="98" t="s">
        <v>741</v>
      </c>
      <c r="E743" s="106">
        <v>114</v>
      </c>
      <c r="F743" s="107" t="s">
        <v>1157</v>
      </c>
      <c r="G743" s="108" t="s">
        <v>1158</v>
      </c>
      <c r="H743" s="109">
        <v>29531</v>
      </c>
      <c r="I743" s="108">
        <v>0.19500000000000001</v>
      </c>
      <c r="J743" s="110">
        <v>4</v>
      </c>
      <c r="K743" s="110">
        <v>43</v>
      </c>
      <c r="L743" s="108">
        <v>9.3023255813953487E-2</v>
      </c>
      <c r="M743" s="110">
        <v>2</v>
      </c>
      <c r="N743" s="110">
        <v>43</v>
      </c>
      <c r="O743" s="108">
        <v>4.6511627906976744E-2</v>
      </c>
      <c r="P743" s="108">
        <v>0</v>
      </c>
      <c r="Q743" s="108">
        <v>0.29600000000000004</v>
      </c>
      <c r="R743" s="108">
        <v>-2.564102564102564E-2</v>
      </c>
      <c r="S743" s="110">
        <v>8</v>
      </c>
      <c r="T743" s="110">
        <v>36</v>
      </c>
      <c r="U743" s="110">
        <v>53</v>
      </c>
      <c r="V743" s="108">
        <v>0.83018867924528306</v>
      </c>
      <c r="W743" s="110">
        <v>4</v>
      </c>
      <c r="X743" s="110">
        <v>0</v>
      </c>
      <c r="Y743" s="110">
        <v>47</v>
      </c>
      <c r="Z743" s="108">
        <v>8.5106382978723402E-2</v>
      </c>
      <c r="AA743" s="110">
        <v>1</v>
      </c>
      <c r="AB743" s="110">
        <v>0</v>
      </c>
      <c r="AC743" s="110">
        <v>0</v>
      </c>
      <c r="AD743" s="110">
        <v>0</v>
      </c>
      <c r="AE743" s="110">
        <v>0</v>
      </c>
      <c r="AF743" s="110">
        <v>3</v>
      </c>
      <c r="AG743" s="110">
        <v>8</v>
      </c>
      <c r="AH743" s="110">
        <v>0</v>
      </c>
      <c r="AI743" s="110">
        <v>0</v>
      </c>
      <c r="AJ743" s="110">
        <v>0</v>
      </c>
      <c r="AK743" s="110">
        <v>43</v>
      </c>
      <c r="AL743" s="108">
        <v>0.27906976744186046</v>
      </c>
      <c r="AM743" s="111">
        <f t="shared" si="233"/>
        <v>4.0000000000000001E-3</v>
      </c>
      <c r="AN743" s="111">
        <f t="shared" si="232"/>
        <v>0.875</v>
      </c>
      <c r="AO743" s="111">
        <f t="shared" si="234"/>
        <v>0.48299999999999998</v>
      </c>
      <c r="AP743" s="111">
        <f t="shared" si="235"/>
        <v>0.61399999999999999</v>
      </c>
      <c r="AQ743" s="111">
        <f t="shared" si="236"/>
        <v>0</v>
      </c>
      <c r="AR743" s="111">
        <f t="shared" si="237"/>
        <v>0.25900000000000001</v>
      </c>
      <c r="AS743" s="111">
        <f t="shared" si="238"/>
        <v>0.99399999999999999</v>
      </c>
      <c r="AT743" s="111">
        <f t="shared" si="239"/>
        <v>0.99399999999999999</v>
      </c>
      <c r="AU743" s="111">
        <f t="shared" si="240"/>
        <v>0.52700000000000002</v>
      </c>
      <c r="AV743" s="111">
        <f t="shared" si="241"/>
        <v>0.88400000000000001</v>
      </c>
      <c r="AW743" s="101">
        <f t="shared" si="242"/>
        <v>2</v>
      </c>
      <c r="AX743" s="101">
        <f t="shared" si="243"/>
        <v>2</v>
      </c>
      <c r="AY743" s="101">
        <f t="shared" si="244"/>
        <v>1</v>
      </c>
      <c r="AZ743" s="101">
        <f t="shared" si="245"/>
        <v>1</v>
      </c>
      <c r="BA743" s="101">
        <f t="shared" si="246"/>
        <v>0</v>
      </c>
      <c r="BB743" s="101">
        <f t="shared" si="247"/>
        <v>0</v>
      </c>
      <c r="BC743" s="101">
        <f t="shared" si="248"/>
        <v>1</v>
      </c>
      <c r="BD743" s="101">
        <f t="shared" si="249"/>
        <v>2</v>
      </c>
      <c r="BE743" s="101">
        <f t="shared" si="250"/>
        <v>1</v>
      </c>
      <c r="BF743" s="101">
        <f t="shared" si="251"/>
        <v>2</v>
      </c>
      <c r="BG743" s="101">
        <f t="shared" si="252"/>
        <v>12</v>
      </c>
    </row>
    <row r="744" spans="1:59" x14ac:dyDescent="0.2">
      <c r="A744" s="98">
        <v>1968700</v>
      </c>
      <c r="B744" s="98" t="s">
        <v>1401</v>
      </c>
      <c r="C744" s="98" t="s">
        <v>2887</v>
      </c>
      <c r="D744" s="98" t="s">
        <v>742</v>
      </c>
      <c r="E744" s="106">
        <v>157</v>
      </c>
      <c r="F744" s="107" t="s">
        <v>1348</v>
      </c>
      <c r="G744" s="108" t="s">
        <v>1349</v>
      </c>
      <c r="H744" s="109">
        <v>77143</v>
      </c>
      <c r="I744" s="108">
        <v>7.6999999999999999E-2</v>
      </c>
      <c r="J744" s="110">
        <v>12</v>
      </c>
      <c r="K744" s="110">
        <v>118</v>
      </c>
      <c r="L744" s="108">
        <v>0.10169491525423729</v>
      </c>
      <c r="M744" s="110">
        <v>6</v>
      </c>
      <c r="N744" s="110">
        <v>118</v>
      </c>
      <c r="O744" s="108">
        <v>5.0847457627118647E-2</v>
      </c>
      <c r="P744" s="108">
        <v>2.8999999999999998E-2</v>
      </c>
      <c r="Q744" s="108">
        <v>0.36099999999999999</v>
      </c>
      <c r="R744" s="108">
        <v>-6.5476190476190479E-2</v>
      </c>
      <c r="S744" s="110">
        <v>25</v>
      </c>
      <c r="T744" s="110">
        <v>85</v>
      </c>
      <c r="U744" s="110">
        <v>192</v>
      </c>
      <c r="V744" s="108">
        <v>0.57291666666666663</v>
      </c>
      <c r="W744" s="110">
        <v>9</v>
      </c>
      <c r="X744" s="110">
        <v>0</v>
      </c>
      <c r="Y744" s="110">
        <v>127</v>
      </c>
      <c r="Z744" s="108">
        <v>7.0866141732283464E-2</v>
      </c>
      <c r="AA744" s="110">
        <v>5</v>
      </c>
      <c r="AB744" s="110">
        <v>9</v>
      </c>
      <c r="AC744" s="110">
        <v>1</v>
      </c>
      <c r="AD744" s="110">
        <v>0</v>
      </c>
      <c r="AE744" s="110">
        <v>0</v>
      </c>
      <c r="AF744" s="110">
        <v>0</v>
      </c>
      <c r="AG744" s="110">
        <v>0</v>
      </c>
      <c r="AH744" s="110">
        <v>1</v>
      </c>
      <c r="AI744" s="110">
        <v>0</v>
      </c>
      <c r="AJ744" s="110">
        <v>0</v>
      </c>
      <c r="AK744" s="110">
        <v>118</v>
      </c>
      <c r="AL744" s="108">
        <v>0.13559322033898305</v>
      </c>
      <c r="AM744" s="111">
        <f t="shared" si="233"/>
        <v>0.76900000000000002</v>
      </c>
      <c r="AN744" s="111">
        <f t="shared" si="232"/>
        <v>0.39800000000000002</v>
      </c>
      <c r="AO744" s="111">
        <f t="shared" si="234"/>
        <v>0.53100000000000003</v>
      </c>
      <c r="AP744" s="111">
        <f t="shared" si="235"/>
        <v>0.66100000000000003</v>
      </c>
      <c r="AQ744" s="111">
        <f t="shared" si="236"/>
        <v>0.54200000000000004</v>
      </c>
      <c r="AR744" s="111">
        <f t="shared" si="237"/>
        <v>0.53600000000000003</v>
      </c>
      <c r="AS744" s="111">
        <f t="shared" si="238"/>
        <v>0.82799999999999996</v>
      </c>
      <c r="AT744" s="111">
        <f t="shared" si="239"/>
        <v>0.82799999999999996</v>
      </c>
      <c r="AU744" s="111">
        <f t="shared" si="240"/>
        <v>0.44</v>
      </c>
      <c r="AV744" s="111">
        <f t="shared" si="241"/>
        <v>0.27900000000000003</v>
      </c>
      <c r="AW744" s="101">
        <f t="shared" si="242"/>
        <v>0</v>
      </c>
      <c r="AX744" s="101">
        <f t="shared" si="243"/>
        <v>1</v>
      </c>
      <c r="AY744" s="101">
        <f t="shared" si="244"/>
        <v>1</v>
      </c>
      <c r="AZ744" s="101">
        <f t="shared" si="245"/>
        <v>1</v>
      </c>
      <c r="BA744" s="101">
        <f t="shared" si="246"/>
        <v>1</v>
      </c>
      <c r="BB744" s="101">
        <f t="shared" si="247"/>
        <v>1</v>
      </c>
      <c r="BC744" s="101">
        <f t="shared" si="248"/>
        <v>1</v>
      </c>
      <c r="BD744" s="101">
        <f t="shared" si="249"/>
        <v>2</v>
      </c>
      <c r="BE744" s="101">
        <f t="shared" si="250"/>
        <v>1</v>
      </c>
      <c r="BF744" s="101">
        <f t="shared" si="251"/>
        <v>0</v>
      </c>
      <c r="BG744" s="101">
        <f t="shared" si="252"/>
        <v>9</v>
      </c>
    </row>
    <row r="745" spans="1:59" x14ac:dyDescent="0.2">
      <c r="A745" s="98">
        <v>1968925</v>
      </c>
      <c r="B745" s="98" t="s">
        <v>1539</v>
      </c>
      <c r="C745" s="98" t="s">
        <v>2888</v>
      </c>
      <c r="D745" s="98" t="s">
        <v>743</v>
      </c>
      <c r="E745" s="106">
        <v>49</v>
      </c>
      <c r="F745" s="107" t="s">
        <v>1356</v>
      </c>
      <c r="G745" s="108" t="s">
        <v>1357</v>
      </c>
      <c r="H745" s="109"/>
      <c r="I745" s="108">
        <v>0.14300000000000002</v>
      </c>
      <c r="J745" s="110">
        <v>19</v>
      </c>
      <c r="K745" s="110">
        <v>52</v>
      </c>
      <c r="L745" s="108">
        <v>0.36538461538461536</v>
      </c>
      <c r="M745" s="110">
        <v>0</v>
      </c>
      <c r="N745" s="110">
        <v>52</v>
      </c>
      <c r="O745" s="108">
        <v>0</v>
      </c>
      <c r="P745" s="108">
        <v>2.3E-2</v>
      </c>
      <c r="Q745" s="108">
        <v>0.442</v>
      </c>
      <c r="R745" s="108">
        <v>-0.3</v>
      </c>
      <c r="S745" s="110">
        <v>4</v>
      </c>
      <c r="T745" s="110">
        <v>27</v>
      </c>
      <c r="U745" s="110">
        <v>69</v>
      </c>
      <c r="V745" s="108">
        <v>0.44927536231884058</v>
      </c>
      <c r="W745" s="110">
        <v>3</v>
      </c>
      <c r="X745" s="110">
        <v>0</v>
      </c>
      <c r="Y745" s="110">
        <v>55</v>
      </c>
      <c r="Z745" s="108">
        <v>5.4545454545454543E-2</v>
      </c>
      <c r="AA745" s="110">
        <v>0</v>
      </c>
      <c r="AB745" s="110">
        <v>6</v>
      </c>
      <c r="AC745" s="110">
        <v>0</v>
      </c>
      <c r="AD745" s="110">
        <v>0</v>
      </c>
      <c r="AE745" s="110">
        <v>0</v>
      </c>
      <c r="AF745" s="110">
        <v>1</v>
      </c>
      <c r="AG745" s="110">
        <v>0</v>
      </c>
      <c r="AH745" s="110">
        <v>0</v>
      </c>
      <c r="AI745" s="110">
        <v>0</v>
      </c>
      <c r="AJ745" s="110">
        <v>0</v>
      </c>
      <c r="AK745" s="110">
        <v>52</v>
      </c>
      <c r="AL745" s="108">
        <v>0.13461538461538461</v>
      </c>
      <c r="AM745" s="111">
        <f t="shared" si="233"/>
        <v>0</v>
      </c>
      <c r="AN745" s="111">
        <f t="shared" si="232"/>
        <v>0.72599999999999998</v>
      </c>
      <c r="AO745" s="111">
        <f t="shared" si="234"/>
        <v>0.98899999999999999</v>
      </c>
      <c r="AP745" s="111">
        <f t="shared" si="235"/>
        <v>0</v>
      </c>
      <c r="AQ745" s="111">
        <f t="shared" si="236"/>
        <v>0.45700000000000002</v>
      </c>
      <c r="AR745" s="111">
        <f t="shared" si="237"/>
        <v>0.82699999999999996</v>
      </c>
      <c r="AS745" s="111">
        <f t="shared" si="238"/>
        <v>0.47599999999999998</v>
      </c>
      <c r="AT745" s="111">
        <f t="shared" si="239"/>
        <v>0.47599999999999998</v>
      </c>
      <c r="AU745" s="111">
        <f t="shared" si="240"/>
        <v>0.33800000000000002</v>
      </c>
      <c r="AV745" s="111">
        <f t="shared" si="241"/>
        <v>0.27400000000000002</v>
      </c>
      <c r="AW745" s="101">
        <f t="shared" si="242"/>
        <v>2</v>
      </c>
      <c r="AX745" s="101">
        <f t="shared" si="243"/>
        <v>2</v>
      </c>
      <c r="AY745" s="101">
        <f t="shared" si="244"/>
        <v>2</v>
      </c>
      <c r="AZ745" s="101">
        <f t="shared" si="245"/>
        <v>0</v>
      </c>
      <c r="BA745" s="101">
        <f t="shared" si="246"/>
        <v>1</v>
      </c>
      <c r="BB745" s="101">
        <f t="shared" si="247"/>
        <v>2</v>
      </c>
      <c r="BC745" s="101">
        <f t="shared" si="248"/>
        <v>2</v>
      </c>
      <c r="BD745" s="101">
        <f t="shared" si="249"/>
        <v>1</v>
      </c>
      <c r="BE745" s="101">
        <f t="shared" si="250"/>
        <v>1</v>
      </c>
      <c r="BF745" s="101">
        <f t="shared" si="251"/>
        <v>0</v>
      </c>
      <c r="BG745" s="101">
        <f t="shared" si="252"/>
        <v>13</v>
      </c>
    </row>
    <row r="746" spans="1:59" x14ac:dyDescent="0.2">
      <c r="A746" s="98">
        <v>1969015</v>
      </c>
      <c r="B746" s="98" t="s">
        <v>1261</v>
      </c>
      <c r="C746" s="98" t="s">
        <v>2889</v>
      </c>
      <c r="D746" s="98" t="s">
        <v>744</v>
      </c>
      <c r="E746" s="106">
        <v>123</v>
      </c>
      <c r="F746" s="107" t="s">
        <v>1262</v>
      </c>
      <c r="G746" s="108" t="s">
        <v>1263</v>
      </c>
      <c r="H746" s="109">
        <v>57500</v>
      </c>
      <c r="I746" s="108">
        <v>0.23399999999999999</v>
      </c>
      <c r="J746" s="110">
        <v>18</v>
      </c>
      <c r="K746" s="110">
        <v>84</v>
      </c>
      <c r="L746" s="108">
        <v>0.21428571428571427</v>
      </c>
      <c r="M746" s="110">
        <v>1</v>
      </c>
      <c r="N746" s="110">
        <v>84</v>
      </c>
      <c r="O746" s="108">
        <v>1.1904761904761904E-2</v>
      </c>
      <c r="P746" s="108">
        <v>5.2000000000000005E-2</v>
      </c>
      <c r="Q746" s="108">
        <v>0.36599999999999999</v>
      </c>
      <c r="R746" s="108">
        <v>-0.22151898734177214</v>
      </c>
      <c r="S746" s="110">
        <v>19</v>
      </c>
      <c r="T746" s="110">
        <v>59</v>
      </c>
      <c r="U746" s="110">
        <v>131</v>
      </c>
      <c r="V746" s="108">
        <v>0.59541984732824427</v>
      </c>
      <c r="W746" s="110">
        <v>7</v>
      </c>
      <c r="X746" s="110">
        <v>0</v>
      </c>
      <c r="Y746" s="110">
        <v>91</v>
      </c>
      <c r="Z746" s="108">
        <v>7.6923076923076927E-2</v>
      </c>
      <c r="AA746" s="110">
        <v>3</v>
      </c>
      <c r="AB746" s="110">
        <v>1</v>
      </c>
      <c r="AC746" s="110">
        <v>0</v>
      </c>
      <c r="AD746" s="110">
        <v>8</v>
      </c>
      <c r="AE746" s="110">
        <v>0</v>
      </c>
      <c r="AF746" s="110">
        <v>5</v>
      </c>
      <c r="AG746" s="110">
        <v>2</v>
      </c>
      <c r="AH746" s="110">
        <v>0</v>
      </c>
      <c r="AI746" s="110">
        <v>0</v>
      </c>
      <c r="AJ746" s="110">
        <v>0</v>
      </c>
      <c r="AK746" s="110">
        <v>84</v>
      </c>
      <c r="AL746" s="108">
        <v>0.22619047619047619</v>
      </c>
      <c r="AM746" s="111">
        <f t="shared" si="233"/>
        <v>0.33200000000000002</v>
      </c>
      <c r="AN746" s="111">
        <f t="shared" si="232"/>
        <v>0.92</v>
      </c>
      <c r="AO746" s="111">
        <f t="shared" si="234"/>
        <v>0.91100000000000003</v>
      </c>
      <c r="AP746" s="111">
        <f t="shared" si="235"/>
        <v>0.191</v>
      </c>
      <c r="AQ746" s="111">
        <f t="shared" si="236"/>
        <v>0.77800000000000002</v>
      </c>
      <c r="AR746" s="111">
        <f t="shared" si="237"/>
        <v>0.55500000000000005</v>
      </c>
      <c r="AS746" s="111">
        <f t="shared" si="238"/>
        <v>0.87</v>
      </c>
      <c r="AT746" s="111">
        <f t="shared" si="239"/>
        <v>0.87</v>
      </c>
      <c r="AU746" s="111">
        <f t="shared" si="240"/>
        <v>0.48299999999999998</v>
      </c>
      <c r="AV746" s="111">
        <f t="shared" si="241"/>
        <v>0.71899999999999997</v>
      </c>
      <c r="AW746" s="101">
        <f t="shared" si="242"/>
        <v>2</v>
      </c>
      <c r="AX746" s="101">
        <f t="shared" si="243"/>
        <v>2</v>
      </c>
      <c r="AY746" s="101">
        <f t="shared" si="244"/>
        <v>2</v>
      </c>
      <c r="AZ746" s="101">
        <f t="shared" si="245"/>
        <v>0</v>
      </c>
      <c r="BA746" s="101">
        <f t="shared" si="246"/>
        <v>2</v>
      </c>
      <c r="BB746" s="101">
        <f t="shared" si="247"/>
        <v>1</v>
      </c>
      <c r="BC746" s="101">
        <f t="shared" si="248"/>
        <v>2</v>
      </c>
      <c r="BD746" s="101">
        <f t="shared" si="249"/>
        <v>2</v>
      </c>
      <c r="BE746" s="101">
        <f t="shared" si="250"/>
        <v>1</v>
      </c>
      <c r="BF746" s="101">
        <f t="shared" si="251"/>
        <v>2</v>
      </c>
      <c r="BG746" s="101">
        <f t="shared" si="252"/>
        <v>16</v>
      </c>
    </row>
    <row r="747" spans="1:59" x14ac:dyDescent="0.2">
      <c r="A747" s="98">
        <v>1969060</v>
      </c>
      <c r="B747" s="98" t="s">
        <v>2084</v>
      </c>
      <c r="C747" s="98" t="s">
        <v>2890</v>
      </c>
      <c r="D747" s="98" t="s">
        <v>745</v>
      </c>
      <c r="E747" s="106">
        <v>270</v>
      </c>
      <c r="F747" s="107" t="s">
        <v>1084</v>
      </c>
      <c r="G747" s="108" t="s">
        <v>1085</v>
      </c>
      <c r="H747" s="109">
        <v>60417</v>
      </c>
      <c r="I747" s="108">
        <v>6.3E-2</v>
      </c>
      <c r="J747" s="110">
        <v>6</v>
      </c>
      <c r="K747" s="110">
        <v>126</v>
      </c>
      <c r="L747" s="108">
        <v>4.7619047619047616E-2</v>
      </c>
      <c r="M747" s="110">
        <v>1</v>
      </c>
      <c r="N747" s="110">
        <v>126</v>
      </c>
      <c r="O747" s="108">
        <v>7.9365079365079361E-3</v>
      </c>
      <c r="P747" s="108">
        <v>8.199999999999999E-2</v>
      </c>
      <c r="Q747" s="108">
        <v>0.28399999999999997</v>
      </c>
      <c r="R747" s="108">
        <v>2.2727272727272728E-2</v>
      </c>
      <c r="S747" s="110">
        <v>9</v>
      </c>
      <c r="T747" s="110">
        <v>83</v>
      </c>
      <c r="U747" s="110">
        <v>226</v>
      </c>
      <c r="V747" s="108">
        <v>0.40707964601769914</v>
      </c>
      <c r="W747" s="110">
        <v>6</v>
      </c>
      <c r="X747" s="110">
        <v>0</v>
      </c>
      <c r="Y747" s="110">
        <v>132</v>
      </c>
      <c r="Z747" s="108">
        <v>4.5454545454545456E-2</v>
      </c>
      <c r="AA747" s="110">
        <v>8</v>
      </c>
      <c r="AB747" s="110">
        <v>3</v>
      </c>
      <c r="AC747" s="110">
        <v>1</v>
      </c>
      <c r="AD747" s="110">
        <v>3</v>
      </c>
      <c r="AE747" s="110">
        <v>0</v>
      </c>
      <c r="AF747" s="110">
        <v>5</v>
      </c>
      <c r="AG747" s="110">
        <v>0</v>
      </c>
      <c r="AH747" s="110">
        <v>0</v>
      </c>
      <c r="AI747" s="110">
        <v>0</v>
      </c>
      <c r="AJ747" s="110">
        <v>0</v>
      </c>
      <c r="AK747" s="110">
        <v>126</v>
      </c>
      <c r="AL747" s="108">
        <v>0.15873015873015872</v>
      </c>
      <c r="AM747" s="111">
        <f t="shared" si="233"/>
        <v>0.40600000000000003</v>
      </c>
      <c r="AN747" s="111">
        <f t="shared" si="232"/>
        <v>0.28799999999999998</v>
      </c>
      <c r="AO747" s="111">
        <f t="shared" si="234"/>
        <v>0.216</v>
      </c>
      <c r="AP747" s="111">
        <f t="shared" si="235"/>
        <v>0.16600000000000001</v>
      </c>
      <c r="AQ747" s="111">
        <f t="shared" si="236"/>
        <v>0.91</v>
      </c>
      <c r="AR747" s="111">
        <f t="shared" si="237"/>
        <v>0.22600000000000001</v>
      </c>
      <c r="AS747" s="111">
        <f t="shared" si="238"/>
        <v>0.30399999999999999</v>
      </c>
      <c r="AT747" s="111">
        <f t="shared" si="239"/>
        <v>0.30399999999999999</v>
      </c>
      <c r="AU747" s="111">
        <f t="shared" si="240"/>
        <v>0.28399999999999997</v>
      </c>
      <c r="AV747" s="111">
        <f t="shared" si="241"/>
        <v>0.39</v>
      </c>
      <c r="AW747" s="101">
        <f t="shared" si="242"/>
        <v>1</v>
      </c>
      <c r="AX747" s="101">
        <f t="shared" si="243"/>
        <v>0</v>
      </c>
      <c r="AY747" s="101">
        <f t="shared" si="244"/>
        <v>0</v>
      </c>
      <c r="AZ747" s="101">
        <f t="shared" si="245"/>
        <v>0</v>
      </c>
      <c r="BA747" s="101">
        <f t="shared" si="246"/>
        <v>2</v>
      </c>
      <c r="BB747" s="101">
        <f t="shared" si="247"/>
        <v>0</v>
      </c>
      <c r="BC747" s="101">
        <f t="shared" si="248"/>
        <v>0</v>
      </c>
      <c r="BD747" s="101">
        <f t="shared" si="249"/>
        <v>0</v>
      </c>
      <c r="BE747" s="101">
        <f t="shared" si="250"/>
        <v>0</v>
      </c>
      <c r="BF747" s="101">
        <f t="shared" si="251"/>
        <v>1</v>
      </c>
      <c r="BG747" s="101">
        <f t="shared" si="252"/>
        <v>4</v>
      </c>
    </row>
    <row r="748" spans="1:59" x14ac:dyDescent="0.2">
      <c r="A748" s="98">
        <v>1969105</v>
      </c>
      <c r="B748" s="98" t="s">
        <v>1783</v>
      </c>
      <c r="C748" s="98" t="s">
        <v>2891</v>
      </c>
      <c r="D748" s="98" t="s">
        <v>746</v>
      </c>
      <c r="E748" s="106">
        <v>379</v>
      </c>
      <c r="F748" s="107" t="s">
        <v>1356</v>
      </c>
      <c r="G748" s="108" t="s">
        <v>1357</v>
      </c>
      <c r="H748" s="109">
        <v>57450</v>
      </c>
      <c r="I748" s="108">
        <v>0.153</v>
      </c>
      <c r="J748" s="110">
        <v>19</v>
      </c>
      <c r="K748" s="110">
        <v>209</v>
      </c>
      <c r="L748" s="108">
        <v>9.0909090909090912E-2</v>
      </c>
      <c r="M748" s="110">
        <v>1</v>
      </c>
      <c r="N748" s="110">
        <v>209</v>
      </c>
      <c r="O748" s="108">
        <v>4.7846889952153108E-3</v>
      </c>
      <c r="P748" s="108">
        <v>3.1E-2</v>
      </c>
      <c r="Q748" s="108">
        <v>0.26300000000000001</v>
      </c>
      <c r="R748" s="108">
        <v>-0.15022421524663676</v>
      </c>
      <c r="S748" s="110">
        <v>14</v>
      </c>
      <c r="T748" s="110">
        <v>112</v>
      </c>
      <c r="U748" s="110">
        <v>284</v>
      </c>
      <c r="V748" s="108">
        <v>0.44366197183098594</v>
      </c>
      <c r="W748" s="110">
        <v>22</v>
      </c>
      <c r="X748" s="110">
        <v>0</v>
      </c>
      <c r="Y748" s="110">
        <v>231</v>
      </c>
      <c r="Z748" s="108">
        <v>9.5238095238095233E-2</v>
      </c>
      <c r="AA748" s="110">
        <v>13</v>
      </c>
      <c r="AB748" s="110">
        <v>3</v>
      </c>
      <c r="AC748" s="110">
        <v>2</v>
      </c>
      <c r="AD748" s="110">
        <v>4</v>
      </c>
      <c r="AE748" s="110">
        <v>0</v>
      </c>
      <c r="AF748" s="110">
        <v>0</v>
      </c>
      <c r="AG748" s="110">
        <v>0</v>
      </c>
      <c r="AH748" s="110">
        <v>0</v>
      </c>
      <c r="AI748" s="110">
        <v>0</v>
      </c>
      <c r="AJ748" s="110">
        <v>0</v>
      </c>
      <c r="AK748" s="110">
        <v>209</v>
      </c>
      <c r="AL748" s="108">
        <v>0.10526315789473684</v>
      </c>
      <c r="AM748" s="111">
        <f t="shared" si="233"/>
        <v>0.32800000000000001</v>
      </c>
      <c r="AN748" s="111">
        <f t="shared" si="232"/>
        <v>0.76600000000000001</v>
      </c>
      <c r="AO748" s="111">
        <f t="shared" si="234"/>
        <v>0.47</v>
      </c>
      <c r="AP748" s="111">
        <f t="shared" si="235"/>
        <v>0.13600000000000001</v>
      </c>
      <c r="AQ748" s="111">
        <f t="shared" si="236"/>
        <v>0.56699999999999995</v>
      </c>
      <c r="AR748" s="111">
        <f t="shared" si="237"/>
        <v>0.16200000000000001</v>
      </c>
      <c r="AS748" s="111">
        <f t="shared" si="238"/>
        <v>0.45</v>
      </c>
      <c r="AT748" s="111">
        <f t="shared" si="239"/>
        <v>0.45</v>
      </c>
      <c r="AU748" s="111">
        <f t="shared" si="240"/>
        <v>0.57499999999999996</v>
      </c>
      <c r="AV748" s="111">
        <f t="shared" si="241"/>
        <v>0.156</v>
      </c>
      <c r="AW748" s="101">
        <f t="shared" si="242"/>
        <v>2</v>
      </c>
      <c r="AX748" s="101">
        <f t="shared" si="243"/>
        <v>2</v>
      </c>
      <c r="AY748" s="101">
        <f t="shared" si="244"/>
        <v>1</v>
      </c>
      <c r="AZ748" s="101">
        <f t="shared" si="245"/>
        <v>0</v>
      </c>
      <c r="BA748" s="101">
        <f t="shared" si="246"/>
        <v>1</v>
      </c>
      <c r="BB748" s="101">
        <f t="shared" si="247"/>
        <v>0</v>
      </c>
      <c r="BC748" s="101">
        <f t="shared" si="248"/>
        <v>2</v>
      </c>
      <c r="BD748" s="101">
        <f t="shared" si="249"/>
        <v>1</v>
      </c>
      <c r="BE748" s="101">
        <f t="shared" si="250"/>
        <v>1</v>
      </c>
      <c r="BF748" s="101">
        <f t="shared" si="251"/>
        <v>0</v>
      </c>
      <c r="BG748" s="101">
        <f t="shared" si="252"/>
        <v>10</v>
      </c>
    </row>
    <row r="749" spans="1:59" x14ac:dyDescent="0.2">
      <c r="A749" s="98">
        <v>1969195</v>
      </c>
      <c r="B749" s="98" t="s">
        <v>2001</v>
      </c>
      <c r="C749" s="98" t="s">
        <v>2892</v>
      </c>
      <c r="D749" s="98" t="s">
        <v>747</v>
      </c>
      <c r="E749" s="106">
        <v>358</v>
      </c>
      <c r="F749" s="107" t="s">
        <v>298</v>
      </c>
      <c r="G749" s="108" t="s">
        <v>1142</v>
      </c>
      <c r="H749" s="109">
        <v>74000</v>
      </c>
      <c r="I749" s="108">
        <v>0.12300000000000001</v>
      </c>
      <c r="J749" s="110">
        <v>12</v>
      </c>
      <c r="K749" s="110">
        <v>228</v>
      </c>
      <c r="L749" s="108">
        <v>5.2631578947368418E-2</v>
      </c>
      <c r="M749" s="110">
        <v>4</v>
      </c>
      <c r="N749" s="110">
        <v>228</v>
      </c>
      <c r="O749" s="108">
        <v>1.7543859649122806E-2</v>
      </c>
      <c r="P749" s="108">
        <v>3.6000000000000004E-2</v>
      </c>
      <c r="Q749" s="108">
        <v>0.27100000000000002</v>
      </c>
      <c r="R749" s="108">
        <v>-2.9810298102981029E-2</v>
      </c>
      <c r="S749" s="110">
        <v>25</v>
      </c>
      <c r="T749" s="110">
        <v>176</v>
      </c>
      <c r="U749" s="110">
        <v>385</v>
      </c>
      <c r="V749" s="108">
        <v>0.52207792207792203</v>
      </c>
      <c r="W749" s="110">
        <v>13</v>
      </c>
      <c r="X749" s="110">
        <v>0</v>
      </c>
      <c r="Y749" s="110">
        <v>241</v>
      </c>
      <c r="Z749" s="108">
        <v>5.3941908713692949E-2</v>
      </c>
      <c r="AA749" s="110">
        <v>4</v>
      </c>
      <c r="AB749" s="110">
        <v>1</v>
      </c>
      <c r="AC749" s="110">
        <v>1</v>
      </c>
      <c r="AD749" s="110">
        <v>0</v>
      </c>
      <c r="AE749" s="110">
        <v>0</v>
      </c>
      <c r="AF749" s="110">
        <v>1</v>
      </c>
      <c r="AG749" s="110">
        <v>1</v>
      </c>
      <c r="AH749" s="110">
        <v>0</v>
      </c>
      <c r="AI749" s="110">
        <v>0</v>
      </c>
      <c r="AJ749" s="110">
        <v>0</v>
      </c>
      <c r="AK749" s="110">
        <v>228</v>
      </c>
      <c r="AL749" s="108">
        <v>3.5087719298245612E-2</v>
      </c>
      <c r="AM749" s="111">
        <f t="shared" si="233"/>
        <v>0.72499999999999998</v>
      </c>
      <c r="AN749" s="111">
        <f t="shared" si="232"/>
        <v>0.64200000000000002</v>
      </c>
      <c r="AO749" s="111">
        <f t="shared" si="234"/>
        <v>0.249</v>
      </c>
      <c r="AP749" s="111">
        <f t="shared" si="235"/>
        <v>0.26600000000000001</v>
      </c>
      <c r="AQ749" s="111">
        <f t="shared" si="236"/>
        <v>0.63200000000000001</v>
      </c>
      <c r="AR749" s="111">
        <f t="shared" si="237"/>
        <v>0.19</v>
      </c>
      <c r="AS749" s="111">
        <f t="shared" si="238"/>
        <v>0.69899999999999995</v>
      </c>
      <c r="AT749" s="111">
        <f t="shared" si="239"/>
        <v>0.69899999999999995</v>
      </c>
      <c r="AU749" s="111">
        <f t="shared" si="240"/>
        <v>0.33600000000000002</v>
      </c>
      <c r="AV749" s="111">
        <f t="shared" si="241"/>
        <v>3.5999999999999997E-2</v>
      </c>
      <c r="AW749" s="101">
        <f t="shared" si="242"/>
        <v>0</v>
      </c>
      <c r="AX749" s="101">
        <f t="shared" si="243"/>
        <v>1</v>
      </c>
      <c r="AY749" s="101">
        <f t="shared" si="244"/>
        <v>0</v>
      </c>
      <c r="AZ749" s="101">
        <f t="shared" si="245"/>
        <v>0</v>
      </c>
      <c r="BA749" s="101">
        <f t="shared" si="246"/>
        <v>1</v>
      </c>
      <c r="BB749" s="101">
        <f t="shared" si="247"/>
        <v>0</v>
      </c>
      <c r="BC749" s="101">
        <f t="shared" si="248"/>
        <v>1</v>
      </c>
      <c r="BD749" s="101">
        <f t="shared" si="249"/>
        <v>2</v>
      </c>
      <c r="BE749" s="101">
        <f t="shared" si="250"/>
        <v>1</v>
      </c>
      <c r="BF749" s="101">
        <f t="shared" si="251"/>
        <v>0</v>
      </c>
      <c r="BG749" s="101">
        <f t="shared" si="252"/>
        <v>6</v>
      </c>
    </row>
    <row r="750" spans="1:59" x14ac:dyDescent="0.2">
      <c r="A750" s="98">
        <v>1969240</v>
      </c>
      <c r="B750" s="98" t="s">
        <v>1860</v>
      </c>
      <c r="C750" s="98" t="s">
        <v>2893</v>
      </c>
      <c r="D750" s="98" t="s">
        <v>748</v>
      </c>
      <c r="E750" s="106">
        <v>457</v>
      </c>
      <c r="F750" s="107" t="s">
        <v>1588</v>
      </c>
      <c r="G750" s="108" t="s">
        <v>1589</v>
      </c>
      <c r="H750" s="109">
        <v>98125</v>
      </c>
      <c r="I750" s="108">
        <v>5.7999999999999996E-2</v>
      </c>
      <c r="J750" s="110">
        <v>23</v>
      </c>
      <c r="K750" s="110">
        <v>159</v>
      </c>
      <c r="L750" s="108">
        <v>0.14465408805031446</v>
      </c>
      <c r="M750" s="110">
        <v>8</v>
      </c>
      <c r="N750" s="110">
        <v>159</v>
      </c>
      <c r="O750" s="108">
        <v>5.0314465408805034E-2</v>
      </c>
      <c r="P750" s="108">
        <v>5.9000000000000004E-2</v>
      </c>
      <c r="Q750" s="108">
        <v>0.308</v>
      </c>
      <c r="R750" s="108">
        <v>-9.8619329388560162E-2</v>
      </c>
      <c r="S750" s="110">
        <v>17</v>
      </c>
      <c r="T750" s="110">
        <v>99</v>
      </c>
      <c r="U750" s="110">
        <v>286</v>
      </c>
      <c r="V750" s="108">
        <v>0.40559440559440557</v>
      </c>
      <c r="W750" s="110">
        <v>3</v>
      </c>
      <c r="X750" s="110">
        <v>0</v>
      </c>
      <c r="Y750" s="110">
        <v>162</v>
      </c>
      <c r="Z750" s="108">
        <v>1.8518518518518517E-2</v>
      </c>
      <c r="AA750" s="110">
        <v>3</v>
      </c>
      <c r="AB750" s="110">
        <v>3</v>
      </c>
      <c r="AC750" s="110">
        <v>2</v>
      </c>
      <c r="AD750" s="110">
        <v>5</v>
      </c>
      <c r="AE750" s="110">
        <v>0</v>
      </c>
      <c r="AF750" s="110">
        <v>3</v>
      </c>
      <c r="AG750" s="110">
        <v>6</v>
      </c>
      <c r="AH750" s="110">
        <v>0</v>
      </c>
      <c r="AI750" s="110">
        <v>0</v>
      </c>
      <c r="AJ750" s="110">
        <v>0</v>
      </c>
      <c r="AK750" s="110">
        <v>159</v>
      </c>
      <c r="AL750" s="108">
        <v>0.13836477987421383</v>
      </c>
      <c r="AM750" s="111">
        <f t="shared" si="233"/>
        <v>0.93700000000000006</v>
      </c>
      <c r="AN750" s="111">
        <f t="shared" si="232"/>
        <v>0.254</v>
      </c>
      <c r="AO750" s="111">
        <f t="shared" si="234"/>
        <v>0.745</v>
      </c>
      <c r="AP750" s="111">
        <f t="shared" si="235"/>
        <v>0.65600000000000003</v>
      </c>
      <c r="AQ750" s="111">
        <f t="shared" si="236"/>
        <v>0.81799999999999995</v>
      </c>
      <c r="AR750" s="111">
        <f t="shared" si="237"/>
        <v>0.32</v>
      </c>
      <c r="AS750" s="111">
        <f t="shared" si="238"/>
        <v>0.30199999999999999</v>
      </c>
      <c r="AT750" s="111">
        <f t="shared" si="239"/>
        <v>0.30199999999999999</v>
      </c>
      <c r="AU750" s="111">
        <f t="shared" si="240"/>
        <v>0.14399999999999999</v>
      </c>
      <c r="AV750" s="111">
        <f t="shared" si="241"/>
        <v>0.29599999999999999</v>
      </c>
      <c r="AW750" s="101">
        <f t="shared" si="242"/>
        <v>0</v>
      </c>
      <c r="AX750" s="101">
        <f t="shared" si="243"/>
        <v>0</v>
      </c>
      <c r="AY750" s="101">
        <f t="shared" si="244"/>
        <v>2</v>
      </c>
      <c r="AZ750" s="101">
        <f t="shared" si="245"/>
        <v>1</v>
      </c>
      <c r="BA750" s="101">
        <f t="shared" si="246"/>
        <v>2</v>
      </c>
      <c r="BB750" s="101">
        <f t="shared" si="247"/>
        <v>0</v>
      </c>
      <c r="BC750" s="101">
        <f t="shared" si="248"/>
        <v>2</v>
      </c>
      <c r="BD750" s="101">
        <f t="shared" si="249"/>
        <v>0</v>
      </c>
      <c r="BE750" s="101">
        <f t="shared" si="250"/>
        <v>0</v>
      </c>
      <c r="BF750" s="101">
        <f t="shared" si="251"/>
        <v>0</v>
      </c>
      <c r="BG750" s="101">
        <f t="shared" si="252"/>
        <v>7</v>
      </c>
    </row>
    <row r="751" spans="1:59" x14ac:dyDescent="0.2">
      <c r="A751" s="98">
        <v>1969285</v>
      </c>
      <c r="B751" s="98" t="s">
        <v>1421</v>
      </c>
      <c r="C751" s="98" t="s">
        <v>2894</v>
      </c>
      <c r="D751" s="98" t="s">
        <v>749</v>
      </c>
      <c r="E751" s="106">
        <v>472</v>
      </c>
      <c r="F751" s="107" t="s">
        <v>503</v>
      </c>
      <c r="G751" s="108" t="s">
        <v>1189</v>
      </c>
      <c r="H751" s="109">
        <v>50750</v>
      </c>
      <c r="I751" s="108">
        <v>0.185</v>
      </c>
      <c r="J751" s="110">
        <v>27</v>
      </c>
      <c r="K751" s="110">
        <v>283</v>
      </c>
      <c r="L751" s="108">
        <v>9.5406360424028266E-2</v>
      </c>
      <c r="M751" s="110">
        <v>22</v>
      </c>
      <c r="N751" s="110">
        <v>283</v>
      </c>
      <c r="O751" s="108">
        <v>7.7738515901060068E-2</v>
      </c>
      <c r="P751" s="108">
        <v>9.0000000000000011E-3</v>
      </c>
      <c r="Q751" s="108">
        <v>0.52100000000000002</v>
      </c>
      <c r="R751" s="108">
        <v>-0.14801444043321299</v>
      </c>
      <c r="S751" s="110">
        <v>73</v>
      </c>
      <c r="T751" s="110">
        <v>117</v>
      </c>
      <c r="U751" s="110">
        <v>449</v>
      </c>
      <c r="V751" s="108">
        <v>0.42316258351893093</v>
      </c>
      <c r="W751" s="110">
        <v>46</v>
      </c>
      <c r="X751" s="110">
        <v>9</v>
      </c>
      <c r="Y751" s="110">
        <v>329</v>
      </c>
      <c r="Z751" s="108">
        <v>0.11246200607902736</v>
      </c>
      <c r="AA751" s="110">
        <v>14</v>
      </c>
      <c r="AB751" s="110">
        <v>4</v>
      </c>
      <c r="AC751" s="110">
        <v>5</v>
      </c>
      <c r="AD751" s="110">
        <v>4</v>
      </c>
      <c r="AE751" s="110">
        <v>0</v>
      </c>
      <c r="AF751" s="110">
        <v>0</v>
      </c>
      <c r="AG751" s="110">
        <v>6</v>
      </c>
      <c r="AH751" s="110">
        <v>0</v>
      </c>
      <c r="AI751" s="110">
        <v>0</v>
      </c>
      <c r="AJ751" s="110">
        <v>0</v>
      </c>
      <c r="AK751" s="110">
        <v>283</v>
      </c>
      <c r="AL751" s="108">
        <v>0.1166077738515901</v>
      </c>
      <c r="AM751" s="111">
        <f t="shared" si="233"/>
        <v>0.16700000000000001</v>
      </c>
      <c r="AN751" s="111">
        <f t="shared" si="232"/>
        <v>0.86</v>
      </c>
      <c r="AO751" s="111">
        <f t="shared" si="234"/>
        <v>0.49299999999999999</v>
      </c>
      <c r="AP751" s="111">
        <f t="shared" si="235"/>
        <v>0.84399999999999997</v>
      </c>
      <c r="AQ751" s="111">
        <f t="shared" si="236"/>
        <v>0.253</v>
      </c>
      <c r="AR751" s="111">
        <f t="shared" si="237"/>
        <v>0.93600000000000005</v>
      </c>
      <c r="AS751" s="111">
        <f t="shared" si="238"/>
        <v>0.36699999999999999</v>
      </c>
      <c r="AT751" s="111">
        <f t="shared" si="239"/>
        <v>0.36699999999999999</v>
      </c>
      <c r="AU751" s="111">
        <f t="shared" si="240"/>
        <v>0.66700000000000004</v>
      </c>
      <c r="AV751" s="111">
        <f t="shared" si="241"/>
        <v>0.185</v>
      </c>
      <c r="AW751" s="101">
        <f t="shared" si="242"/>
        <v>2</v>
      </c>
      <c r="AX751" s="101">
        <f t="shared" si="243"/>
        <v>2</v>
      </c>
      <c r="AY751" s="101">
        <f t="shared" si="244"/>
        <v>1</v>
      </c>
      <c r="AZ751" s="101">
        <f t="shared" si="245"/>
        <v>2</v>
      </c>
      <c r="BA751" s="101">
        <f t="shared" si="246"/>
        <v>0</v>
      </c>
      <c r="BB751" s="101">
        <f t="shared" si="247"/>
        <v>2</v>
      </c>
      <c r="BC751" s="101">
        <f t="shared" si="248"/>
        <v>2</v>
      </c>
      <c r="BD751" s="101">
        <f t="shared" si="249"/>
        <v>1</v>
      </c>
      <c r="BE751" s="101">
        <f t="shared" si="250"/>
        <v>2</v>
      </c>
      <c r="BF751" s="101">
        <f t="shared" si="251"/>
        <v>0</v>
      </c>
      <c r="BG751" s="101">
        <f t="shared" si="252"/>
        <v>14</v>
      </c>
    </row>
    <row r="752" spans="1:59" x14ac:dyDescent="0.2">
      <c r="A752" s="98">
        <v>1969330</v>
      </c>
      <c r="B752" s="98" t="s">
        <v>1564</v>
      </c>
      <c r="C752" s="98" t="s">
        <v>2895</v>
      </c>
      <c r="D752" s="98" t="s">
        <v>750</v>
      </c>
      <c r="E752" s="106">
        <v>725</v>
      </c>
      <c r="F752" s="107" t="s">
        <v>1300</v>
      </c>
      <c r="G752" s="108" t="s">
        <v>1301</v>
      </c>
      <c r="H752" s="109">
        <v>58750</v>
      </c>
      <c r="I752" s="108">
        <v>0.13699999999999998</v>
      </c>
      <c r="J752" s="110">
        <v>50</v>
      </c>
      <c r="K752" s="110">
        <v>274</v>
      </c>
      <c r="L752" s="108">
        <v>0.18248175182481752</v>
      </c>
      <c r="M752" s="110">
        <v>34</v>
      </c>
      <c r="N752" s="110">
        <v>274</v>
      </c>
      <c r="O752" s="108">
        <v>0.12408759124087591</v>
      </c>
      <c r="P752" s="108">
        <v>1.3000000000000001E-2</v>
      </c>
      <c r="Q752" s="108">
        <v>0.35899999999999999</v>
      </c>
      <c r="R752" s="108">
        <v>-1.6282225237449117E-2</v>
      </c>
      <c r="S752" s="110">
        <v>29</v>
      </c>
      <c r="T752" s="110">
        <v>176</v>
      </c>
      <c r="U752" s="110">
        <v>487</v>
      </c>
      <c r="V752" s="108">
        <v>0.4209445585215606</v>
      </c>
      <c r="W752" s="110">
        <v>60</v>
      </c>
      <c r="X752" s="110">
        <v>0</v>
      </c>
      <c r="Y752" s="110">
        <v>334</v>
      </c>
      <c r="Z752" s="108">
        <v>0.17964071856287425</v>
      </c>
      <c r="AA752" s="110">
        <v>15</v>
      </c>
      <c r="AB752" s="110">
        <v>0</v>
      </c>
      <c r="AC752" s="110">
        <v>4</v>
      </c>
      <c r="AD752" s="110">
        <v>0</v>
      </c>
      <c r="AE752" s="110">
        <v>0</v>
      </c>
      <c r="AF752" s="110">
        <v>5</v>
      </c>
      <c r="AG752" s="110">
        <v>11</v>
      </c>
      <c r="AH752" s="110">
        <v>0</v>
      </c>
      <c r="AI752" s="110">
        <v>0</v>
      </c>
      <c r="AJ752" s="110">
        <v>1</v>
      </c>
      <c r="AK752" s="110">
        <v>274</v>
      </c>
      <c r="AL752" s="108">
        <v>0.13138686131386862</v>
      </c>
      <c r="AM752" s="111">
        <f t="shared" si="233"/>
        <v>0.35399999999999998</v>
      </c>
      <c r="AN752" s="111">
        <f t="shared" si="232"/>
        <v>0.71</v>
      </c>
      <c r="AO752" s="111">
        <f t="shared" si="234"/>
        <v>0.85499999999999998</v>
      </c>
      <c r="AP752" s="111">
        <f t="shared" si="235"/>
        <v>0.95399999999999996</v>
      </c>
      <c r="AQ752" s="111">
        <f t="shared" si="236"/>
        <v>0.316</v>
      </c>
      <c r="AR752" s="111">
        <f t="shared" si="237"/>
        <v>0.52600000000000002</v>
      </c>
      <c r="AS752" s="111">
        <f t="shared" si="238"/>
        <v>0.36299999999999999</v>
      </c>
      <c r="AT752" s="111">
        <f t="shared" si="239"/>
        <v>0.36299999999999999</v>
      </c>
      <c r="AU752" s="111">
        <f t="shared" si="240"/>
        <v>0.86099999999999999</v>
      </c>
      <c r="AV752" s="111">
        <f t="shared" si="241"/>
        <v>0.26</v>
      </c>
      <c r="AW752" s="101">
        <f t="shared" si="242"/>
        <v>1</v>
      </c>
      <c r="AX752" s="101">
        <f t="shared" si="243"/>
        <v>2</v>
      </c>
      <c r="AY752" s="101">
        <f t="shared" si="244"/>
        <v>2</v>
      </c>
      <c r="AZ752" s="101">
        <f t="shared" si="245"/>
        <v>2</v>
      </c>
      <c r="BA752" s="101">
        <f t="shared" si="246"/>
        <v>0</v>
      </c>
      <c r="BB752" s="101">
        <f t="shared" si="247"/>
        <v>1</v>
      </c>
      <c r="BC752" s="101">
        <f t="shared" si="248"/>
        <v>1</v>
      </c>
      <c r="BD752" s="101">
        <f t="shared" si="249"/>
        <v>1</v>
      </c>
      <c r="BE752" s="101">
        <f t="shared" si="250"/>
        <v>2</v>
      </c>
      <c r="BF752" s="101">
        <f t="shared" si="251"/>
        <v>0</v>
      </c>
      <c r="BG752" s="101">
        <f t="shared" si="252"/>
        <v>12</v>
      </c>
    </row>
    <row r="753" spans="1:59" x14ac:dyDescent="0.2">
      <c r="A753" s="98">
        <v>1969375</v>
      </c>
      <c r="B753" s="98" t="s">
        <v>2025</v>
      </c>
      <c r="C753" s="98" t="s">
        <v>2896</v>
      </c>
      <c r="D753" s="98" t="s">
        <v>751</v>
      </c>
      <c r="E753" s="106">
        <v>113</v>
      </c>
      <c r="F753" s="107" t="s">
        <v>401</v>
      </c>
      <c r="G753" s="108" t="s">
        <v>1161</v>
      </c>
      <c r="H753" s="109">
        <v>82895</v>
      </c>
      <c r="I753" s="108">
        <v>3.1E-2</v>
      </c>
      <c r="J753" s="110">
        <v>2</v>
      </c>
      <c r="K753" s="110">
        <v>70</v>
      </c>
      <c r="L753" s="108">
        <v>2.8571428571428571E-2</v>
      </c>
      <c r="M753" s="110">
        <v>2</v>
      </c>
      <c r="N753" s="110">
        <v>70</v>
      </c>
      <c r="O753" s="108">
        <v>2.8571428571428571E-2</v>
      </c>
      <c r="P753" s="108">
        <v>0</v>
      </c>
      <c r="Q753" s="108">
        <v>0.252</v>
      </c>
      <c r="R753" s="108">
        <v>-0.10317460317460317</v>
      </c>
      <c r="S753" s="110">
        <v>3</v>
      </c>
      <c r="T753" s="110">
        <v>38</v>
      </c>
      <c r="U753" s="110">
        <v>103</v>
      </c>
      <c r="V753" s="108">
        <v>0.39805825242718446</v>
      </c>
      <c r="W753" s="110">
        <v>7</v>
      </c>
      <c r="X753" s="110">
        <v>0</v>
      </c>
      <c r="Y753" s="110">
        <v>77</v>
      </c>
      <c r="Z753" s="108">
        <v>9.0909090909090912E-2</v>
      </c>
      <c r="AA753" s="110">
        <v>0</v>
      </c>
      <c r="AB753" s="110">
        <v>4</v>
      </c>
      <c r="AC753" s="110">
        <v>0</v>
      </c>
      <c r="AD753" s="110">
        <v>4</v>
      </c>
      <c r="AE753" s="110">
        <v>0</v>
      </c>
      <c r="AF753" s="110">
        <v>0</v>
      </c>
      <c r="AG753" s="110">
        <v>3</v>
      </c>
      <c r="AH753" s="110">
        <v>0</v>
      </c>
      <c r="AI753" s="110">
        <v>0</v>
      </c>
      <c r="AJ753" s="110">
        <v>0</v>
      </c>
      <c r="AK753" s="110">
        <v>70</v>
      </c>
      <c r="AL753" s="108">
        <v>0.15714285714285714</v>
      </c>
      <c r="AM753" s="111">
        <f t="shared" si="233"/>
        <v>0.83899999999999997</v>
      </c>
      <c r="AN753" s="111">
        <f t="shared" si="232"/>
        <v>0.104</v>
      </c>
      <c r="AO753" s="111">
        <f t="shared" si="234"/>
        <v>0.11700000000000001</v>
      </c>
      <c r="AP753" s="111">
        <f t="shared" si="235"/>
        <v>0.41499999999999998</v>
      </c>
      <c r="AQ753" s="111">
        <f t="shared" si="236"/>
        <v>0</v>
      </c>
      <c r="AR753" s="111">
        <f t="shared" si="237"/>
        <v>0.13200000000000001</v>
      </c>
      <c r="AS753" s="111">
        <f t="shared" si="238"/>
        <v>0.27400000000000002</v>
      </c>
      <c r="AT753" s="111">
        <f t="shared" si="239"/>
        <v>0.27400000000000002</v>
      </c>
      <c r="AU753" s="111">
        <f t="shared" si="240"/>
        <v>0.55500000000000005</v>
      </c>
      <c r="AV753" s="111">
        <f t="shared" si="241"/>
        <v>0.38400000000000001</v>
      </c>
      <c r="AW753" s="101">
        <f t="shared" si="242"/>
        <v>0</v>
      </c>
      <c r="AX753" s="101">
        <f t="shared" si="243"/>
        <v>0</v>
      </c>
      <c r="AY753" s="101">
        <f t="shared" si="244"/>
        <v>0</v>
      </c>
      <c r="AZ753" s="101">
        <f t="shared" si="245"/>
        <v>1</v>
      </c>
      <c r="BA753" s="101">
        <f t="shared" si="246"/>
        <v>0</v>
      </c>
      <c r="BB753" s="101">
        <f t="shared" si="247"/>
        <v>0</v>
      </c>
      <c r="BC753" s="101">
        <f t="shared" si="248"/>
        <v>2</v>
      </c>
      <c r="BD753" s="101">
        <f t="shared" si="249"/>
        <v>0</v>
      </c>
      <c r="BE753" s="101">
        <f t="shared" si="250"/>
        <v>1</v>
      </c>
      <c r="BF753" s="101">
        <f t="shared" si="251"/>
        <v>1</v>
      </c>
      <c r="BG753" s="101">
        <f t="shared" si="252"/>
        <v>5</v>
      </c>
    </row>
    <row r="754" spans="1:59" x14ac:dyDescent="0.2">
      <c r="A754" s="98">
        <v>1969465</v>
      </c>
      <c r="B754" s="98" t="s">
        <v>1953</v>
      </c>
      <c r="C754" s="98" t="s">
        <v>2897</v>
      </c>
      <c r="D754" s="98" t="s">
        <v>752</v>
      </c>
      <c r="E754" s="106">
        <v>350</v>
      </c>
      <c r="F754" s="107" t="s">
        <v>220</v>
      </c>
      <c r="G754" s="108" t="s">
        <v>1532</v>
      </c>
      <c r="H754" s="109">
        <v>77500</v>
      </c>
      <c r="I754" s="108">
        <v>7.0999999999999994E-2</v>
      </c>
      <c r="J754" s="110">
        <v>6</v>
      </c>
      <c r="K754" s="110">
        <v>152</v>
      </c>
      <c r="L754" s="108">
        <v>3.9473684210526314E-2</v>
      </c>
      <c r="M754" s="110">
        <v>3</v>
      </c>
      <c r="N754" s="110">
        <v>152</v>
      </c>
      <c r="O754" s="108">
        <v>1.9736842105263157E-2</v>
      </c>
      <c r="P754" s="108">
        <v>0</v>
      </c>
      <c r="Q754" s="108">
        <v>0.38500000000000001</v>
      </c>
      <c r="R754" s="108">
        <v>-3.0470914127423823E-2</v>
      </c>
      <c r="S754" s="110">
        <v>10</v>
      </c>
      <c r="T754" s="110">
        <v>81</v>
      </c>
      <c r="U754" s="110">
        <v>252</v>
      </c>
      <c r="V754" s="108">
        <v>0.3611111111111111</v>
      </c>
      <c r="W754" s="110">
        <v>9</v>
      </c>
      <c r="X754" s="110">
        <v>5</v>
      </c>
      <c r="Y754" s="110">
        <v>161</v>
      </c>
      <c r="Z754" s="108">
        <v>2.4844720496894408E-2</v>
      </c>
      <c r="AA754" s="110">
        <v>7</v>
      </c>
      <c r="AB754" s="110">
        <v>6</v>
      </c>
      <c r="AC754" s="110">
        <v>2</v>
      </c>
      <c r="AD754" s="110">
        <v>0</v>
      </c>
      <c r="AE754" s="110">
        <v>3</v>
      </c>
      <c r="AF754" s="110">
        <v>5</v>
      </c>
      <c r="AG754" s="110">
        <v>4</v>
      </c>
      <c r="AH754" s="110">
        <v>6</v>
      </c>
      <c r="AI754" s="110">
        <v>2</v>
      </c>
      <c r="AJ754" s="110">
        <v>0</v>
      </c>
      <c r="AK754" s="110">
        <v>152</v>
      </c>
      <c r="AL754" s="108">
        <v>0.23026315789473684</v>
      </c>
      <c r="AM754" s="111">
        <f t="shared" si="233"/>
        <v>0.77200000000000002</v>
      </c>
      <c r="AN754" s="111">
        <f t="shared" si="232"/>
        <v>0.35499999999999998</v>
      </c>
      <c r="AO754" s="111">
        <f t="shared" si="234"/>
        <v>0.16800000000000001</v>
      </c>
      <c r="AP754" s="111">
        <f t="shared" si="235"/>
        <v>0.29099999999999998</v>
      </c>
      <c r="AQ754" s="111">
        <f t="shared" si="236"/>
        <v>0</v>
      </c>
      <c r="AR754" s="111">
        <f t="shared" si="237"/>
        <v>0.63600000000000001</v>
      </c>
      <c r="AS754" s="111">
        <f t="shared" si="238"/>
        <v>0.17100000000000001</v>
      </c>
      <c r="AT754" s="111">
        <f t="shared" si="239"/>
        <v>0.17100000000000001</v>
      </c>
      <c r="AU754" s="111">
        <f t="shared" si="240"/>
        <v>0.18099999999999999</v>
      </c>
      <c r="AV754" s="111">
        <f t="shared" si="241"/>
        <v>0.72899999999999998</v>
      </c>
      <c r="AW754" s="101">
        <f t="shared" si="242"/>
        <v>0</v>
      </c>
      <c r="AX754" s="101">
        <f t="shared" si="243"/>
        <v>1</v>
      </c>
      <c r="AY754" s="101">
        <f t="shared" si="244"/>
        <v>0</v>
      </c>
      <c r="AZ754" s="101">
        <f t="shared" si="245"/>
        <v>0</v>
      </c>
      <c r="BA754" s="101">
        <f t="shared" si="246"/>
        <v>0</v>
      </c>
      <c r="BB754" s="101">
        <f t="shared" si="247"/>
        <v>1</v>
      </c>
      <c r="BC754" s="101">
        <f t="shared" si="248"/>
        <v>1</v>
      </c>
      <c r="BD754" s="101">
        <f t="shared" si="249"/>
        <v>0</v>
      </c>
      <c r="BE754" s="101">
        <f t="shared" si="250"/>
        <v>0</v>
      </c>
      <c r="BF754" s="101">
        <f t="shared" si="251"/>
        <v>2</v>
      </c>
      <c r="BG754" s="101">
        <f t="shared" si="252"/>
        <v>5</v>
      </c>
    </row>
    <row r="755" spans="1:59" x14ac:dyDescent="0.2">
      <c r="A755" s="98">
        <v>1969510</v>
      </c>
      <c r="B755" s="98" t="s">
        <v>1113</v>
      </c>
      <c r="C755" s="98" t="s">
        <v>2898</v>
      </c>
      <c r="D755" s="98" t="s">
        <v>753</v>
      </c>
      <c r="E755" s="106">
        <v>506</v>
      </c>
      <c r="F755" s="107" t="s">
        <v>1049</v>
      </c>
      <c r="G755" s="108" t="s">
        <v>1050</v>
      </c>
      <c r="H755" s="109">
        <v>60417</v>
      </c>
      <c r="I755" s="108">
        <v>9.1999999999999998E-2</v>
      </c>
      <c r="J755" s="110">
        <v>17</v>
      </c>
      <c r="K755" s="110">
        <v>247</v>
      </c>
      <c r="L755" s="108">
        <v>6.8825910931174086E-2</v>
      </c>
      <c r="M755" s="110">
        <v>19</v>
      </c>
      <c r="N755" s="110">
        <v>247</v>
      </c>
      <c r="O755" s="108">
        <v>7.6923076923076927E-2</v>
      </c>
      <c r="P755" s="108">
        <v>2.4E-2</v>
      </c>
      <c r="Q755" s="108">
        <v>0.45</v>
      </c>
      <c r="R755" s="108">
        <v>-0.12152777777777778</v>
      </c>
      <c r="S755" s="110">
        <v>50</v>
      </c>
      <c r="T755" s="110">
        <v>221</v>
      </c>
      <c r="U755" s="110">
        <v>412</v>
      </c>
      <c r="V755" s="108">
        <v>0.65776699029126218</v>
      </c>
      <c r="W755" s="110">
        <v>50</v>
      </c>
      <c r="X755" s="110">
        <v>16</v>
      </c>
      <c r="Y755" s="110">
        <v>297</v>
      </c>
      <c r="Z755" s="108">
        <v>0.11447811447811448</v>
      </c>
      <c r="AA755" s="110">
        <v>11</v>
      </c>
      <c r="AB755" s="110">
        <v>7</v>
      </c>
      <c r="AC755" s="110">
        <v>3</v>
      </c>
      <c r="AD755" s="110">
        <v>3</v>
      </c>
      <c r="AE755" s="110">
        <v>0</v>
      </c>
      <c r="AF755" s="110">
        <v>17</v>
      </c>
      <c r="AG755" s="110">
        <v>0</v>
      </c>
      <c r="AH755" s="110">
        <v>5</v>
      </c>
      <c r="AI755" s="110">
        <v>0</v>
      </c>
      <c r="AJ755" s="110">
        <v>0</v>
      </c>
      <c r="AK755" s="110">
        <v>247</v>
      </c>
      <c r="AL755" s="108">
        <v>0.18623481781376519</v>
      </c>
      <c r="AM755" s="111">
        <f t="shared" si="233"/>
        <v>0.40600000000000003</v>
      </c>
      <c r="AN755" s="111">
        <f t="shared" si="232"/>
        <v>0.48499999999999999</v>
      </c>
      <c r="AO755" s="111">
        <f t="shared" si="234"/>
        <v>0.33800000000000002</v>
      </c>
      <c r="AP755" s="111">
        <f t="shared" si="235"/>
        <v>0.83699999999999997</v>
      </c>
      <c r="AQ755" s="111">
        <f t="shared" si="236"/>
        <v>0.47399999999999998</v>
      </c>
      <c r="AR755" s="111">
        <f t="shared" si="237"/>
        <v>0.83799999999999997</v>
      </c>
      <c r="AS755" s="111">
        <f t="shared" si="238"/>
        <v>0.93100000000000005</v>
      </c>
      <c r="AT755" s="111">
        <f t="shared" si="239"/>
        <v>0.93100000000000005</v>
      </c>
      <c r="AU755" s="111">
        <f t="shared" si="240"/>
        <v>0.67800000000000005</v>
      </c>
      <c r="AV755" s="111">
        <f t="shared" si="241"/>
        <v>0.54300000000000004</v>
      </c>
      <c r="AW755" s="101">
        <f t="shared" si="242"/>
        <v>1</v>
      </c>
      <c r="AX755" s="101">
        <f t="shared" si="243"/>
        <v>1</v>
      </c>
      <c r="AY755" s="101">
        <f t="shared" si="244"/>
        <v>1</v>
      </c>
      <c r="AZ755" s="101">
        <f t="shared" si="245"/>
        <v>2</v>
      </c>
      <c r="BA755" s="101">
        <f t="shared" si="246"/>
        <v>1</v>
      </c>
      <c r="BB755" s="101">
        <f t="shared" si="247"/>
        <v>2</v>
      </c>
      <c r="BC755" s="101">
        <f t="shared" si="248"/>
        <v>2</v>
      </c>
      <c r="BD755" s="101">
        <f t="shared" si="249"/>
        <v>2</v>
      </c>
      <c r="BE755" s="101">
        <f t="shared" si="250"/>
        <v>2</v>
      </c>
      <c r="BF755" s="101">
        <f t="shared" si="251"/>
        <v>1</v>
      </c>
      <c r="BG755" s="101">
        <f t="shared" si="252"/>
        <v>15</v>
      </c>
    </row>
    <row r="756" spans="1:59" x14ac:dyDescent="0.2">
      <c r="A756" s="98">
        <v>1969645</v>
      </c>
      <c r="B756" s="98" t="s">
        <v>1402</v>
      </c>
      <c r="C756" s="98" t="s">
        <v>2899</v>
      </c>
      <c r="D756" s="98" t="s">
        <v>754</v>
      </c>
      <c r="E756" s="106">
        <v>2063</v>
      </c>
      <c r="F756" s="107" t="s">
        <v>1403</v>
      </c>
      <c r="G756" s="108" t="s">
        <v>1404</v>
      </c>
      <c r="H756" s="109">
        <v>57487</v>
      </c>
      <c r="I756" s="108">
        <v>0.127</v>
      </c>
      <c r="J756" s="110">
        <v>75</v>
      </c>
      <c r="K756" s="110">
        <v>923</v>
      </c>
      <c r="L756" s="108">
        <v>8.1256771397616473E-2</v>
      </c>
      <c r="M756" s="110">
        <v>36</v>
      </c>
      <c r="N756" s="110">
        <v>923</v>
      </c>
      <c r="O756" s="108">
        <v>3.9003250270855903E-2</v>
      </c>
      <c r="P756" s="108">
        <v>1.9E-2</v>
      </c>
      <c r="Q756" s="108">
        <v>0.33299999999999996</v>
      </c>
      <c r="R756" s="108">
        <v>-5.5835240274599546E-2</v>
      </c>
      <c r="S756" s="110">
        <v>140</v>
      </c>
      <c r="T756" s="110">
        <v>427</v>
      </c>
      <c r="U756" s="110">
        <v>1403</v>
      </c>
      <c r="V756" s="108">
        <v>0.40413399857448323</v>
      </c>
      <c r="W756" s="110">
        <v>116</v>
      </c>
      <c r="X756" s="110">
        <v>0</v>
      </c>
      <c r="Y756" s="110">
        <v>1039</v>
      </c>
      <c r="Z756" s="108">
        <v>0.11164581328200192</v>
      </c>
      <c r="AA756" s="110">
        <v>45</v>
      </c>
      <c r="AB756" s="110">
        <v>20</v>
      </c>
      <c r="AC756" s="110">
        <v>12</v>
      </c>
      <c r="AD756" s="110">
        <v>0</v>
      </c>
      <c r="AE756" s="110">
        <v>6</v>
      </c>
      <c r="AF756" s="110">
        <v>81</v>
      </c>
      <c r="AG756" s="110">
        <v>60</v>
      </c>
      <c r="AH756" s="110">
        <v>0</v>
      </c>
      <c r="AI756" s="110">
        <v>0</v>
      </c>
      <c r="AJ756" s="110">
        <v>6</v>
      </c>
      <c r="AK756" s="110">
        <v>923</v>
      </c>
      <c r="AL756" s="108">
        <v>0.24918743228602383</v>
      </c>
      <c r="AM756" s="111">
        <f t="shared" si="233"/>
        <v>0.33</v>
      </c>
      <c r="AN756" s="111">
        <f t="shared" si="232"/>
        <v>0.66200000000000003</v>
      </c>
      <c r="AO756" s="111">
        <f t="shared" si="234"/>
        <v>0.42099999999999999</v>
      </c>
      <c r="AP756" s="111">
        <f t="shared" si="235"/>
        <v>0.53800000000000003</v>
      </c>
      <c r="AQ756" s="111">
        <f t="shared" si="236"/>
        <v>0.41</v>
      </c>
      <c r="AR756" s="111">
        <f t="shared" si="237"/>
        <v>0.41099999999999998</v>
      </c>
      <c r="AS756" s="111">
        <f t="shared" si="238"/>
        <v>0.29899999999999999</v>
      </c>
      <c r="AT756" s="111">
        <f t="shared" si="239"/>
        <v>0.29899999999999999</v>
      </c>
      <c r="AU756" s="111">
        <f t="shared" si="240"/>
        <v>0.66100000000000003</v>
      </c>
      <c r="AV756" s="111">
        <f t="shared" si="241"/>
        <v>0.78800000000000003</v>
      </c>
      <c r="AW756" s="101">
        <f t="shared" si="242"/>
        <v>2</v>
      </c>
      <c r="AX756" s="101">
        <f t="shared" si="243"/>
        <v>1</v>
      </c>
      <c r="AY756" s="101">
        <f t="shared" si="244"/>
        <v>1</v>
      </c>
      <c r="AZ756" s="101">
        <f t="shared" si="245"/>
        <v>1</v>
      </c>
      <c r="BA756" s="101">
        <f t="shared" si="246"/>
        <v>1</v>
      </c>
      <c r="BB756" s="101">
        <f t="shared" si="247"/>
        <v>1</v>
      </c>
      <c r="BC756" s="101">
        <f t="shared" si="248"/>
        <v>1</v>
      </c>
      <c r="BD756" s="101">
        <f t="shared" si="249"/>
        <v>0</v>
      </c>
      <c r="BE756" s="101">
        <f t="shared" si="250"/>
        <v>1</v>
      </c>
      <c r="BF756" s="101">
        <f t="shared" si="251"/>
        <v>2</v>
      </c>
      <c r="BG756" s="101">
        <f t="shared" si="252"/>
        <v>11</v>
      </c>
    </row>
    <row r="757" spans="1:59" x14ac:dyDescent="0.2">
      <c r="A757" s="98">
        <v>1969690</v>
      </c>
      <c r="B757" s="98" t="s">
        <v>2082</v>
      </c>
      <c r="C757" s="98" t="s">
        <v>2900</v>
      </c>
      <c r="D757" s="98" t="s">
        <v>755</v>
      </c>
      <c r="E757" s="106">
        <v>95</v>
      </c>
      <c r="F757" s="107" t="s">
        <v>243</v>
      </c>
      <c r="G757" s="108" t="s">
        <v>1454</v>
      </c>
      <c r="H757" s="109">
        <v>78333</v>
      </c>
      <c r="I757" s="108">
        <v>1.3000000000000001E-2</v>
      </c>
      <c r="J757" s="110">
        <v>0</v>
      </c>
      <c r="K757" s="110">
        <v>30</v>
      </c>
      <c r="L757" s="108">
        <v>0</v>
      </c>
      <c r="M757" s="110">
        <v>1</v>
      </c>
      <c r="N757" s="110">
        <v>30</v>
      </c>
      <c r="O757" s="108">
        <v>3.3333333333333333E-2</v>
      </c>
      <c r="P757" s="108">
        <v>0</v>
      </c>
      <c r="Q757" s="108">
        <v>0.40299999999999997</v>
      </c>
      <c r="R757" s="108">
        <v>-0.22131147540983606</v>
      </c>
      <c r="S757" s="110">
        <v>2</v>
      </c>
      <c r="T757" s="110">
        <v>19</v>
      </c>
      <c r="U757" s="110">
        <v>57</v>
      </c>
      <c r="V757" s="108">
        <v>0.36842105263157893</v>
      </c>
      <c r="W757" s="110">
        <v>5</v>
      </c>
      <c r="X757" s="110">
        <v>0</v>
      </c>
      <c r="Y757" s="110">
        <v>35</v>
      </c>
      <c r="Z757" s="108">
        <v>0.14285714285714285</v>
      </c>
      <c r="AA757" s="110">
        <v>0</v>
      </c>
      <c r="AB757" s="110">
        <v>1</v>
      </c>
      <c r="AC757" s="110">
        <v>0</v>
      </c>
      <c r="AD757" s="110">
        <v>3</v>
      </c>
      <c r="AE757" s="110">
        <v>0</v>
      </c>
      <c r="AF757" s="110">
        <v>0</v>
      </c>
      <c r="AG757" s="110">
        <v>1</v>
      </c>
      <c r="AH757" s="110">
        <v>0</v>
      </c>
      <c r="AI757" s="110">
        <v>0</v>
      </c>
      <c r="AJ757" s="110">
        <v>0</v>
      </c>
      <c r="AK757" s="110">
        <v>30</v>
      </c>
      <c r="AL757" s="108">
        <v>0.16666666666666666</v>
      </c>
      <c r="AM757" s="111">
        <f t="shared" si="233"/>
        <v>0.78100000000000003</v>
      </c>
      <c r="AN757" s="111">
        <f t="shared" si="232"/>
        <v>4.3999999999999997E-2</v>
      </c>
      <c r="AO757" s="111">
        <f t="shared" si="234"/>
        <v>0</v>
      </c>
      <c r="AP757" s="111">
        <f t="shared" si="235"/>
        <v>0.47099999999999997</v>
      </c>
      <c r="AQ757" s="111">
        <f t="shared" si="236"/>
        <v>0</v>
      </c>
      <c r="AR757" s="111">
        <f t="shared" si="237"/>
        <v>0.71199999999999997</v>
      </c>
      <c r="AS757" s="111">
        <f t="shared" si="238"/>
        <v>0.191</v>
      </c>
      <c r="AT757" s="111">
        <f t="shared" si="239"/>
        <v>0.191</v>
      </c>
      <c r="AU757" s="111">
        <f t="shared" si="240"/>
        <v>0.78900000000000003</v>
      </c>
      <c r="AV757" s="111">
        <f t="shared" si="241"/>
        <v>0.42899999999999999</v>
      </c>
      <c r="AW757" s="101">
        <f t="shared" si="242"/>
        <v>0</v>
      </c>
      <c r="AX757" s="101">
        <f t="shared" si="243"/>
        <v>0</v>
      </c>
      <c r="AY757" s="101">
        <f t="shared" si="244"/>
        <v>0</v>
      </c>
      <c r="AZ757" s="101">
        <f t="shared" si="245"/>
        <v>1</v>
      </c>
      <c r="BA757" s="101">
        <f t="shared" si="246"/>
        <v>0</v>
      </c>
      <c r="BB757" s="101">
        <f t="shared" si="247"/>
        <v>2</v>
      </c>
      <c r="BC757" s="101">
        <f t="shared" si="248"/>
        <v>2</v>
      </c>
      <c r="BD757" s="101">
        <f t="shared" si="249"/>
        <v>0</v>
      </c>
      <c r="BE757" s="101">
        <f t="shared" si="250"/>
        <v>2</v>
      </c>
      <c r="BF757" s="101">
        <f t="shared" si="251"/>
        <v>1</v>
      </c>
      <c r="BG757" s="101">
        <f t="shared" si="252"/>
        <v>8</v>
      </c>
    </row>
    <row r="758" spans="1:59" x14ac:dyDescent="0.2">
      <c r="A758" s="98">
        <v>1970230</v>
      </c>
      <c r="B758" s="98" t="s">
        <v>1278</v>
      </c>
      <c r="C758" s="98" t="s">
        <v>2901</v>
      </c>
      <c r="D758" s="98" t="s">
        <v>756</v>
      </c>
      <c r="E758" s="106">
        <v>394</v>
      </c>
      <c r="F758" s="107" t="s">
        <v>1157</v>
      </c>
      <c r="G758" s="108" t="s">
        <v>1158</v>
      </c>
      <c r="H758" s="109">
        <v>59583</v>
      </c>
      <c r="I758" s="108">
        <v>0.10199999999999999</v>
      </c>
      <c r="J758" s="110">
        <v>33</v>
      </c>
      <c r="K758" s="110">
        <v>149</v>
      </c>
      <c r="L758" s="108">
        <v>0.22147651006711411</v>
      </c>
      <c r="M758" s="110">
        <v>10</v>
      </c>
      <c r="N758" s="110">
        <v>149</v>
      </c>
      <c r="O758" s="108">
        <v>6.7114093959731544E-2</v>
      </c>
      <c r="P758" s="108">
        <v>1.7000000000000001E-2</v>
      </c>
      <c r="Q758" s="108">
        <v>0.42399999999999999</v>
      </c>
      <c r="R758" s="108">
        <v>2.8720626631853787E-2</v>
      </c>
      <c r="S758" s="110">
        <v>22</v>
      </c>
      <c r="T758" s="110">
        <v>113</v>
      </c>
      <c r="U758" s="110">
        <v>271</v>
      </c>
      <c r="V758" s="108">
        <v>0.49815498154981552</v>
      </c>
      <c r="W758" s="110">
        <v>6</v>
      </c>
      <c r="X758" s="110">
        <v>0</v>
      </c>
      <c r="Y758" s="110">
        <v>155</v>
      </c>
      <c r="Z758" s="108">
        <v>3.870967741935484E-2</v>
      </c>
      <c r="AA758" s="110">
        <v>7</v>
      </c>
      <c r="AB758" s="110">
        <v>14</v>
      </c>
      <c r="AC758" s="110">
        <v>1</v>
      </c>
      <c r="AD758" s="110">
        <v>2</v>
      </c>
      <c r="AE758" s="110">
        <v>4</v>
      </c>
      <c r="AF758" s="110">
        <v>5</v>
      </c>
      <c r="AG758" s="110">
        <v>7</v>
      </c>
      <c r="AH758" s="110">
        <v>2</v>
      </c>
      <c r="AI758" s="110">
        <v>0</v>
      </c>
      <c r="AJ758" s="110">
        <v>0</v>
      </c>
      <c r="AK758" s="110">
        <v>149</v>
      </c>
      <c r="AL758" s="108">
        <v>0.28187919463087246</v>
      </c>
      <c r="AM758" s="111">
        <f t="shared" si="233"/>
        <v>0.38700000000000001</v>
      </c>
      <c r="AN758" s="111">
        <f t="shared" si="232"/>
        <v>0.54200000000000004</v>
      </c>
      <c r="AO758" s="111">
        <f t="shared" si="234"/>
        <v>0.92400000000000004</v>
      </c>
      <c r="AP758" s="111">
        <f t="shared" si="235"/>
        <v>0.78200000000000003</v>
      </c>
      <c r="AQ758" s="111">
        <f t="shared" si="236"/>
        <v>0.378</v>
      </c>
      <c r="AR758" s="111">
        <f t="shared" si="237"/>
        <v>0.78500000000000003</v>
      </c>
      <c r="AS758" s="111">
        <f t="shared" si="238"/>
        <v>0.63200000000000001</v>
      </c>
      <c r="AT758" s="111">
        <f t="shared" si="239"/>
        <v>0.63200000000000001</v>
      </c>
      <c r="AU758" s="111">
        <f t="shared" si="240"/>
        <v>0.252</v>
      </c>
      <c r="AV758" s="111">
        <f t="shared" si="241"/>
        <v>0.89300000000000002</v>
      </c>
      <c r="AW758" s="101">
        <f t="shared" si="242"/>
        <v>1</v>
      </c>
      <c r="AX758" s="101">
        <f t="shared" si="243"/>
        <v>1</v>
      </c>
      <c r="AY758" s="101">
        <f t="shared" si="244"/>
        <v>2</v>
      </c>
      <c r="AZ758" s="101">
        <f t="shared" si="245"/>
        <v>2</v>
      </c>
      <c r="BA758" s="101">
        <f t="shared" si="246"/>
        <v>1</v>
      </c>
      <c r="BB758" s="101">
        <f t="shared" si="247"/>
        <v>2</v>
      </c>
      <c r="BC758" s="101">
        <f t="shared" si="248"/>
        <v>0</v>
      </c>
      <c r="BD758" s="101">
        <f t="shared" si="249"/>
        <v>1</v>
      </c>
      <c r="BE758" s="101">
        <f t="shared" si="250"/>
        <v>0</v>
      </c>
      <c r="BF758" s="101">
        <f t="shared" si="251"/>
        <v>2</v>
      </c>
      <c r="BG758" s="101">
        <f t="shared" si="252"/>
        <v>12</v>
      </c>
    </row>
    <row r="759" spans="1:59" x14ac:dyDescent="0.2">
      <c r="A759" s="98">
        <v>1970320</v>
      </c>
      <c r="B759" s="98" t="s">
        <v>1861</v>
      </c>
      <c r="C759" s="98" t="s">
        <v>2902</v>
      </c>
      <c r="D759" s="98" t="s">
        <v>757</v>
      </c>
      <c r="E759" s="106">
        <v>295</v>
      </c>
      <c r="F759" s="107" t="s">
        <v>1115</v>
      </c>
      <c r="G759" s="108" t="s">
        <v>1116</v>
      </c>
      <c r="H759" s="109">
        <v>62143</v>
      </c>
      <c r="I759" s="108">
        <v>3.4000000000000002E-2</v>
      </c>
      <c r="J759" s="110">
        <v>18</v>
      </c>
      <c r="K759" s="110">
        <v>184</v>
      </c>
      <c r="L759" s="108">
        <v>9.7826086956521743E-2</v>
      </c>
      <c r="M759" s="110">
        <v>10</v>
      </c>
      <c r="N759" s="110">
        <v>184</v>
      </c>
      <c r="O759" s="108">
        <v>5.434782608695652E-2</v>
      </c>
      <c r="P759" s="108">
        <v>0</v>
      </c>
      <c r="Q759" s="108">
        <v>0.314</v>
      </c>
      <c r="R759" s="108">
        <v>-0.18732782369146006</v>
      </c>
      <c r="S759" s="110">
        <v>10</v>
      </c>
      <c r="T759" s="110">
        <v>115</v>
      </c>
      <c r="U759" s="110">
        <v>273</v>
      </c>
      <c r="V759" s="108">
        <v>0.45787545787545786</v>
      </c>
      <c r="W759" s="110">
        <v>9</v>
      </c>
      <c r="X759" s="110">
        <v>0</v>
      </c>
      <c r="Y759" s="110">
        <v>193</v>
      </c>
      <c r="Z759" s="108">
        <v>4.6632124352331605E-2</v>
      </c>
      <c r="AA759" s="110">
        <v>6</v>
      </c>
      <c r="AB759" s="110">
        <v>8</v>
      </c>
      <c r="AC759" s="110">
        <v>0</v>
      </c>
      <c r="AD759" s="110">
        <v>2</v>
      </c>
      <c r="AE759" s="110">
        <v>0</v>
      </c>
      <c r="AF759" s="110">
        <v>2</v>
      </c>
      <c r="AG759" s="110">
        <v>2</v>
      </c>
      <c r="AH759" s="110">
        <v>3</v>
      </c>
      <c r="AI759" s="110">
        <v>0</v>
      </c>
      <c r="AJ759" s="110">
        <v>0</v>
      </c>
      <c r="AK759" s="110">
        <v>184</v>
      </c>
      <c r="AL759" s="108">
        <v>0.125</v>
      </c>
      <c r="AM759" s="111">
        <f t="shared" si="233"/>
        <v>0.44700000000000001</v>
      </c>
      <c r="AN759" s="111">
        <f t="shared" si="232"/>
        <v>0.121</v>
      </c>
      <c r="AO759" s="111">
        <f t="shared" si="234"/>
        <v>0.50900000000000001</v>
      </c>
      <c r="AP759" s="111">
        <f t="shared" si="235"/>
        <v>0.68600000000000005</v>
      </c>
      <c r="AQ759" s="111">
        <f t="shared" si="236"/>
        <v>0</v>
      </c>
      <c r="AR759" s="111">
        <f t="shared" si="237"/>
        <v>0.34100000000000003</v>
      </c>
      <c r="AS759" s="111">
        <f t="shared" si="238"/>
        <v>0.50700000000000001</v>
      </c>
      <c r="AT759" s="111">
        <f t="shared" si="239"/>
        <v>0.50700000000000001</v>
      </c>
      <c r="AU759" s="111">
        <f t="shared" si="240"/>
        <v>0.28999999999999998</v>
      </c>
      <c r="AV759" s="111">
        <f t="shared" si="241"/>
        <v>0.223</v>
      </c>
      <c r="AW759" s="101">
        <f t="shared" si="242"/>
        <v>1</v>
      </c>
      <c r="AX759" s="101">
        <f t="shared" si="243"/>
        <v>0</v>
      </c>
      <c r="AY759" s="101">
        <f t="shared" si="244"/>
        <v>1</v>
      </c>
      <c r="AZ759" s="101">
        <f t="shared" si="245"/>
        <v>2</v>
      </c>
      <c r="BA759" s="101">
        <f t="shared" si="246"/>
        <v>0</v>
      </c>
      <c r="BB759" s="101">
        <f t="shared" si="247"/>
        <v>1</v>
      </c>
      <c r="BC759" s="101">
        <f t="shared" si="248"/>
        <v>2</v>
      </c>
      <c r="BD759" s="101">
        <f t="shared" si="249"/>
        <v>1</v>
      </c>
      <c r="BE759" s="101">
        <f t="shared" si="250"/>
        <v>0</v>
      </c>
      <c r="BF759" s="101">
        <f t="shared" si="251"/>
        <v>0</v>
      </c>
      <c r="BG759" s="101">
        <f t="shared" si="252"/>
        <v>8</v>
      </c>
    </row>
    <row r="760" spans="1:59" x14ac:dyDescent="0.2">
      <c r="A760" s="98">
        <v>1970410</v>
      </c>
      <c r="B760" s="98" t="s">
        <v>1673</v>
      </c>
      <c r="C760" s="98" t="s">
        <v>2903</v>
      </c>
      <c r="D760" s="98" t="s">
        <v>758</v>
      </c>
      <c r="E760" s="106">
        <v>1392</v>
      </c>
      <c r="F760" s="107" t="s">
        <v>1351</v>
      </c>
      <c r="G760" s="108" t="s">
        <v>1352</v>
      </c>
      <c r="H760" s="109">
        <v>56477</v>
      </c>
      <c r="I760" s="108">
        <v>0.14699999999999999</v>
      </c>
      <c r="J760" s="110">
        <v>51</v>
      </c>
      <c r="K760" s="110">
        <v>635</v>
      </c>
      <c r="L760" s="108">
        <v>8.0314960629921259E-2</v>
      </c>
      <c r="M760" s="110">
        <v>11</v>
      </c>
      <c r="N760" s="110">
        <v>635</v>
      </c>
      <c r="O760" s="108">
        <v>1.7322834645669291E-2</v>
      </c>
      <c r="P760" s="108">
        <v>1.4999999999999999E-2</v>
      </c>
      <c r="Q760" s="108">
        <v>0.433</v>
      </c>
      <c r="R760" s="108">
        <v>-8.5470085470085479E-3</v>
      </c>
      <c r="S760" s="110">
        <v>47</v>
      </c>
      <c r="T760" s="110">
        <v>409</v>
      </c>
      <c r="U760" s="110">
        <v>993</v>
      </c>
      <c r="V760" s="108">
        <v>0.45921450151057402</v>
      </c>
      <c r="W760" s="110">
        <v>21</v>
      </c>
      <c r="X760" s="110">
        <v>0</v>
      </c>
      <c r="Y760" s="110">
        <v>656</v>
      </c>
      <c r="Z760" s="108">
        <v>3.201219512195122E-2</v>
      </c>
      <c r="AA760" s="110">
        <v>65</v>
      </c>
      <c r="AB760" s="110">
        <v>21</v>
      </c>
      <c r="AC760" s="110">
        <v>1</v>
      </c>
      <c r="AD760" s="110">
        <v>14</v>
      </c>
      <c r="AE760" s="110">
        <v>5</v>
      </c>
      <c r="AF760" s="110">
        <v>52</v>
      </c>
      <c r="AG760" s="110">
        <v>35</v>
      </c>
      <c r="AH760" s="110">
        <v>0</v>
      </c>
      <c r="AI760" s="110">
        <v>3</v>
      </c>
      <c r="AJ760" s="110">
        <v>0</v>
      </c>
      <c r="AK760" s="110">
        <v>635</v>
      </c>
      <c r="AL760" s="108">
        <v>0.30866141732283464</v>
      </c>
      <c r="AM760" s="111">
        <f t="shared" si="233"/>
        <v>0.29199999999999998</v>
      </c>
      <c r="AN760" s="111">
        <f t="shared" si="232"/>
        <v>0.74099999999999999</v>
      </c>
      <c r="AO760" s="111">
        <f t="shared" si="234"/>
        <v>0.41399999999999998</v>
      </c>
      <c r="AP760" s="111">
        <f t="shared" si="235"/>
        <v>0.26300000000000001</v>
      </c>
      <c r="AQ760" s="111">
        <f t="shared" si="236"/>
        <v>0.35399999999999998</v>
      </c>
      <c r="AR760" s="111">
        <f t="shared" si="237"/>
        <v>0.81399999999999995</v>
      </c>
      <c r="AS760" s="111">
        <f t="shared" si="238"/>
        <v>0.50900000000000001</v>
      </c>
      <c r="AT760" s="111">
        <f t="shared" si="239"/>
        <v>0.50900000000000001</v>
      </c>
      <c r="AU760" s="111">
        <f t="shared" si="240"/>
        <v>0.21099999999999999</v>
      </c>
      <c r="AV760" s="111">
        <f t="shared" si="241"/>
        <v>0.93500000000000005</v>
      </c>
      <c r="AW760" s="101">
        <f t="shared" si="242"/>
        <v>2</v>
      </c>
      <c r="AX760" s="101">
        <f t="shared" si="243"/>
        <v>2</v>
      </c>
      <c r="AY760" s="101">
        <f t="shared" si="244"/>
        <v>1</v>
      </c>
      <c r="AZ760" s="101">
        <f t="shared" si="245"/>
        <v>0</v>
      </c>
      <c r="BA760" s="101">
        <f t="shared" si="246"/>
        <v>1</v>
      </c>
      <c r="BB760" s="101">
        <f t="shared" si="247"/>
        <v>2</v>
      </c>
      <c r="BC760" s="101">
        <f t="shared" si="248"/>
        <v>1</v>
      </c>
      <c r="BD760" s="101">
        <f t="shared" si="249"/>
        <v>1</v>
      </c>
      <c r="BE760" s="101">
        <f t="shared" si="250"/>
        <v>0</v>
      </c>
      <c r="BF760" s="101">
        <f t="shared" si="251"/>
        <v>2</v>
      </c>
      <c r="BG760" s="101">
        <f t="shared" si="252"/>
        <v>12</v>
      </c>
    </row>
    <row r="761" spans="1:59" x14ac:dyDescent="0.2">
      <c r="A761" s="98">
        <v>1970590</v>
      </c>
      <c r="B761" s="98" t="s">
        <v>1726</v>
      </c>
      <c r="C761" s="98" t="s">
        <v>2904</v>
      </c>
      <c r="D761" s="98" t="s">
        <v>759</v>
      </c>
      <c r="E761" s="106">
        <v>58</v>
      </c>
      <c r="F761" s="107" t="s">
        <v>1444</v>
      </c>
      <c r="G761" s="108" t="s">
        <v>1445</v>
      </c>
      <c r="H761" s="109">
        <v>46250</v>
      </c>
      <c r="I761" s="108">
        <v>0.16300000000000001</v>
      </c>
      <c r="J761" s="110">
        <v>1</v>
      </c>
      <c r="K761" s="110">
        <v>14</v>
      </c>
      <c r="L761" s="108">
        <v>7.1428571428571425E-2</v>
      </c>
      <c r="M761" s="110">
        <v>3</v>
      </c>
      <c r="N761" s="110">
        <v>14</v>
      </c>
      <c r="O761" s="108">
        <v>0.21428571428571427</v>
      </c>
      <c r="P761" s="108">
        <v>6.3E-2</v>
      </c>
      <c r="Q761" s="108">
        <v>0.44799999999999995</v>
      </c>
      <c r="R761" s="108">
        <v>0.13725490196078433</v>
      </c>
      <c r="S761" s="110">
        <v>6</v>
      </c>
      <c r="T761" s="110">
        <v>14</v>
      </c>
      <c r="U761" s="110">
        <v>29</v>
      </c>
      <c r="V761" s="108">
        <v>0.68965517241379315</v>
      </c>
      <c r="W761" s="110">
        <v>0</v>
      </c>
      <c r="X761" s="110">
        <v>0</v>
      </c>
      <c r="Y761" s="110">
        <v>14</v>
      </c>
      <c r="Z761" s="108">
        <v>0</v>
      </c>
      <c r="AA761" s="110">
        <v>2</v>
      </c>
      <c r="AB761" s="110">
        <v>0</v>
      </c>
      <c r="AC761" s="110">
        <v>0</v>
      </c>
      <c r="AD761" s="110">
        <v>0</v>
      </c>
      <c r="AE761" s="110">
        <v>0</v>
      </c>
      <c r="AF761" s="110">
        <v>0</v>
      </c>
      <c r="AG761" s="110">
        <v>0</v>
      </c>
      <c r="AH761" s="110">
        <v>0</v>
      </c>
      <c r="AI761" s="110">
        <v>0</v>
      </c>
      <c r="AJ761" s="110">
        <v>0</v>
      </c>
      <c r="AK761" s="110">
        <v>14</v>
      </c>
      <c r="AL761" s="108">
        <v>0.14285714285714285</v>
      </c>
      <c r="AM761" s="111">
        <f t="shared" si="233"/>
        <v>8.4000000000000005E-2</v>
      </c>
      <c r="AN761" s="111">
        <f t="shared" si="232"/>
        <v>0.79700000000000004</v>
      </c>
      <c r="AO761" s="111">
        <f t="shared" si="234"/>
        <v>0.35299999999999998</v>
      </c>
      <c r="AP761" s="111">
        <f t="shared" si="235"/>
        <v>0.98699999999999999</v>
      </c>
      <c r="AQ761" s="111">
        <f t="shared" si="236"/>
        <v>0.84199999999999997</v>
      </c>
      <c r="AR761" s="111">
        <f t="shared" si="237"/>
        <v>0.83399999999999996</v>
      </c>
      <c r="AS761" s="111">
        <f t="shared" si="238"/>
        <v>0.95399999999999996</v>
      </c>
      <c r="AT761" s="111">
        <f t="shared" si="239"/>
        <v>0.95399999999999996</v>
      </c>
      <c r="AU761" s="111">
        <f t="shared" si="240"/>
        <v>0</v>
      </c>
      <c r="AV761" s="111">
        <f t="shared" si="241"/>
        <v>0.314</v>
      </c>
      <c r="AW761" s="101">
        <f t="shared" si="242"/>
        <v>2</v>
      </c>
      <c r="AX761" s="101">
        <f t="shared" si="243"/>
        <v>2</v>
      </c>
      <c r="AY761" s="101">
        <f t="shared" si="244"/>
        <v>1</v>
      </c>
      <c r="AZ761" s="101">
        <f t="shared" si="245"/>
        <v>2</v>
      </c>
      <c r="BA761" s="101">
        <f t="shared" si="246"/>
        <v>2</v>
      </c>
      <c r="BB761" s="101">
        <f t="shared" si="247"/>
        <v>2</v>
      </c>
      <c r="BC761" s="101">
        <f t="shared" si="248"/>
        <v>0</v>
      </c>
      <c r="BD761" s="101">
        <f t="shared" si="249"/>
        <v>2</v>
      </c>
      <c r="BE761" s="101">
        <f t="shared" si="250"/>
        <v>0</v>
      </c>
      <c r="BF761" s="101">
        <f t="shared" si="251"/>
        <v>0</v>
      </c>
      <c r="BG761" s="101">
        <f t="shared" si="252"/>
        <v>13</v>
      </c>
    </row>
    <row r="762" spans="1:59" x14ac:dyDescent="0.2">
      <c r="A762" s="98">
        <v>1971040</v>
      </c>
      <c r="B762" s="98" t="s">
        <v>1415</v>
      </c>
      <c r="C762" s="98" t="s">
        <v>2905</v>
      </c>
      <c r="D762" s="98" t="s">
        <v>760</v>
      </c>
      <c r="E762" s="106">
        <v>74</v>
      </c>
      <c r="F762" s="107" t="s">
        <v>1151</v>
      </c>
      <c r="G762" s="108" t="s">
        <v>1152</v>
      </c>
      <c r="H762" s="109"/>
      <c r="I762" s="108">
        <v>0.23</v>
      </c>
      <c r="J762" s="110">
        <v>1</v>
      </c>
      <c r="K762" s="110">
        <v>33</v>
      </c>
      <c r="L762" s="108">
        <v>3.0303030303030304E-2</v>
      </c>
      <c r="M762" s="110">
        <v>1</v>
      </c>
      <c r="N762" s="110">
        <v>33</v>
      </c>
      <c r="O762" s="108">
        <v>3.0303030303030304E-2</v>
      </c>
      <c r="P762" s="108">
        <v>2.8999999999999998E-2</v>
      </c>
      <c r="Q762" s="108">
        <v>0.32</v>
      </c>
      <c r="R762" s="108">
        <v>2.7777777777777776E-2</v>
      </c>
      <c r="S762" s="110">
        <v>4</v>
      </c>
      <c r="T762" s="110">
        <v>12</v>
      </c>
      <c r="U762" s="110">
        <v>39</v>
      </c>
      <c r="V762" s="108">
        <v>0.41025641025641024</v>
      </c>
      <c r="W762" s="110">
        <v>3</v>
      </c>
      <c r="X762" s="110">
        <v>0</v>
      </c>
      <c r="Y762" s="110">
        <v>36</v>
      </c>
      <c r="Z762" s="108">
        <v>8.3333333333333329E-2</v>
      </c>
      <c r="AA762" s="110">
        <v>6</v>
      </c>
      <c r="AB762" s="110">
        <v>0</v>
      </c>
      <c r="AC762" s="110">
        <v>0</v>
      </c>
      <c r="AD762" s="110">
        <v>0</v>
      </c>
      <c r="AE762" s="110">
        <v>0</v>
      </c>
      <c r="AF762" s="110">
        <v>0</v>
      </c>
      <c r="AG762" s="110">
        <v>0</v>
      </c>
      <c r="AH762" s="110">
        <v>0</v>
      </c>
      <c r="AI762" s="110">
        <v>0</v>
      </c>
      <c r="AJ762" s="110">
        <v>0</v>
      </c>
      <c r="AK762" s="110">
        <v>33</v>
      </c>
      <c r="AL762" s="108">
        <v>0.18181818181818182</v>
      </c>
      <c r="AM762" s="111">
        <f t="shared" si="233"/>
        <v>0</v>
      </c>
      <c r="AN762" s="111">
        <f t="shared" si="232"/>
        <v>0.91400000000000003</v>
      </c>
      <c r="AO762" s="111">
        <f t="shared" si="234"/>
        <v>0.127</v>
      </c>
      <c r="AP762" s="111">
        <f t="shared" si="235"/>
        <v>0.436</v>
      </c>
      <c r="AQ762" s="111">
        <f t="shared" si="236"/>
        <v>0.54200000000000004</v>
      </c>
      <c r="AR762" s="111">
        <f t="shared" si="237"/>
        <v>0.36199999999999999</v>
      </c>
      <c r="AS762" s="111">
        <f t="shared" si="238"/>
        <v>0.32100000000000001</v>
      </c>
      <c r="AT762" s="111">
        <f t="shared" si="239"/>
        <v>0.32100000000000001</v>
      </c>
      <c r="AU762" s="111">
        <f t="shared" si="240"/>
        <v>0.51800000000000002</v>
      </c>
      <c r="AV762" s="111">
        <f t="shared" si="241"/>
        <v>0.51400000000000001</v>
      </c>
      <c r="AW762" s="101">
        <f t="shared" si="242"/>
        <v>2</v>
      </c>
      <c r="AX762" s="101">
        <f t="shared" si="243"/>
        <v>2</v>
      </c>
      <c r="AY762" s="101">
        <f t="shared" si="244"/>
        <v>0</v>
      </c>
      <c r="AZ762" s="101">
        <f t="shared" si="245"/>
        <v>1</v>
      </c>
      <c r="BA762" s="101">
        <f t="shared" si="246"/>
        <v>1</v>
      </c>
      <c r="BB762" s="101">
        <f t="shared" si="247"/>
        <v>1</v>
      </c>
      <c r="BC762" s="101">
        <f t="shared" si="248"/>
        <v>0</v>
      </c>
      <c r="BD762" s="101">
        <f t="shared" si="249"/>
        <v>0</v>
      </c>
      <c r="BE762" s="101">
        <f t="shared" si="250"/>
        <v>1</v>
      </c>
      <c r="BF762" s="101">
        <f t="shared" si="251"/>
        <v>1</v>
      </c>
      <c r="BG762" s="101">
        <f t="shared" si="252"/>
        <v>9</v>
      </c>
    </row>
    <row r="763" spans="1:59" x14ac:dyDescent="0.2">
      <c r="A763" s="98">
        <v>1971085</v>
      </c>
      <c r="B763" s="98" t="s">
        <v>1642</v>
      </c>
      <c r="C763" s="98" t="s">
        <v>2906</v>
      </c>
      <c r="D763" s="98" t="s">
        <v>761</v>
      </c>
      <c r="E763" s="106">
        <v>729</v>
      </c>
      <c r="F763" s="107" t="s">
        <v>1403</v>
      </c>
      <c r="G763" s="108" t="s">
        <v>1404</v>
      </c>
      <c r="H763" s="109">
        <v>65909</v>
      </c>
      <c r="I763" s="108">
        <v>0.127</v>
      </c>
      <c r="J763" s="110">
        <v>24</v>
      </c>
      <c r="K763" s="110">
        <v>328</v>
      </c>
      <c r="L763" s="108">
        <v>7.3170731707317069E-2</v>
      </c>
      <c r="M763" s="110">
        <v>15</v>
      </c>
      <c r="N763" s="110">
        <v>328</v>
      </c>
      <c r="O763" s="108">
        <v>4.573170731707317E-2</v>
      </c>
      <c r="P763" s="108">
        <v>1.3999999999999999E-2</v>
      </c>
      <c r="Q763" s="108">
        <v>0.32700000000000001</v>
      </c>
      <c r="R763" s="108">
        <v>-5.5699481865284971E-2</v>
      </c>
      <c r="S763" s="110">
        <v>103</v>
      </c>
      <c r="T763" s="110">
        <v>175</v>
      </c>
      <c r="U763" s="110">
        <v>515</v>
      </c>
      <c r="V763" s="108">
        <v>0.53980582524271847</v>
      </c>
      <c r="W763" s="110">
        <v>31</v>
      </c>
      <c r="X763" s="110">
        <v>0</v>
      </c>
      <c r="Y763" s="110">
        <v>359</v>
      </c>
      <c r="Z763" s="108">
        <v>8.6350974930362118E-2</v>
      </c>
      <c r="AA763" s="110">
        <v>18</v>
      </c>
      <c r="AB763" s="110">
        <v>14</v>
      </c>
      <c r="AC763" s="110">
        <v>0</v>
      </c>
      <c r="AD763" s="110">
        <v>11</v>
      </c>
      <c r="AE763" s="110">
        <v>12</v>
      </c>
      <c r="AF763" s="110">
        <v>2</v>
      </c>
      <c r="AG763" s="110">
        <v>15</v>
      </c>
      <c r="AH763" s="110">
        <v>0</v>
      </c>
      <c r="AI763" s="110">
        <v>0</v>
      </c>
      <c r="AJ763" s="110">
        <v>0</v>
      </c>
      <c r="AK763" s="110">
        <v>328</v>
      </c>
      <c r="AL763" s="108">
        <v>0.21951219512195122</v>
      </c>
      <c r="AM763" s="111">
        <f t="shared" si="233"/>
        <v>0.53800000000000003</v>
      </c>
      <c r="AN763" s="111">
        <f t="shared" si="232"/>
        <v>0.66200000000000003</v>
      </c>
      <c r="AO763" s="111">
        <f t="shared" si="234"/>
        <v>0.36599999999999999</v>
      </c>
      <c r="AP763" s="111">
        <f t="shared" si="235"/>
        <v>0.60499999999999998</v>
      </c>
      <c r="AQ763" s="111">
        <f t="shared" si="236"/>
        <v>0.33900000000000002</v>
      </c>
      <c r="AR763" s="111">
        <f t="shared" si="237"/>
        <v>0.38600000000000001</v>
      </c>
      <c r="AS763" s="111">
        <f t="shared" si="238"/>
        <v>0.75600000000000001</v>
      </c>
      <c r="AT763" s="111">
        <f t="shared" si="239"/>
        <v>0.75600000000000001</v>
      </c>
      <c r="AU763" s="111">
        <f t="shared" si="240"/>
        <v>0.53300000000000003</v>
      </c>
      <c r="AV763" s="111">
        <f t="shared" si="241"/>
        <v>0.68500000000000005</v>
      </c>
      <c r="AW763" s="101">
        <f t="shared" si="242"/>
        <v>1</v>
      </c>
      <c r="AX763" s="101">
        <f t="shared" si="243"/>
        <v>1</v>
      </c>
      <c r="AY763" s="101">
        <f t="shared" si="244"/>
        <v>1</v>
      </c>
      <c r="AZ763" s="101">
        <f t="shared" si="245"/>
        <v>1</v>
      </c>
      <c r="BA763" s="101">
        <f t="shared" si="246"/>
        <v>1</v>
      </c>
      <c r="BB763" s="101">
        <f t="shared" si="247"/>
        <v>1</v>
      </c>
      <c r="BC763" s="101">
        <f t="shared" si="248"/>
        <v>1</v>
      </c>
      <c r="BD763" s="101">
        <f t="shared" si="249"/>
        <v>2</v>
      </c>
      <c r="BE763" s="101">
        <f t="shared" si="250"/>
        <v>1</v>
      </c>
      <c r="BF763" s="101">
        <f t="shared" si="251"/>
        <v>2</v>
      </c>
      <c r="BG763" s="101">
        <f t="shared" si="252"/>
        <v>12</v>
      </c>
    </row>
    <row r="764" spans="1:59" x14ac:dyDescent="0.2">
      <c r="A764" s="98">
        <v>1971130</v>
      </c>
      <c r="B764" s="98" t="s">
        <v>1314</v>
      </c>
      <c r="C764" s="98" t="s">
        <v>2907</v>
      </c>
      <c r="D764" s="98" t="s">
        <v>762</v>
      </c>
      <c r="E764" s="106">
        <v>830</v>
      </c>
      <c r="F764" s="107" t="s">
        <v>1100</v>
      </c>
      <c r="G764" s="108" t="s">
        <v>1101</v>
      </c>
      <c r="H764" s="109">
        <v>71271</v>
      </c>
      <c r="I764" s="108">
        <v>0.12</v>
      </c>
      <c r="J764" s="110">
        <v>31</v>
      </c>
      <c r="K764" s="110">
        <v>406</v>
      </c>
      <c r="L764" s="108">
        <v>7.6354679802955669E-2</v>
      </c>
      <c r="M764" s="110">
        <v>45</v>
      </c>
      <c r="N764" s="110">
        <v>406</v>
      </c>
      <c r="O764" s="108">
        <v>0.11083743842364532</v>
      </c>
      <c r="P764" s="108">
        <v>1.7000000000000001E-2</v>
      </c>
      <c r="Q764" s="108">
        <v>0.34200000000000003</v>
      </c>
      <c r="R764" s="108">
        <v>-5.8956916099773243E-2</v>
      </c>
      <c r="S764" s="110">
        <v>96</v>
      </c>
      <c r="T764" s="110">
        <v>250</v>
      </c>
      <c r="U764" s="110">
        <v>618</v>
      </c>
      <c r="V764" s="108">
        <v>0.55987055016181231</v>
      </c>
      <c r="W764" s="110">
        <v>36</v>
      </c>
      <c r="X764" s="110">
        <v>0</v>
      </c>
      <c r="Y764" s="110">
        <v>442</v>
      </c>
      <c r="Z764" s="108">
        <v>8.1447963800904979E-2</v>
      </c>
      <c r="AA764" s="110">
        <v>20</v>
      </c>
      <c r="AB764" s="110">
        <v>18</v>
      </c>
      <c r="AC764" s="110">
        <v>3</v>
      </c>
      <c r="AD764" s="110">
        <v>15</v>
      </c>
      <c r="AE764" s="110">
        <v>25</v>
      </c>
      <c r="AF764" s="110">
        <v>13</v>
      </c>
      <c r="AG764" s="110">
        <v>0</v>
      </c>
      <c r="AH764" s="110">
        <v>1</v>
      </c>
      <c r="AI764" s="110">
        <v>0</v>
      </c>
      <c r="AJ764" s="110">
        <v>0</v>
      </c>
      <c r="AK764" s="110">
        <v>406</v>
      </c>
      <c r="AL764" s="108">
        <v>0.23399014778325122</v>
      </c>
      <c r="AM764" s="111">
        <f t="shared" si="233"/>
        <v>0.66600000000000004</v>
      </c>
      <c r="AN764" s="111">
        <f t="shared" si="232"/>
        <v>0.63700000000000001</v>
      </c>
      <c r="AO764" s="111">
        <f t="shared" si="234"/>
        <v>0.39700000000000002</v>
      </c>
      <c r="AP764" s="111">
        <f t="shared" si="235"/>
        <v>0.93200000000000005</v>
      </c>
      <c r="AQ764" s="111">
        <f t="shared" si="236"/>
        <v>0.378</v>
      </c>
      <c r="AR764" s="111">
        <f t="shared" si="237"/>
        <v>0.44700000000000001</v>
      </c>
      <c r="AS764" s="111">
        <f t="shared" si="238"/>
        <v>0.80400000000000005</v>
      </c>
      <c r="AT764" s="111">
        <f t="shared" si="239"/>
        <v>0.80400000000000005</v>
      </c>
      <c r="AU764" s="111">
        <f t="shared" si="240"/>
        <v>0.50900000000000001</v>
      </c>
      <c r="AV764" s="111">
        <f t="shared" si="241"/>
        <v>0.73899999999999999</v>
      </c>
      <c r="AW764" s="101">
        <f t="shared" si="242"/>
        <v>1</v>
      </c>
      <c r="AX764" s="101">
        <f t="shared" si="243"/>
        <v>1</v>
      </c>
      <c r="AY764" s="101">
        <f t="shared" si="244"/>
        <v>1</v>
      </c>
      <c r="AZ764" s="101">
        <f t="shared" si="245"/>
        <v>2</v>
      </c>
      <c r="BA764" s="101">
        <f t="shared" si="246"/>
        <v>1</v>
      </c>
      <c r="BB764" s="101">
        <f t="shared" si="247"/>
        <v>1</v>
      </c>
      <c r="BC764" s="101">
        <f t="shared" si="248"/>
        <v>1</v>
      </c>
      <c r="BD764" s="101">
        <f t="shared" si="249"/>
        <v>2</v>
      </c>
      <c r="BE764" s="101">
        <f t="shared" si="250"/>
        <v>1</v>
      </c>
      <c r="BF764" s="101">
        <f t="shared" si="251"/>
        <v>2</v>
      </c>
      <c r="BG764" s="101">
        <f t="shared" si="252"/>
        <v>13</v>
      </c>
    </row>
    <row r="765" spans="1:59" x14ac:dyDescent="0.2">
      <c r="A765" s="98">
        <v>1971310</v>
      </c>
      <c r="B765" s="98" t="s">
        <v>1193</v>
      </c>
      <c r="C765" s="98" t="s">
        <v>2908</v>
      </c>
      <c r="D765" s="98" t="s">
        <v>763</v>
      </c>
      <c r="E765" s="106">
        <v>511</v>
      </c>
      <c r="F765" s="107" t="s">
        <v>349</v>
      </c>
      <c r="G765" s="108" t="s">
        <v>1194</v>
      </c>
      <c r="H765" s="109">
        <v>60000</v>
      </c>
      <c r="I765" s="108">
        <v>0.14699999999999999</v>
      </c>
      <c r="J765" s="110">
        <v>43</v>
      </c>
      <c r="K765" s="110">
        <v>212</v>
      </c>
      <c r="L765" s="108">
        <v>0.20283018867924529</v>
      </c>
      <c r="M765" s="110">
        <v>17</v>
      </c>
      <c r="N765" s="110">
        <v>212</v>
      </c>
      <c r="O765" s="108">
        <v>8.0188679245283015E-2</v>
      </c>
      <c r="P765" s="108">
        <v>9.0000000000000011E-3</v>
      </c>
      <c r="Q765" s="108">
        <v>0.34200000000000003</v>
      </c>
      <c r="R765" s="108">
        <v>-8.2585278276481155E-2</v>
      </c>
      <c r="S765" s="110">
        <v>43</v>
      </c>
      <c r="T765" s="110">
        <v>147</v>
      </c>
      <c r="U765" s="110">
        <v>333</v>
      </c>
      <c r="V765" s="108">
        <v>0.57057057057057059</v>
      </c>
      <c r="W765" s="110">
        <v>23</v>
      </c>
      <c r="X765" s="110">
        <v>0</v>
      </c>
      <c r="Y765" s="110">
        <v>235</v>
      </c>
      <c r="Z765" s="108">
        <v>9.7872340425531917E-2</v>
      </c>
      <c r="AA765" s="110">
        <v>14</v>
      </c>
      <c r="AB765" s="110">
        <v>4</v>
      </c>
      <c r="AC765" s="110">
        <v>2</v>
      </c>
      <c r="AD765" s="110">
        <v>0</v>
      </c>
      <c r="AE765" s="110">
        <v>0</v>
      </c>
      <c r="AF765" s="110">
        <v>22</v>
      </c>
      <c r="AG765" s="110">
        <v>8</v>
      </c>
      <c r="AH765" s="110">
        <v>0</v>
      </c>
      <c r="AI765" s="110">
        <v>0</v>
      </c>
      <c r="AJ765" s="110">
        <v>0</v>
      </c>
      <c r="AK765" s="110">
        <v>212</v>
      </c>
      <c r="AL765" s="108">
        <v>0.23584905660377359</v>
      </c>
      <c r="AM765" s="111">
        <f t="shared" si="233"/>
        <v>0.39400000000000002</v>
      </c>
      <c r="AN765" s="111">
        <f t="shared" si="232"/>
        <v>0.74099999999999999</v>
      </c>
      <c r="AO765" s="111">
        <f t="shared" si="234"/>
        <v>0.89500000000000002</v>
      </c>
      <c r="AP765" s="111">
        <f t="shared" si="235"/>
        <v>0.85099999999999998</v>
      </c>
      <c r="AQ765" s="111">
        <f t="shared" si="236"/>
        <v>0.253</v>
      </c>
      <c r="AR765" s="111">
        <f t="shared" si="237"/>
        <v>0.44700000000000001</v>
      </c>
      <c r="AS765" s="111">
        <f t="shared" si="238"/>
        <v>0.82399999999999995</v>
      </c>
      <c r="AT765" s="111">
        <f t="shared" si="239"/>
        <v>0.82399999999999995</v>
      </c>
      <c r="AU765" s="111">
        <f t="shared" si="240"/>
        <v>0.59099999999999997</v>
      </c>
      <c r="AV765" s="111">
        <f t="shared" si="241"/>
        <v>0.74199999999999999</v>
      </c>
      <c r="AW765" s="101">
        <f t="shared" si="242"/>
        <v>1</v>
      </c>
      <c r="AX765" s="101">
        <f t="shared" si="243"/>
        <v>2</v>
      </c>
      <c r="AY765" s="101">
        <f t="shared" si="244"/>
        <v>2</v>
      </c>
      <c r="AZ765" s="101">
        <f t="shared" si="245"/>
        <v>2</v>
      </c>
      <c r="BA765" s="101">
        <f t="shared" si="246"/>
        <v>0</v>
      </c>
      <c r="BB765" s="101">
        <f t="shared" si="247"/>
        <v>1</v>
      </c>
      <c r="BC765" s="101">
        <f t="shared" si="248"/>
        <v>2</v>
      </c>
      <c r="BD765" s="101">
        <f t="shared" si="249"/>
        <v>2</v>
      </c>
      <c r="BE765" s="101">
        <f t="shared" si="250"/>
        <v>1</v>
      </c>
      <c r="BF765" s="101">
        <f t="shared" si="251"/>
        <v>2</v>
      </c>
      <c r="BG765" s="101">
        <f t="shared" si="252"/>
        <v>15</v>
      </c>
    </row>
    <row r="766" spans="1:59" x14ac:dyDescent="0.2">
      <c r="A766" s="98">
        <v>1971355</v>
      </c>
      <c r="B766" s="98" t="s">
        <v>1147</v>
      </c>
      <c r="C766" s="98" t="s">
        <v>2909</v>
      </c>
      <c r="D766" s="98" t="s">
        <v>764</v>
      </c>
      <c r="E766" s="106">
        <v>129</v>
      </c>
      <c r="F766" s="107" t="s">
        <v>1148</v>
      </c>
      <c r="G766" s="108" t="s">
        <v>1149</v>
      </c>
      <c r="H766" s="109">
        <v>50625</v>
      </c>
      <c r="I766" s="108">
        <v>0.20800000000000002</v>
      </c>
      <c r="J766" s="110">
        <v>10</v>
      </c>
      <c r="K766" s="110">
        <v>45</v>
      </c>
      <c r="L766" s="108">
        <v>0.22222222222222221</v>
      </c>
      <c r="M766" s="110">
        <v>3</v>
      </c>
      <c r="N766" s="110">
        <v>45</v>
      </c>
      <c r="O766" s="108">
        <v>6.6666666666666666E-2</v>
      </c>
      <c r="P766" s="108">
        <v>0</v>
      </c>
      <c r="Q766" s="108">
        <v>0.42399999999999999</v>
      </c>
      <c r="R766" s="108">
        <v>-0.12837837837837837</v>
      </c>
      <c r="S766" s="110">
        <v>10</v>
      </c>
      <c r="T766" s="110">
        <v>51</v>
      </c>
      <c r="U766" s="110">
        <v>87</v>
      </c>
      <c r="V766" s="108">
        <v>0.70114942528735635</v>
      </c>
      <c r="W766" s="110">
        <v>4</v>
      </c>
      <c r="X766" s="110">
        <v>0</v>
      </c>
      <c r="Y766" s="110">
        <v>49</v>
      </c>
      <c r="Z766" s="108">
        <v>8.1632653061224483E-2</v>
      </c>
      <c r="AA766" s="110">
        <v>6</v>
      </c>
      <c r="AB766" s="110">
        <v>3</v>
      </c>
      <c r="AC766" s="110">
        <v>5</v>
      </c>
      <c r="AD766" s="110">
        <v>2</v>
      </c>
      <c r="AE766" s="110">
        <v>1</v>
      </c>
      <c r="AF766" s="110">
        <v>0</v>
      </c>
      <c r="AG766" s="110">
        <v>1</v>
      </c>
      <c r="AH766" s="110">
        <v>0</v>
      </c>
      <c r="AI766" s="110">
        <v>0</v>
      </c>
      <c r="AJ766" s="110">
        <v>0</v>
      </c>
      <c r="AK766" s="110">
        <v>45</v>
      </c>
      <c r="AL766" s="108">
        <v>0.4</v>
      </c>
      <c r="AM766" s="111">
        <f t="shared" si="233"/>
        <v>0.16200000000000001</v>
      </c>
      <c r="AN766" s="111">
        <f t="shared" si="232"/>
        <v>0.89300000000000002</v>
      </c>
      <c r="AO766" s="111">
        <f t="shared" si="234"/>
        <v>0.92500000000000004</v>
      </c>
      <c r="AP766" s="111">
        <f t="shared" si="235"/>
        <v>0.77800000000000002</v>
      </c>
      <c r="AQ766" s="111">
        <f t="shared" si="236"/>
        <v>0</v>
      </c>
      <c r="AR766" s="111">
        <f t="shared" si="237"/>
        <v>0.78500000000000003</v>
      </c>
      <c r="AS766" s="111">
        <f t="shared" si="238"/>
        <v>0.96</v>
      </c>
      <c r="AT766" s="111">
        <f t="shared" si="239"/>
        <v>0.96</v>
      </c>
      <c r="AU766" s="111">
        <f t="shared" si="240"/>
        <v>0.51100000000000001</v>
      </c>
      <c r="AV766" s="111">
        <f t="shared" si="241"/>
        <v>0.98699999999999999</v>
      </c>
      <c r="AW766" s="101">
        <f t="shared" si="242"/>
        <v>2</v>
      </c>
      <c r="AX766" s="101">
        <f t="shared" si="243"/>
        <v>2</v>
      </c>
      <c r="AY766" s="101">
        <f t="shared" si="244"/>
        <v>2</v>
      </c>
      <c r="AZ766" s="101">
        <f t="shared" si="245"/>
        <v>2</v>
      </c>
      <c r="BA766" s="101">
        <f t="shared" si="246"/>
        <v>0</v>
      </c>
      <c r="BB766" s="101">
        <f t="shared" si="247"/>
        <v>2</v>
      </c>
      <c r="BC766" s="101">
        <f t="shared" si="248"/>
        <v>2</v>
      </c>
      <c r="BD766" s="101">
        <f t="shared" si="249"/>
        <v>2</v>
      </c>
      <c r="BE766" s="101">
        <f t="shared" si="250"/>
        <v>1</v>
      </c>
      <c r="BF766" s="101">
        <f t="shared" si="251"/>
        <v>2</v>
      </c>
      <c r="BG766" s="101">
        <f t="shared" si="252"/>
        <v>17</v>
      </c>
    </row>
    <row r="767" spans="1:59" x14ac:dyDescent="0.2">
      <c r="A767" s="98">
        <v>1971625</v>
      </c>
      <c r="B767" s="98" t="s">
        <v>1962</v>
      </c>
      <c r="C767" s="98" t="s">
        <v>2910</v>
      </c>
      <c r="D767" s="98" t="s">
        <v>765</v>
      </c>
      <c r="E767" s="106">
        <v>5015</v>
      </c>
      <c r="F767" s="107" t="s">
        <v>1115</v>
      </c>
      <c r="G767" s="108" t="s">
        <v>1116</v>
      </c>
      <c r="H767" s="109">
        <v>122610</v>
      </c>
      <c r="I767" s="108">
        <v>7.6999999999999999E-2</v>
      </c>
      <c r="J767" s="110">
        <v>129</v>
      </c>
      <c r="K767" s="110">
        <v>1734</v>
      </c>
      <c r="L767" s="108">
        <v>7.4394463667820071E-2</v>
      </c>
      <c r="M767" s="110">
        <v>122</v>
      </c>
      <c r="N767" s="110">
        <v>1734</v>
      </c>
      <c r="O767" s="108">
        <v>7.0357554786620535E-2</v>
      </c>
      <c r="P767" s="108">
        <v>4.0999999999999995E-2</v>
      </c>
      <c r="Q767" s="108">
        <v>0.23499999999999999</v>
      </c>
      <c r="R767" s="108">
        <v>0.18642062928791106</v>
      </c>
      <c r="S767" s="110">
        <v>96</v>
      </c>
      <c r="T767" s="110">
        <v>727</v>
      </c>
      <c r="U767" s="110">
        <v>3239</v>
      </c>
      <c r="V767" s="108">
        <v>0.25409076875578884</v>
      </c>
      <c r="W767" s="110">
        <v>103</v>
      </c>
      <c r="X767" s="110">
        <v>0</v>
      </c>
      <c r="Y767" s="110">
        <v>1837</v>
      </c>
      <c r="Z767" s="108">
        <v>5.6069678824169841E-2</v>
      </c>
      <c r="AA767" s="110">
        <v>59</v>
      </c>
      <c r="AB767" s="110">
        <v>45</v>
      </c>
      <c r="AC767" s="110">
        <v>7</v>
      </c>
      <c r="AD767" s="110">
        <v>21</v>
      </c>
      <c r="AE767" s="110">
        <v>11</v>
      </c>
      <c r="AF767" s="110">
        <v>70</v>
      </c>
      <c r="AG767" s="110">
        <v>76</v>
      </c>
      <c r="AH767" s="110">
        <v>0</v>
      </c>
      <c r="AI767" s="110">
        <v>7</v>
      </c>
      <c r="AJ767" s="110">
        <v>0</v>
      </c>
      <c r="AK767" s="110">
        <v>1734</v>
      </c>
      <c r="AL767" s="108">
        <v>0.17070357554786619</v>
      </c>
      <c r="AM767" s="111">
        <f t="shared" si="233"/>
        <v>0.98699999999999999</v>
      </c>
      <c r="AN767" s="111">
        <f t="shared" si="232"/>
        <v>0.39800000000000002</v>
      </c>
      <c r="AO767" s="111">
        <f t="shared" si="234"/>
        <v>0.38</v>
      </c>
      <c r="AP767" s="111">
        <f t="shared" si="235"/>
        <v>0.80800000000000005</v>
      </c>
      <c r="AQ767" s="111">
        <f t="shared" si="236"/>
        <v>0.68400000000000005</v>
      </c>
      <c r="AR767" s="111">
        <f t="shared" si="237"/>
        <v>7.6999999999999999E-2</v>
      </c>
      <c r="AS767" s="111">
        <f t="shared" si="238"/>
        <v>5.2999999999999999E-2</v>
      </c>
      <c r="AT767" s="111">
        <f t="shared" si="239"/>
        <v>5.2999999999999999E-2</v>
      </c>
      <c r="AU767" s="111">
        <f t="shared" si="240"/>
        <v>0.34799999999999998</v>
      </c>
      <c r="AV767" s="111">
        <f t="shared" si="241"/>
        <v>0.45100000000000001</v>
      </c>
      <c r="AW767" s="101">
        <f t="shared" si="242"/>
        <v>0</v>
      </c>
      <c r="AX767" s="101">
        <f t="shared" si="243"/>
        <v>1</v>
      </c>
      <c r="AY767" s="101">
        <f t="shared" si="244"/>
        <v>1</v>
      </c>
      <c r="AZ767" s="101">
        <f t="shared" si="245"/>
        <v>2</v>
      </c>
      <c r="BA767" s="101">
        <f t="shared" si="246"/>
        <v>2</v>
      </c>
      <c r="BB767" s="101">
        <f t="shared" si="247"/>
        <v>0</v>
      </c>
      <c r="BC767" s="101">
        <f t="shared" si="248"/>
        <v>0</v>
      </c>
      <c r="BD767" s="101">
        <f t="shared" si="249"/>
        <v>0</v>
      </c>
      <c r="BE767" s="101">
        <f t="shared" si="250"/>
        <v>1</v>
      </c>
      <c r="BF767" s="101">
        <f t="shared" si="251"/>
        <v>1</v>
      </c>
      <c r="BG767" s="101">
        <f t="shared" si="252"/>
        <v>8</v>
      </c>
    </row>
    <row r="768" spans="1:59" x14ac:dyDescent="0.2">
      <c r="A768" s="98">
        <v>1971760</v>
      </c>
      <c r="B768" s="98" t="s">
        <v>1117</v>
      </c>
      <c r="C768" s="98" t="s">
        <v>2911</v>
      </c>
      <c r="D768" s="98" t="s">
        <v>766</v>
      </c>
      <c r="E768" s="106">
        <v>634</v>
      </c>
      <c r="F768" s="107" t="s">
        <v>1118</v>
      </c>
      <c r="G768" s="108" t="s">
        <v>1119</v>
      </c>
      <c r="H768" s="109">
        <v>45000</v>
      </c>
      <c r="I768" s="108">
        <v>0.184</v>
      </c>
      <c r="J768" s="110">
        <v>37</v>
      </c>
      <c r="K768" s="110">
        <v>278</v>
      </c>
      <c r="L768" s="108">
        <v>0.13309352517985612</v>
      </c>
      <c r="M768" s="110">
        <v>19</v>
      </c>
      <c r="N768" s="110">
        <v>278</v>
      </c>
      <c r="O768" s="108">
        <v>6.83453237410072E-2</v>
      </c>
      <c r="P768" s="108">
        <v>8.0000000000000002E-3</v>
      </c>
      <c r="Q768" s="108">
        <v>0.46</v>
      </c>
      <c r="R768" s="108">
        <v>-9.5577746077032816E-2</v>
      </c>
      <c r="S768" s="110">
        <v>61</v>
      </c>
      <c r="T768" s="110">
        <v>163</v>
      </c>
      <c r="U768" s="110">
        <v>417</v>
      </c>
      <c r="V768" s="108">
        <v>0.53717026378896882</v>
      </c>
      <c r="W768" s="110">
        <v>59</v>
      </c>
      <c r="X768" s="110">
        <v>0</v>
      </c>
      <c r="Y768" s="110">
        <v>337</v>
      </c>
      <c r="Z768" s="108">
        <v>0.17507418397626112</v>
      </c>
      <c r="AA768" s="110">
        <v>31</v>
      </c>
      <c r="AB768" s="110">
        <v>0</v>
      </c>
      <c r="AC768" s="110">
        <v>11</v>
      </c>
      <c r="AD768" s="110">
        <v>0</v>
      </c>
      <c r="AE768" s="110">
        <v>0</v>
      </c>
      <c r="AF768" s="110">
        <v>10</v>
      </c>
      <c r="AG768" s="110">
        <v>2</v>
      </c>
      <c r="AH768" s="110">
        <v>0</v>
      </c>
      <c r="AI768" s="110">
        <v>0</v>
      </c>
      <c r="AJ768" s="110">
        <v>0</v>
      </c>
      <c r="AK768" s="110">
        <v>278</v>
      </c>
      <c r="AL768" s="108">
        <v>0.19424460431654678</v>
      </c>
      <c r="AM768" s="111">
        <f t="shared" si="233"/>
        <v>7.8E-2</v>
      </c>
      <c r="AN768" s="111">
        <f t="shared" si="232"/>
        <v>0.85899999999999999</v>
      </c>
      <c r="AO768" s="111">
        <f t="shared" si="234"/>
        <v>0.69499999999999995</v>
      </c>
      <c r="AP768" s="111">
        <f t="shared" si="235"/>
        <v>0.79100000000000004</v>
      </c>
      <c r="AQ768" s="111">
        <f t="shared" si="236"/>
        <v>0.246</v>
      </c>
      <c r="AR768" s="111">
        <f t="shared" si="237"/>
        <v>0.86</v>
      </c>
      <c r="AS768" s="111">
        <f t="shared" si="238"/>
        <v>0.74199999999999999</v>
      </c>
      <c r="AT768" s="111">
        <f t="shared" si="239"/>
        <v>0.74199999999999999</v>
      </c>
      <c r="AU768" s="111">
        <f t="shared" si="240"/>
        <v>0.85499999999999998</v>
      </c>
      <c r="AV768" s="111">
        <f t="shared" si="241"/>
        <v>0.58399999999999996</v>
      </c>
      <c r="AW768" s="101">
        <f t="shared" si="242"/>
        <v>2</v>
      </c>
      <c r="AX768" s="101">
        <f t="shared" si="243"/>
        <v>2</v>
      </c>
      <c r="AY768" s="101">
        <f t="shared" si="244"/>
        <v>2</v>
      </c>
      <c r="AZ768" s="101">
        <f t="shared" si="245"/>
        <v>2</v>
      </c>
      <c r="BA768" s="101">
        <f t="shared" si="246"/>
        <v>0</v>
      </c>
      <c r="BB768" s="101">
        <f t="shared" si="247"/>
        <v>2</v>
      </c>
      <c r="BC768" s="101">
        <f t="shared" si="248"/>
        <v>2</v>
      </c>
      <c r="BD768" s="101">
        <f t="shared" si="249"/>
        <v>2</v>
      </c>
      <c r="BE768" s="101">
        <f t="shared" si="250"/>
        <v>2</v>
      </c>
      <c r="BF768" s="101">
        <f t="shared" si="251"/>
        <v>1</v>
      </c>
      <c r="BG768" s="101">
        <f t="shared" si="252"/>
        <v>17</v>
      </c>
    </row>
    <row r="769" spans="1:59" x14ac:dyDescent="0.2">
      <c r="A769" s="98">
        <v>1971895</v>
      </c>
      <c r="B769" s="98" t="s">
        <v>1765</v>
      </c>
      <c r="C769" s="98" t="s">
        <v>2912</v>
      </c>
      <c r="D769" s="98" t="s">
        <v>767</v>
      </c>
      <c r="E769" s="106">
        <v>159</v>
      </c>
      <c r="F769" s="107" t="s">
        <v>1090</v>
      </c>
      <c r="G769" s="108" t="s">
        <v>1091</v>
      </c>
      <c r="H769" s="109">
        <v>75313</v>
      </c>
      <c r="I769" s="108">
        <v>6.0999999999999999E-2</v>
      </c>
      <c r="J769" s="110">
        <v>10</v>
      </c>
      <c r="K769" s="110">
        <v>56</v>
      </c>
      <c r="L769" s="108">
        <v>0.17857142857142858</v>
      </c>
      <c r="M769" s="110">
        <v>2</v>
      </c>
      <c r="N769" s="110">
        <v>56</v>
      </c>
      <c r="O769" s="108">
        <v>3.5714285714285712E-2</v>
      </c>
      <c r="P769" s="108">
        <v>0</v>
      </c>
      <c r="Q769" s="108">
        <v>0.28899999999999998</v>
      </c>
      <c r="R769" s="108">
        <v>-0.16753926701570682</v>
      </c>
      <c r="S769" s="110">
        <v>3</v>
      </c>
      <c r="T769" s="110">
        <v>23</v>
      </c>
      <c r="U769" s="110">
        <v>92</v>
      </c>
      <c r="V769" s="108">
        <v>0.28260869565217389</v>
      </c>
      <c r="W769" s="110">
        <v>17</v>
      </c>
      <c r="X769" s="110">
        <v>5</v>
      </c>
      <c r="Y769" s="110">
        <v>73</v>
      </c>
      <c r="Z769" s="108">
        <v>0.16438356164383561</v>
      </c>
      <c r="AA769" s="110">
        <v>1</v>
      </c>
      <c r="AB769" s="110">
        <v>1</v>
      </c>
      <c r="AC769" s="110">
        <v>0</v>
      </c>
      <c r="AD769" s="110">
        <v>0</v>
      </c>
      <c r="AE769" s="110">
        <v>0</v>
      </c>
      <c r="AF769" s="110">
        <v>3</v>
      </c>
      <c r="AG769" s="110">
        <v>0</v>
      </c>
      <c r="AH769" s="110">
        <v>0</v>
      </c>
      <c r="AI769" s="110">
        <v>0</v>
      </c>
      <c r="AJ769" s="110">
        <v>0</v>
      </c>
      <c r="AK769" s="110">
        <v>56</v>
      </c>
      <c r="AL769" s="108">
        <v>8.9285714285714288E-2</v>
      </c>
      <c r="AM769" s="111">
        <f t="shared" si="233"/>
        <v>0.74399999999999999</v>
      </c>
      <c r="AN769" s="111">
        <f t="shared" si="232"/>
        <v>0.27400000000000002</v>
      </c>
      <c r="AO769" s="111">
        <f t="shared" si="234"/>
        <v>0.84599999999999997</v>
      </c>
      <c r="AP769" s="111">
        <f t="shared" si="235"/>
        <v>0.5</v>
      </c>
      <c r="AQ769" s="111">
        <f t="shared" si="236"/>
        <v>0</v>
      </c>
      <c r="AR769" s="111">
        <f t="shared" si="237"/>
        <v>0.24099999999999999</v>
      </c>
      <c r="AS769" s="111">
        <f t="shared" si="238"/>
        <v>0.08</v>
      </c>
      <c r="AT769" s="111">
        <f t="shared" si="239"/>
        <v>0.08</v>
      </c>
      <c r="AU769" s="111">
        <f t="shared" si="240"/>
        <v>0.83399999999999996</v>
      </c>
      <c r="AV769" s="111">
        <f t="shared" si="241"/>
        <v>0.112</v>
      </c>
      <c r="AW769" s="101">
        <f t="shared" si="242"/>
        <v>0</v>
      </c>
      <c r="AX769" s="101">
        <f t="shared" si="243"/>
        <v>0</v>
      </c>
      <c r="AY769" s="101">
        <f t="shared" si="244"/>
        <v>2</v>
      </c>
      <c r="AZ769" s="101">
        <f t="shared" si="245"/>
        <v>1</v>
      </c>
      <c r="BA769" s="101">
        <f t="shared" si="246"/>
        <v>0</v>
      </c>
      <c r="BB769" s="101">
        <f t="shared" si="247"/>
        <v>0</v>
      </c>
      <c r="BC769" s="101">
        <f t="shared" si="248"/>
        <v>2</v>
      </c>
      <c r="BD769" s="101">
        <f t="shared" si="249"/>
        <v>0</v>
      </c>
      <c r="BE769" s="101">
        <f t="shared" si="250"/>
        <v>2</v>
      </c>
      <c r="BF769" s="101">
        <f t="shared" si="251"/>
        <v>0</v>
      </c>
      <c r="BG769" s="101">
        <f t="shared" si="252"/>
        <v>7</v>
      </c>
    </row>
    <row r="770" spans="1:59" x14ac:dyDescent="0.2">
      <c r="A770" s="98">
        <v>1971940</v>
      </c>
      <c r="B770" s="98" t="s">
        <v>1715</v>
      </c>
      <c r="C770" s="98" t="s">
        <v>2913</v>
      </c>
      <c r="D770" s="98" t="s">
        <v>768</v>
      </c>
      <c r="E770" s="106">
        <v>73</v>
      </c>
      <c r="F770" s="107" t="s">
        <v>857</v>
      </c>
      <c r="G770" s="108" t="s">
        <v>1163</v>
      </c>
      <c r="H770" s="109">
        <v>90139</v>
      </c>
      <c r="I770" s="108">
        <v>9.0000000000000011E-3</v>
      </c>
      <c r="J770" s="110">
        <v>5</v>
      </c>
      <c r="K770" s="110">
        <v>31</v>
      </c>
      <c r="L770" s="108">
        <v>0.16129032258064516</v>
      </c>
      <c r="M770" s="110">
        <v>1</v>
      </c>
      <c r="N770" s="110">
        <v>31</v>
      </c>
      <c r="O770" s="108">
        <v>3.2258064516129031E-2</v>
      </c>
      <c r="P770" s="108">
        <v>0</v>
      </c>
      <c r="Q770" s="108">
        <v>0.27500000000000002</v>
      </c>
      <c r="R770" s="108">
        <v>2.8169014084507043E-2</v>
      </c>
      <c r="S770" s="110">
        <v>0</v>
      </c>
      <c r="T770" s="110">
        <v>30</v>
      </c>
      <c r="U770" s="110">
        <v>61</v>
      </c>
      <c r="V770" s="108">
        <v>0.49180327868852458</v>
      </c>
      <c r="W770" s="110">
        <v>3</v>
      </c>
      <c r="X770" s="110">
        <v>0</v>
      </c>
      <c r="Y770" s="110">
        <v>34</v>
      </c>
      <c r="Z770" s="108">
        <v>8.8235294117647065E-2</v>
      </c>
      <c r="AA770" s="110">
        <v>1</v>
      </c>
      <c r="AB770" s="110">
        <v>0</v>
      </c>
      <c r="AC770" s="110">
        <v>0</v>
      </c>
      <c r="AD770" s="110">
        <v>0</v>
      </c>
      <c r="AE770" s="110">
        <v>0</v>
      </c>
      <c r="AF770" s="110">
        <v>1</v>
      </c>
      <c r="AG770" s="110">
        <v>0</v>
      </c>
      <c r="AH770" s="110">
        <v>0</v>
      </c>
      <c r="AI770" s="110">
        <v>0</v>
      </c>
      <c r="AJ770" s="110">
        <v>0</v>
      </c>
      <c r="AK770" s="110">
        <v>31</v>
      </c>
      <c r="AL770" s="108">
        <v>6.4516129032258063E-2</v>
      </c>
      <c r="AM770" s="111">
        <f t="shared" si="233"/>
        <v>0.90300000000000002</v>
      </c>
      <c r="AN770" s="111">
        <f t="shared" si="232"/>
        <v>3.6999999999999998E-2</v>
      </c>
      <c r="AO770" s="111">
        <f t="shared" si="234"/>
        <v>0.80200000000000005</v>
      </c>
      <c r="AP770" s="111">
        <f t="shared" si="235"/>
        <v>0.45500000000000002</v>
      </c>
      <c r="AQ770" s="111">
        <f t="shared" si="236"/>
        <v>0</v>
      </c>
      <c r="AR770" s="111">
        <f t="shared" si="237"/>
        <v>0.19700000000000001</v>
      </c>
      <c r="AS770" s="111">
        <f t="shared" si="238"/>
        <v>0.61399999999999999</v>
      </c>
      <c r="AT770" s="111">
        <f t="shared" si="239"/>
        <v>0.61399999999999999</v>
      </c>
      <c r="AU770" s="111">
        <f t="shared" si="240"/>
        <v>0.53800000000000003</v>
      </c>
      <c r="AV770" s="111">
        <f t="shared" si="241"/>
        <v>6.7000000000000004E-2</v>
      </c>
      <c r="AW770" s="101">
        <f t="shared" si="242"/>
        <v>0</v>
      </c>
      <c r="AX770" s="101">
        <f t="shared" si="243"/>
        <v>0</v>
      </c>
      <c r="AY770" s="101">
        <f t="shared" si="244"/>
        <v>2</v>
      </c>
      <c r="AZ770" s="101">
        <f t="shared" si="245"/>
        <v>1</v>
      </c>
      <c r="BA770" s="101">
        <f t="shared" si="246"/>
        <v>0</v>
      </c>
      <c r="BB770" s="101">
        <f t="shared" si="247"/>
        <v>0</v>
      </c>
      <c r="BC770" s="101">
        <f t="shared" si="248"/>
        <v>0</v>
      </c>
      <c r="BD770" s="101">
        <f t="shared" si="249"/>
        <v>1</v>
      </c>
      <c r="BE770" s="101">
        <f t="shared" si="250"/>
        <v>1</v>
      </c>
      <c r="BF770" s="101">
        <f t="shared" si="251"/>
        <v>0</v>
      </c>
      <c r="BG770" s="101">
        <f t="shared" si="252"/>
        <v>5</v>
      </c>
    </row>
    <row r="771" spans="1:59" x14ac:dyDescent="0.2">
      <c r="A771" s="98">
        <v>1972075</v>
      </c>
      <c r="B771" s="98" t="s">
        <v>1500</v>
      </c>
      <c r="C771" s="98" t="s">
        <v>2914</v>
      </c>
      <c r="D771" s="98" t="s">
        <v>769</v>
      </c>
      <c r="E771" s="106">
        <v>72</v>
      </c>
      <c r="F771" s="107" t="s">
        <v>1184</v>
      </c>
      <c r="G771" s="108" t="s">
        <v>1185</v>
      </c>
      <c r="H771" s="109">
        <v>46964</v>
      </c>
      <c r="I771" s="108">
        <v>3.7999999999999999E-2</v>
      </c>
      <c r="J771" s="110">
        <v>1</v>
      </c>
      <c r="K771" s="110">
        <v>31</v>
      </c>
      <c r="L771" s="108">
        <v>3.2258064516129031E-2</v>
      </c>
      <c r="M771" s="110">
        <v>0</v>
      </c>
      <c r="N771" s="110">
        <v>31</v>
      </c>
      <c r="O771" s="108">
        <v>0</v>
      </c>
      <c r="P771" s="108">
        <v>4.7E-2</v>
      </c>
      <c r="Q771" s="108">
        <v>0.39399999999999996</v>
      </c>
      <c r="R771" s="108">
        <v>-0.19101123595505617</v>
      </c>
      <c r="S771" s="110">
        <v>2</v>
      </c>
      <c r="T771" s="110">
        <v>37</v>
      </c>
      <c r="U771" s="110">
        <v>71</v>
      </c>
      <c r="V771" s="108">
        <v>0.54929577464788737</v>
      </c>
      <c r="W771" s="110">
        <v>14</v>
      </c>
      <c r="X771" s="110">
        <v>0</v>
      </c>
      <c r="Y771" s="110">
        <v>45</v>
      </c>
      <c r="Z771" s="108">
        <v>0.31111111111111112</v>
      </c>
      <c r="AA771" s="110">
        <v>0</v>
      </c>
      <c r="AB771" s="110">
        <v>0</v>
      </c>
      <c r="AC771" s="110">
        <v>3</v>
      </c>
      <c r="AD771" s="110">
        <v>0</v>
      </c>
      <c r="AE771" s="110">
        <v>0</v>
      </c>
      <c r="AF771" s="110">
        <v>0</v>
      </c>
      <c r="AG771" s="110">
        <v>0</v>
      </c>
      <c r="AH771" s="110">
        <v>0</v>
      </c>
      <c r="AI771" s="110">
        <v>0</v>
      </c>
      <c r="AJ771" s="110">
        <v>0</v>
      </c>
      <c r="AK771" s="110">
        <v>31</v>
      </c>
      <c r="AL771" s="108">
        <v>9.6774193548387094E-2</v>
      </c>
      <c r="AM771" s="111">
        <f t="shared" si="233"/>
        <v>9.6000000000000002E-2</v>
      </c>
      <c r="AN771" s="111">
        <f t="shared" si="232"/>
        <v>0.14299999999999999</v>
      </c>
      <c r="AO771" s="111">
        <f t="shared" si="234"/>
        <v>0.13700000000000001</v>
      </c>
      <c r="AP771" s="111">
        <f t="shared" si="235"/>
        <v>0</v>
      </c>
      <c r="AQ771" s="111">
        <f t="shared" si="236"/>
        <v>0.746</v>
      </c>
      <c r="AR771" s="111">
        <f t="shared" si="237"/>
        <v>0.67500000000000004</v>
      </c>
      <c r="AS771" s="111">
        <f t="shared" si="238"/>
        <v>0.78100000000000003</v>
      </c>
      <c r="AT771" s="111">
        <f t="shared" si="239"/>
        <v>0.78100000000000003</v>
      </c>
      <c r="AU771" s="111">
        <f t="shared" si="240"/>
        <v>0.97099999999999997</v>
      </c>
      <c r="AV771" s="111">
        <f t="shared" si="241"/>
        <v>0.13500000000000001</v>
      </c>
      <c r="AW771" s="101">
        <f t="shared" si="242"/>
        <v>2</v>
      </c>
      <c r="AX771" s="101">
        <f t="shared" si="243"/>
        <v>0</v>
      </c>
      <c r="AY771" s="101">
        <f t="shared" si="244"/>
        <v>0</v>
      </c>
      <c r="AZ771" s="101">
        <f t="shared" si="245"/>
        <v>0</v>
      </c>
      <c r="BA771" s="101">
        <f t="shared" si="246"/>
        <v>2</v>
      </c>
      <c r="BB771" s="101">
        <f t="shared" si="247"/>
        <v>2</v>
      </c>
      <c r="BC771" s="101">
        <f t="shared" si="248"/>
        <v>2</v>
      </c>
      <c r="BD771" s="101">
        <f t="shared" si="249"/>
        <v>2</v>
      </c>
      <c r="BE771" s="101">
        <f t="shared" si="250"/>
        <v>2</v>
      </c>
      <c r="BF771" s="101">
        <f t="shared" si="251"/>
        <v>0</v>
      </c>
      <c r="BG771" s="101">
        <f t="shared" si="252"/>
        <v>12</v>
      </c>
    </row>
    <row r="772" spans="1:59" x14ac:dyDescent="0.2">
      <c r="A772" s="98">
        <v>1972210</v>
      </c>
      <c r="B772" s="98" t="s">
        <v>1813</v>
      </c>
      <c r="C772" s="98" t="s">
        <v>2915</v>
      </c>
      <c r="D772" s="98" t="s">
        <v>770</v>
      </c>
      <c r="E772" s="106">
        <v>1130</v>
      </c>
      <c r="F772" s="107" t="s">
        <v>306</v>
      </c>
      <c r="G772" s="108" t="s">
        <v>1248</v>
      </c>
      <c r="H772" s="109">
        <v>64297</v>
      </c>
      <c r="I772" s="108">
        <v>0.16300000000000001</v>
      </c>
      <c r="J772" s="110">
        <v>20</v>
      </c>
      <c r="K772" s="110">
        <v>460</v>
      </c>
      <c r="L772" s="108">
        <v>4.3478260869565216E-2</v>
      </c>
      <c r="M772" s="110">
        <v>7</v>
      </c>
      <c r="N772" s="110">
        <v>460</v>
      </c>
      <c r="O772" s="108">
        <v>1.5217391304347827E-2</v>
      </c>
      <c r="P772" s="108">
        <v>2.7000000000000003E-2</v>
      </c>
      <c r="Q772" s="108">
        <v>0.30599999999999999</v>
      </c>
      <c r="R772" s="108">
        <v>-3.5836177474402729E-2</v>
      </c>
      <c r="S772" s="110">
        <v>31</v>
      </c>
      <c r="T772" s="110">
        <v>282</v>
      </c>
      <c r="U772" s="110">
        <v>823</v>
      </c>
      <c r="V772" s="108">
        <v>0.38031591737545567</v>
      </c>
      <c r="W772" s="110">
        <v>46</v>
      </c>
      <c r="X772" s="110">
        <v>7</v>
      </c>
      <c r="Y772" s="110">
        <v>506</v>
      </c>
      <c r="Z772" s="108">
        <v>7.7075098814229248E-2</v>
      </c>
      <c r="AA772" s="110">
        <v>15</v>
      </c>
      <c r="AB772" s="110">
        <v>22</v>
      </c>
      <c r="AC772" s="110">
        <v>0</v>
      </c>
      <c r="AD772" s="110">
        <v>0</v>
      </c>
      <c r="AE772" s="110">
        <v>16</v>
      </c>
      <c r="AF772" s="110">
        <v>12</v>
      </c>
      <c r="AG772" s="110">
        <v>8</v>
      </c>
      <c r="AH772" s="110">
        <v>9</v>
      </c>
      <c r="AI772" s="110">
        <v>9</v>
      </c>
      <c r="AJ772" s="110">
        <v>4</v>
      </c>
      <c r="AK772" s="110">
        <v>460</v>
      </c>
      <c r="AL772" s="108">
        <v>0.20652173913043478</v>
      </c>
      <c r="AM772" s="111">
        <f t="shared" si="233"/>
        <v>0.498</v>
      </c>
      <c r="AN772" s="111">
        <f t="shared" si="232"/>
        <v>0.79700000000000004</v>
      </c>
      <c r="AO772" s="111">
        <f t="shared" si="234"/>
        <v>0.19500000000000001</v>
      </c>
      <c r="AP772" s="111">
        <f t="shared" si="235"/>
        <v>0.24199999999999999</v>
      </c>
      <c r="AQ772" s="111">
        <f t="shared" si="236"/>
        <v>0.51400000000000001</v>
      </c>
      <c r="AR772" s="111">
        <f t="shared" si="237"/>
        <v>0.316</v>
      </c>
      <c r="AS772" s="111">
        <f t="shared" si="238"/>
        <v>0.222</v>
      </c>
      <c r="AT772" s="111">
        <f t="shared" si="239"/>
        <v>0.222</v>
      </c>
      <c r="AU772" s="111">
        <f t="shared" si="240"/>
        <v>0.48499999999999999</v>
      </c>
      <c r="AV772" s="111">
        <f t="shared" si="241"/>
        <v>0.63500000000000001</v>
      </c>
      <c r="AW772" s="101">
        <f t="shared" si="242"/>
        <v>1</v>
      </c>
      <c r="AX772" s="101">
        <f t="shared" si="243"/>
        <v>2</v>
      </c>
      <c r="AY772" s="101">
        <f t="shared" si="244"/>
        <v>0</v>
      </c>
      <c r="AZ772" s="101">
        <f t="shared" si="245"/>
        <v>0</v>
      </c>
      <c r="BA772" s="101">
        <f t="shared" si="246"/>
        <v>1</v>
      </c>
      <c r="BB772" s="101">
        <f t="shared" si="247"/>
        <v>0</v>
      </c>
      <c r="BC772" s="101">
        <f t="shared" si="248"/>
        <v>1</v>
      </c>
      <c r="BD772" s="101">
        <f t="shared" si="249"/>
        <v>0</v>
      </c>
      <c r="BE772" s="101">
        <f t="shared" si="250"/>
        <v>1</v>
      </c>
      <c r="BF772" s="101">
        <f t="shared" si="251"/>
        <v>1</v>
      </c>
      <c r="BG772" s="101">
        <f t="shared" si="252"/>
        <v>7</v>
      </c>
    </row>
    <row r="773" spans="1:59" x14ac:dyDescent="0.2">
      <c r="A773" s="98">
        <v>1972300</v>
      </c>
      <c r="B773" s="98" t="s">
        <v>1556</v>
      </c>
      <c r="C773" s="98" t="s">
        <v>2916</v>
      </c>
      <c r="D773" s="98" t="s">
        <v>771</v>
      </c>
      <c r="E773" s="106">
        <v>727</v>
      </c>
      <c r="F773" s="107" t="s">
        <v>771</v>
      </c>
      <c r="G773" s="108" t="s">
        <v>1321</v>
      </c>
      <c r="H773" s="109">
        <v>60333</v>
      </c>
      <c r="I773" s="108">
        <v>9.8000000000000004E-2</v>
      </c>
      <c r="J773" s="110">
        <v>55</v>
      </c>
      <c r="K773" s="110">
        <v>390</v>
      </c>
      <c r="L773" s="108">
        <v>0.14102564102564102</v>
      </c>
      <c r="M773" s="110">
        <v>15</v>
      </c>
      <c r="N773" s="110">
        <v>390</v>
      </c>
      <c r="O773" s="108">
        <v>3.8461538461538464E-2</v>
      </c>
      <c r="P773" s="108">
        <v>4.4000000000000004E-2</v>
      </c>
      <c r="Q773" s="108">
        <v>0.29600000000000004</v>
      </c>
      <c r="R773" s="108">
        <v>0.13416536661466458</v>
      </c>
      <c r="S773" s="110">
        <v>49</v>
      </c>
      <c r="T773" s="110">
        <v>181</v>
      </c>
      <c r="U773" s="110">
        <v>507</v>
      </c>
      <c r="V773" s="108">
        <v>0.45364891518737671</v>
      </c>
      <c r="W773" s="110">
        <v>32</v>
      </c>
      <c r="X773" s="110">
        <v>2</v>
      </c>
      <c r="Y773" s="110">
        <v>422</v>
      </c>
      <c r="Z773" s="108">
        <v>7.1090047393364927E-2</v>
      </c>
      <c r="AA773" s="110">
        <v>6</v>
      </c>
      <c r="AB773" s="110">
        <v>13</v>
      </c>
      <c r="AC773" s="110">
        <v>1</v>
      </c>
      <c r="AD773" s="110">
        <v>0</v>
      </c>
      <c r="AE773" s="110">
        <v>0</v>
      </c>
      <c r="AF773" s="110">
        <v>29</v>
      </c>
      <c r="AG773" s="110">
        <v>25</v>
      </c>
      <c r="AH773" s="110">
        <v>21</v>
      </c>
      <c r="AI773" s="110">
        <v>0</v>
      </c>
      <c r="AJ773" s="110">
        <v>0</v>
      </c>
      <c r="AK773" s="110">
        <v>390</v>
      </c>
      <c r="AL773" s="108">
        <v>0.24358974358974358</v>
      </c>
      <c r="AM773" s="111">
        <f t="shared" si="233"/>
        <v>0.40500000000000003</v>
      </c>
      <c r="AN773" s="111">
        <f t="shared" si="232"/>
        <v>0.51800000000000002</v>
      </c>
      <c r="AO773" s="111">
        <f t="shared" si="234"/>
        <v>0.72599999999999998</v>
      </c>
      <c r="AP773" s="111">
        <f t="shared" si="235"/>
        <v>0.53</v>
      </c>
      <c r="AQ773" s="111">
        <f t="shared" si="236"/>
        <v>0.71699999999999997</v>
      </c>
      <c r="AR773" s="111">
        <f t="shared" si="237"/>
        <v>0.25900000000000001</v>
      </c>
      <c r="AS773" s="111">
        <f t="shared" si="238"/>
        <v>0.49299999999999999</v>
      </c>
      <c r="AT773" s="111">
        <f t="shared" si="239"/>
        <v>0.49299999999999999</v>
      </c>
      <c r="AU773" s="111">
        <f t="shared" si="240"/>
        <v>0.443</v>
      </c>
      <c r="AV773" s="111">
        <f t="shared" si="241"/>
        <v>0.76600000000000001</v>
      </c>
      <c r="AW773" s="101">
        <f t="shared" si="242"/>
        <v>1</v>
      </c>
      <c r="AX773" s="101">
        <f t="shared" si="243"/>
        <v>1</v>
      </c>
      <c r="AY773" s="101">
        <f t="shared" si="244"/>
        <v>2</v>
      </c>
      <c r="AZ773" s="101">
        <f t="shared" si="245"/>
        <v>1</v>
      </c>
      <c r="BA773" s="101">
        <f t="shared" si="246"/>
        <v>2</v>
      </c>
      <c r="BB773" s="101">
        <f t="shared" si="247"/>
        <v>0</v>
      </c>
      <c r="BC773" s="101">
        <f t="shared" si="248"/>
        <v>0</v>
      </c>
      <c r="BD773" s="101">
        <f t="shared" si="249"/>
        <v>1</v>
      </c>
      <c r="BE773" s="101">
        <f t="shared" si="250"/>
        <v>1</v>
      </c>
      <c r="BF773" s="101">
        <f t="shared" si="251"/>
        <v>2</v>
      </c>
      <c r="BG773" s="101">
        <f t="shared" si="252"/>
        <v>11</v>
      </c>
    </row>
    <row r="774" spans="1:59" x14ac:dyDescent="0.2">
      <c r="A774" s="98">
        <v>1972345</v>
      </c>
      <c r="B774" s="98" t="s">
        <v>1851</v>
      </c>
      <c r="C774" s="98" t="s">
        <v>2917</v>
      </c>
      <c r="D774" s="98" t="s">
        <v>772</v>
      </c>
      <c r="E774" s="106">
        <v>297</v>
      </c>
      <c r="F774" s="107" t="s">
        <v>1779</v>
      </c>
      <c r="G774" s="108" t="s">
        <v>1780</v>
      </c>
      <c r="H774" s="109">
        <v>67500</v>
      </c>
      <c r="I774" s="108">
        <v>0.115</v>
      </c>
      <c r="J774" s="110">
        <v>7</v>
      </c>
      <c r="K774" s="110">
        <v>126</v>
      </c>
      <c r="L774" s="108">
        <v>5.5555555555555552E-2</v>
      </c>
      <c r="M774" s="110">
        <v>4</v>
      </c>
      <c r="N774" s="110">
        <v>126</v>
      </c>
      <c r="O774" s="108">
        <v>3.1746031746031744E-2</v>
      </c>
      <c r="P774" s="108">
        <v>0.14000000000000001</v>
      </c>
      <c r="Q774" s="108">
        <v>0.30199999999999999</v>
      </c>
      <c r="R774" s="108">
        <v>-6.8965517241379309E-2</v>
      </c>
      <c r="S774" s="110">
        <v>22</v>
      </c>
      <c r="T774" s="110">
        <v>68</v>
      </c>
      <c r="U774" s="110">
        <v>233</v>
      </c>
      <c r="V774" s="108">
        <v>0.38626609442060084</v>
      </c>
      <c r="W774" s="110">
        <v>23</v>
      </c>
      <c r="X774" s="110">
        <v>0</v>
      </c>
      <c r="Y774" s="110">
        <v>149</v>
      </c>
      <c r="Z774" s="108">
        <v>0.15436241610738255</v>
      </c>
      <c r="AA774" s="110">
        <v>14</v>
      </c>
      <c r="AB774" s="110">
        <v>3</v>
      </c>
      <c r="AC774" s="110">
        <v>2</v>
      </c>
      <c r="AD774" s="110">
        <v>9</v>
      </c>
      <c r="AE774" s="110">
        <v>4</v>
      </c>
      <c r="AF774" s="110">
        <v>5</v>
      </c>
      <c r="AG774" s="110">
        <v>2</v>
      </c>
      <c r="AH774" s="110">
        <v>0</v>
      </c>
      <c r="AI774" s="110">
        <v>0</v>
      </c>
      <c r="AJ774" s="110">
        <v>0</v>
      </c>
      <c r="AK774" s="110">
        <v>126</v>
      </c>
      <c r="AL774" s="108">
        <v>0.30952380952380953</v>
      </c>
      <c r="AM774" s="111">
        <f t="shared" si="233"/>
        <v>0.58299999999999996</v>
      </c>
      <c r="AN774" s="111">
        <f t="shared" ref="AN774:AN837" si="253">_xlfn.PERCENTRANK.INC(I$6:I$945,I774)</f>
        <v>0.61</v>
      </c>
      <c r="AO774" s="111">
        <f t="shared" si="234"/>
        <v>0.26800000000000002</v>
      </c>
      <c r="AP774" s="111">
        <f t="shared" si="235"/>
        <v>0.45100000000000001</v>
      </c>
      <c r="AQ774" s="111">
        <f t="shared" si="236"/>
        <v>0.96499999999999997</v>
      </c>
      <c r="AR774" s="111">
        <f t="shared" si="237"/>
        <v>0.29599999999999999</v>
      </c>
      <c r="AS774" s="111">
        <f t="shared" si="238"/>
        <v>0.23799999999999999</v>
      </c>
      <c r="AT774" s="111">
        <f t="shared" si="239"/>
        <v>0.23799999999999999</v>
      </c>
      <c r="AU774" s="111">
        <f t="shared" si="240"/>
        <v>0.81100000000000005</v>
      </c>
      <c r="AV774" s="111">
        <f t="shared" si="241"/>
        <v>0.93700000000000006</v>
      </c>
      <c r="AW774" s="101">
        <f t="shared" si="242"/>
        <v>1</v>
      </c>
      <c r="AX774" s="101">
        <f t="shared" si="243"/>
        <v>1</v>
      </c>
      <c r="AY774" s="101">
        <f t="shared" si="244"/>
        <v>0</v>
      </c>
      <c r="AZ774" s="101">
        <f t="shared" si="245"/>
        <v>1</v>
      </c>
      <c r="BA774" s="101">
        <f t="shared" si="246"/>
        <v>2</v>
      </c>
      <c r="BB774" s="101">
        <f t="shared" si="247"/>
        <v>0</v>
      </c>
      <c r="BC774" s="101">
        <f t="shared" si="248"/>
        <v>1</v>
      </c>
      <c r="BD774" s="101">
        <f t="shared" si="249"/>
        <v>0</v>
      </c>
      <c r="BE774" s="101">
        <f t="shared" si="250"/>
        <v>2</v>
      </c>
      <c r="BF774" s="101">
        <f t="shared" si="251"/>
        <v>2</v>
      </c>
      <c r="BG774" s="101">
        <f t="shared" si="252"/>
        <v>10</v>
      </c>
    </row>
    <row r="775" spans="1:59" x14ac:dyDescent="0.2">
      <c r="A775" s="98">
        <v>1972390</v>
      </c>
      <c r="B775" s="98" t="s">
        <v>1643</v>
      </c>
      <c r="C775" s="98" t="s">
        <v>2918</v>
      </c>
      <c r="D775" s="98" t="s">
        <v>773</v>
      </c>
      <c r="E775" s="106">
        <v>5512</v>
      </c>
      <c r="F775" s="107" t="s">
        <v>1351</v>
      </c>
      <c r="G775" s="108" t="s">
        <v>1352</v>
      </c>
      <c r="H775" s="109">
        <v>68448</v>
      </c>
      <c r="I775" s="108">
        <v>0.16300000000000001</v>
      </c>
      <c r="J775" s="110">
        <v>171</v>
      </c>
      <c r="K775" s="110">
        <v>2086</v>
      </c>
      <c r="L775" s="108">
        <v>8.1975071907957817E-2</v>
      </c>
      <c r="M775" s="110">
        <v>83</v>
      </c>
      <c r="N775" s="110">
        <v>2086</v>
      </c>
      <c r="O775" s="108">
        <v>3.9789069990412269E-2</v>
      </c>
      <c r="P775" s="108">
        <v>6.9999999999999993E-3</v>
      </c>
      <c r="Q775" s="108">
        <v>0.31900000000000001</v>
      </c>
      <c r="R775" s="108">
        <v>6.2451811873554357E-2</v>
      </c>
      <c r="S775" s="110">
        <v>501</v>
      </c>
      <c r="T775" s="110">
        <v>1294</v>
      </c>
      <c r="U775" s="110">
        <v>3630</v>
      </c>
      <c r="V775" s="108">
        <v>0.49449035812672176</v>
      </c>
      <c r="W775" s="110">
        <v>351</v>
      </c>
      <c r="X775" s="110">
        <v>0</v>
      </c>
      <c r="Y775" s="110">
        <v>2437</v>
      </c>
      <c r="Z775" s="108">
        <v>0.14402954452195321</v>
      </c>
      <c r="AA775" s="110">
        <v>16</v>
      </c>
      <c r="AB775" s="110">
        <v>49</v>
      </c>
      <c r="AC775" s="110">
        <v>0</v>
      </c>
      <c r="AD775" s="110">
        <v>107</v>
      </c>
      <c r="AE775" s="110">
        <v>11</v>
      </c>
      <c r="AF775" s="110">
        <v>62</v>
      </c>
      <c r="AG775" s="110">
        <v>70</v>
      </c>
      <c r="AH775" s="110">
        <v>26</v>
      </c>
      <c r="AI775" s="110">
        <v>0</v>
      </c>
      <c r="AJ775" s="110">
        <v>0</v>
      </c>
      <c r="AK775" s="110">
        <v>2086</v>
      </c>
      <c r="AL775" s="108">
        <v>0.16347075743048897</v>
      </c>
      <c r="AM775" s="111">
        <f t="shared" ref="AM775:AM838" si="254">IFERROR(_xlfn.PERCENTRANK.INC(H$6:H$945,H775),0)</f>
        <v>0.60199999999999998</v>
      </c>
      <c r="AN775" s="111">
        <f t="shared" si="253"/>
        <v>0.79700000000000004</v>
      </c>
      <c r="AO775" s="111">
        <f t="shared" ref="AO775:AO838" si="255">_xlfn.PERCENTRANK.INC(L$6:L$945,L775)</f>
        <v>0.42799999999999999</v>
      </c>
      <c r="AP775" s="111">
        <f t="shared" ref="AP775:AP838" si="256">_xlfn.PERCENTRANK.INC(O$6:O$945,O775)</f>
        <v>0.55000000000000004</v>
      </c>
      <c r="AQ775" s="111">
        <f t="shared" ref="AQ775:AQ838" si="257">_xlfn.PERCENTRANK.INC(P$6:P$945,P775)</f>
        <v>0.23400000000000001</v>
      </c>
      <c r="AR775" s="111">
        <f t="shared" ref="AR775:AR838" si="258">_xlfn.PERCENTRANK.INC(Q$6:Q$945,Q775)</f>
        <v>0.35799999999999998</v>
      </c>
      <c r="AS775" s="111">
        <f t="shared" ref="AS775:AS838" si="259">_xlfn.PERCENTRANK.INC(V$6:V$945,V775)</f>
        <v>0.624</v>
      </c>
      <c r="AT775" s="111">
        <f t="shared" ref="AT775:AT838" si="260">_xlfn.PERCENTRANK.INC(V$6:V$945,V775)</f>
        <v>0.624</v>
      </c>
      <c r="AU775" s="111">
        <f t="shared" ref="AU775:AU838" si="261">_xlfn.PERCENTRANK.INC(Z$6:Z$945,Z775)</f>
        <v>0.79600000000000004</v>
      </c>
      <c r="AV775" s="111">
        <f t="shared" ref="AV775:AV838" si="262">_xlfn.PERCENTRANK.INC(AL$6:AL$945,AL775)</f>
        <v>0.41299999999999998</v>
      </c>
      <c r="AW775" s="101">
        <f t="shared" ref="AW775:AW838" si="263">IFERROR(IF(AM775&gt;=0.667,0,IF(AND(AM775&gt;=0.334,AM775&lt;0.667),1,2)),2)</f>
        <v>1</v>
      </c>
      <c r="AX775" s="101">
        <f t="shared" ref="AX775:AX838" si="264">IF(AN775&gt;=0.667,2,IF(AND(AN775&gt;=0.334,AN775&lt;0.667),1,0))</f>
        <v>2</v>
      </c>
      <c r="AY775" s="101">
        <f t="shared" ref="AY775:AY838" si="265">IF(AO775&gt;=0.667,2,IF(AND(AO775&gt;=0.334,AO775&lt;0.667),1,0))</f>
        <v>1</v>
      </c>
      <c r="AZ775" s="101">
        <f t="shared" ref="AZ775:AZ838" si="266">IF(AP775&gt;=0.667,2,IF(AND(AP775&gt;=0.334,AP775&lt;0.667),1,0))</f>
        <v>1</v>
      </c>
      <c r="BA775" s="101">
        <f t="shared" ref="BA775:BA838" si="267">IF(AQ775&gt;=0.667,2,IF(AND(AQ775&gt;=0.334,AQ775&lt;0.667),1,0))</f>
        <v>0</v>
      </c>
      <c r="BB775" s="101">
        <f t="shared" ref="BB775:BB838" si="268">IF(AR775&gt;=0.667,2,IF(AND(AR775&gt;=0.334,AR775&lt;0.667),1,0))</f>
        <v>1</v>
      </c>
      <c r="BC775" s="101">
        <f t="shared" ref="BC775:BC838" si="269">IF(R775&lt;-0.075,2,IF(AND(R775&lt;=0,R775&gt;=-0.075),1,0))</f>
        <v>0</v>
      </c>
      <c r="BD775" s="101">
        <f t="shared" ref="BD775:BD838" si="270">IF(AT775&gt;=0.667,2,IF(AND(AT775&gt;=0.334,AT775&lt;0.667),1,0))</f>
        <v>1</v>
      </c>
      <c r="BE775" s="101">
        <f t="shared" ref="BE775:BE838" si="271">IF(AU775&gt;=0.667,2,IF(AND(AU775&gt;=0.334,AU775&lt;0.667),1,0))</f>
        <v>2</v>
      </c>
      <c r="BF775" s="101">
        <f t="shared" ref="BF775:BF838" si="272">IF(AV775&gt;=0.667,2,IF(AND(AV775&gt;=0.334,AV775&lt;0.667),1,0))</f>
        <v>1</v>
      </c>
      <c r="BG775" s="101">
        <f t="shared" ref="BG775:BG838" si="273">SUM(AW775:BF775)</f>
        <v>10</v>
      </c>
    </row>
    <row r="776" spans="1:59" x14ac:dyDescent="0.2">
      <c r="A776" s="98">
        <v>1972435</v>
      </c>
      <c r="B776" s="98" t="s">
        <v>1683</v>
      </c>
      <c r="C776" s="98" t="s">
        <v>2919</v>
      </c>
      <c r="D776" s="98" t="s">
        <v>774</v>
      </c>
      <c r="E776" s="106">
        <v>1268</v>
      </c>
      <c r="F776" s="107" t="s">
        <v>1081</v>
      </c>
      <c r="G776" s="108" t="s">
        <v>1082</v>
      </c>
      <c r="H776" s="109">
        <v>70556</v>
      </c>
      <c r="I776" s="108">
        <v>0.06</v>
      </c>
      <c r="J776" s="110">
        <v>69</v>
      </c>
      <c r="K776" s="110">
        <v>606</v>
      </c>
      <c r="L776" s="108">
        <v>0.11386138613861387</v>
      </c>
      <c r="M776" s="110">
        <v>30</v>
      </c>
      <c r="N776" s="110">
        <v>606</v>
      </c>
      <c r="O776" s="108">
        <v>4.9504950495049507E-2</v>
      </c>
      <c r="P776" s="108">
        <v>4.7E-2</v>
      </c>
      <c r="Q776" s="108">
        <v>0.315</v>
      </c>
      <c r="R776" s="108">
        <v>-2.1604938271604937E-2</v>
      </c>
      <c r="S776" s="110">
        <v>108</v>
      </c>
      <c r="T776" s="110">
        <v>346</v>
      </c>
      <c r="U776" s="110">
        <v>1050</v>
      </c>
      <c r="V776" s="108">
        <v>0.43238095238095237</v>
      </c>
      <c r="W776" s="110">
        <v>60</v>
      </c>
      <c r="X776" s="110">
        <v>0</v>
      </c>
      <c r="Y776" s="110">
        <v>666</v>
      </c>
      <c r="Z776" s="108">
        <v>9.0090090090090086E-2</v>
      </c>
      <c r="AA776" s="110">
        <v>18</v>
      </c>
      <c r="AB776" s="110">
        <v>28</v>
      </c>
      <c r="AC776" s="110">
        <v>9</v>
      </c>
      <c r="AD776" s="110">
        <v>21</v>
      </c>
      <c r="AE776" s="110">
        <v>20</v>
      </c>
      <c r="AF776" s="110">
        <v>16</v>
      </c>
      <c r="AG776" s="110">
        <v>7</v>
      </c>
      <c r="AH776" s="110">
        <v>17</v>
      </c>
      <c r="AI776" s="110">
        <v>2</v>
      </c>
      <c r="AJ776" s="110">
        <v>0</v>
      </c>
      <c r="AK776" s="110">
        <v>606</v>
      </c>
      <c r="AL776" s="108">
        <v>0.22772277227722773</v>
      </c>
      <c r="AM776" s="111">
        <f t="shared" si="254"/>
        <v>0.64600000000000002</v>
      </c>
      <c r="AN776" s="111">
        <f t="shared" si="253"/>
        <v>0.26900000000000002</v>
      </c>
      <c r="AO776" s="111">
        <f t="shared" si="255"/>
        <v>0.59899999999999998</v>
      </c>
      <c r="AP776" s="111">
        <f t="shared" si="256"/>
        <v>0.64400000000000002</v>
      </c>
      <c r="AQ776" s="111">
        <f t="shared" si="257"/>
        <v>0.746</v>
      </c>
      <c r="AR776" s="111">
        <f t="shared" si="258"/>
        <v>0.34499999999999997</v>
      </c>
      <c r="AS776" s="111">
        <f t="shared" si="259"/>
        <v>0.40200000000000002</v>
      </c>
      <c r="AT776" s="111">
        <f t="shared" si="260"/>
        <v>0.40200000000000002</v>
      </c>
      <c r="AU776" s="111">
        <f t="shared" si="261"/>
        <v>0.55200000000000005</v>
      </c>
      <c r="AV776" s="111">
        <f t="shared" si="262"/>
        <v>0.72499999999999998</v>
      </c>
      <c r="AW776" s="101">
        <f t="shared" si="263"/>
        <v>1</v>
      </c>
      <c r="AX776" s="101">
        <f t="shared" si="264"/>
        <v>0</v>
      </c>
      <c r="AY776" s="101">
        <f t="shared" si="265"/>
        <v>1</v>
      </c>
      <c r="AZ776" s="101">
        <f t="shared" si="266"/>
        <v>1</v>
      </c>
      <c r="BA776" s="101">
        <f t="shared" si="267"/>
        <v>2</v>
      </c>
      <c r="BB776" s="101">
        <f t="shared" si="268"/>
        <v>1</v>
      </c>
      <c r="BC776" s="101">
        <f t="shared" si="269"/>
        <v>1</v>
      </c>
      <c r="BD776" s="101">
        <f t="shared" si="270"/>
        <v>1</v>
      </c>
      <c r="BE776" s="101">
        <f t="shared" si="271"/>
        <v>1</v>
      </c>
      <c r="BF776" s="101">
        <f t="shared" si="272"/>
        <v>2</v>
      </c>
      <c r="BG776" s="101">
        <f t="shared" si="273"/>
        <v>11</v>
      </c>
    </row>
    <row r="777" spans="1:59" x14ac:dyDescent="0.2">
      <c r="A777" s="98">
        <v>1972480</v>
      </c>
      <c r="B777" s="98" t="s">
        <v>1525</v>
      </c>
      <c r="C777" s="98" t="s">
        <v>2920</v>
      </c>
      <c r="D777" s="98" t="s">
        <v>775</v>
      </c>
      <c r="E777" s="106">
        <v>961</v>
      </c>
      <c r="F777" s="107" t="s">
        <v>79</v>
      </c>
      <c r="G777" s="108" t="s">
        <v>1210</v>
      </c>
      <c r="H777" s="109">
        <v>69750</v>
      </c>
      <c r="I777" s="108">
        <v>2.8999999999999998E-2</v>
      </c>
      <c r="J777" s="110">
        <v>17</v>
      </c>
      <c r="K777" s="110">
        <v>273</v>
      </c>
      <c r="L777" s="108">
        <v>6.2271062271062272E-2</v>
      </c>
      <c r="M777" s="110">
        <v>10</v>
      </c>
      <c r="N777" s="110">
        <v>273</v>
      </c>
      <c r="O777" s="108">
        <v>3.6630036630036632E-2</v>
      </c>
      <c r="P777" s="108">
        <v>0.02</v>
      </c>
      <c r="Q777" s="108">
        <v>0.40399999999999997</v>
      </c>
      <c r="R777" s="108">
        <v>-2.2380467955239063E-2</v>
      </c>
      <c r="S777" s="110">
        <v>29</v>
      </c>
      <c r="T777" s="110">
        <v>229</v>
      </c>
      <c r="U777" s="110">
        <v>524</v>
      </c>
      <c r="V777" s="108">
        <v>0.49236641221374045</v>
      </c>
      <c r="W777" s="110">
        <v>108</v>
      </c>
      <c r="X777" s="110">
        <v>0</v>
      </c>
      <c r="Y777" s="110">
        <v>381</v>
      </c>
      <c r="Z777" s="108">
        <v>0.28346456692913385</v>
      </c>
      <c r="AA777" s="110">
        <v>4</v>
      </c>
      <c r="AB777" s="110">
        <v>14</v>
      </c>
      <c r="AC777" s="110">
        <v>7</v>
      </c>
      <c r="AD777" s="110">
        <v>16</v>
      </c>
      <c r="AE777" s="110">
        <v>4</v>
      </c>
      <c r="AF777" s="110">
        <v>0</v>
      </c>
      <c r="AG777" s="110">
        <v>2</v>
      </c>
      <c r="AH777" s="110">
        <v>7</v>
      </c>
      <c r="AI777" s="110">
        <v>0</v>
      </c>
      <c r="AJ777" s="110">
        <v>0</v>
      </c>
      <c r="AK777" s="110">
        <v>273</v>
      </c>
      <c r="AL777" s="108">
        <v>0.19780219780219779</v>
      </c>
      <c r="AM777" s="111">
        <f t="shared" si="254"/>
        <v>0.628</v>
      </c>
      <c r="AN777" s="111">
        <f t="shared" si="253"/>
        <v>9.0999999999999998E-2</v>
      </c>
      <c r="AO777" s="111">
        <f t="shared" si="255"/>
        <v>0.30599999999999999</v>
      </c>
      <c r="AP777" s="111">
        <f t="shared" si="256"/>
        <v>0.51300000000000001</v>
      </c>
      <c r="AQ777" s="111">
        <f t="shared" si="257"/>
        <v>0.42199999999999999</v>
      </c>
      <c r="AR777" s="111">
        <f t="shared" si="258"/>
        <v>0.71799999999999997</v>
      </c>
      <c r="AS777" s="111">
        <f t="shared" si="259"/>
        <v>0.61599999999999999</v>
      </c>
      <c r="AT777" s="111">
        <f t="shared" si="260"/>
        <v>0.61599999999999999</v>
      </c>
      <c r="AU777" s="111">
        <f t="shared" si="261"/>
        <v>0.96099999999999997</v>
      </c>
      <c r="AV777" s="111">
        <f t="shared" si="262"/>
        <v>0.59399999999999997</v>
      </c>
      <c r="AW777" s="101">
        <f t="shared" si="263"/>
        <v>1</v>
      </c>
      <c r="AX777" s="101">
        <f t="shared" si="264"/>
        <v>0</v>
      </c>
      <c r="AY777" s="101">
        <f t="shared" si="265"/>
        <v>0</v>
      </c>
      <c r="AZ777" s="101">
        <f t="shared" si="266"/>
        <v>1</v>
      </c>
      <c r="BA777" s="101">
        <f t="shared" si="267"/>
        <v>1</v>
      </c>
      <c r="BB777" s="101">
        <f t="shared" si="268"/>
        <v>2</v>
      </c>
      <c r="BC777" s="101">
        <f t="shared" si="269"/>
        <v>1</v>
      </c>
      <c r="BD777" s="101">
        <f t="shared" si="270"/>
        <v>1</v>
      </c>
      <c r="BE777" s="101">
        <f t="shared" si="271"/>
        <v>2</v>
      </c>
      <c r="BF777" s="101">
        <f t="shared" si="272"/>
        <v>1</v>
      </c>
      <c r="BG777" s="101">
        <f t="shared" si="273"/>
        <v>10</v>
      </c>
    </row>
    <row r="778" spans="1:59" x14ac:dyDescent="0.2">
      <c r="A778" s="98">
        <v>1972525</v>
      </c>
      <c r="B778" s="98" t="s">
        <v>1089</v>
      </c>
      <c r="C778" s="98" t="s">
        <v>2921</v>
      </c>
      <c r="D778" s="98" t="s">
        <v>776</v>
      </c>
      <c r="E778" s="106">
        <v>4925</v>
      </c>
      <c r="F778" s="107" t="s">
        <v>1090</v>
      </c>
      <c r="G778" s="108" t="s">
        <v>1091</v>
      </c>
      <c r="H778" s="109">
        <v>52469</v>
      </c>
      <c r="I778" s="108">
        <v>0.22</v>
      </c>
      <c r="J778" s="110">
        <v>549</v>
      </c>
      <c r="K778" s="110">
        <v>2159</v>
      </c>
      <c r="L778" s="108">
        <v>0.254284390921723</v>
      </c>
      <c r="M778" s="110">
        <v>134</v>
      </c>
      <c r="N778" s="110">
        <v>2159</v>
      </c>
      <c r="O778" s="108">
        <v>6.2065771190365909E-2</v>
      </c>
      <c r="P778" s="108">
        <v>6.2E-2</v>
      </c>
      <c r="Q778" s="108">
        <v>0.42499999999999999</v>
      </c>
      <c r="R778" s="108">
        <v>-4.3689320388349516E-2</v>
      </c>
      <c r="S778" s="110">
        <v>245</v>
      </c>
      <c r="T778" s="110">
        <v>1700</v>
      </c>
      <c r="U778" s="110">
        <v>3653</v>
      </c>
      <c r="V778" s="108">
        <v>0.5324390911579524</v>
      </c>
      <c r="W778" s="110">
        <v>333</v>
      </c>
      <c r="X778" s="110">
        <v>35</v>
      </c>
      <c r="Y778" s="110">
        <v>2492</v>
      </c>
      <c r="Z778" s="108">
        <v>0.11958266452648475</v>
      </c>
      <c r="AA778" s="110">
        <v>77</v>
      </c>
      <c r="AB778" s="110">
        <v>33</v>
      </c>
      <c r="AC778" s="110">
        <v>35</v>
      </c>
      <c r="AD778" s="110">
        <v>0</v>
      </c>
      <c r="AE778" s="110">
        <v>0</v>
      </c>
      <c r="AF778" s="110">
        <v>237</v>
      </c>
      <c r="AG778" s="110">
        <v>128</v>
      </c>
      <c r="AH778" s="110">
        <v>59</v>
      </c>
      <c r="AI778" s="110">
        <v>0</v>
      </c>
      <c r="AJ778" s="110">
        <v>0</v>
      </c>
      <c r="AK778" s="110">
        <v>2159</v>
      </c>
      <c r="AL778" s="108">
        <v>0.26354793886058359</v>
      </c>
      <c r="AM778" s="111">
        <f t="shared" si="254"/>
        <v>0.20399999999999999</v>
      </c>
      <c r="AN778" s="111">
        <f t="shared" si="253"/>
        <v>0.90700000000000003</v>
      </c>
      <c r="AO778" s="111">
        <f t="shared" si="255"/>
        <v>0.95699999999999996</v>
      </c>
      <c r="AP778" s="111">
        <f t="shared" si="256"/>
        <v>0.745</v>
      </c>
      <c r="AQ778" s="111">
        <f t="shared" si="257"/>
        <v>0.83899999999999997</v>
      </c>
      <c r="AR778" s="111">
        <f t="shared" si="258"/>
        <v>0.79100000000000004</v>
      </c>
      <c r="AS778" s="111">
        <f t="shared" si="259"/>
        <v>0.72899999999999998</v>
      </c>
      <c r="AT778" s="111">
        <f t="shared" si="260"/>
        <v>0.72899999999999998</v>
      </c>
      <c r="AU778" s="111">
        <f t="shared" si="261"/>
        <v>0.70599999999999996</v>
      </c>
      <c r="AV778" s="111">
        <f t="shared" si="262"/>
        <v>0.83799999999999997</v>
      </c>
      <c r="AW778" s="101">
        <f t="shared" si="263"/>
        <v>2</v>
      </c>
      <c r="AX778" s="101">
        <f t="shared" si="264"/>
        <v>2</v>
      </c>
      <c r="AY778" s="101">
        <f t="shared" si="265"/>
        <v>2</v>
      </c>
      <c r="AZ778" s="101">
        <f t="shared" si="266"/>
        <v>2</v>
      </c>
      <c r="BA778" s="101">
        <f t="shared" si="267"/>
        <v>2</v>
      </c>
      <c r="BB778" s="101">
        <f t="shared" si="268"/>
        <v>2</v>
      </c>
      <c r="BC778" s="101">
        <f t="shared" si="269"/>
        <v>1</v>
      </c>
      <c r="BD778" s="101">
        <f t="shared" si="270"/>
        <v>2</v>
      </c>
      <c r="BE778" s="101">
        <f t="shared" si="271"/>
        <v>2</v>
      </c>
      <c r="BF778" s="101">
        <f t="shared" si="272"/>
        <v>2</v>
      </c>
      <c r="BG778" s="101">
        <f t="shared" si="273"/>
        <v>19</v>
      </c>
    </row>
    <row r="779" spans="1:59" x14ac:dyDescent="0.2">
      <c r="A779" s="98">
        <v>1972660</v>
      </c>
      <c r="B779" s="98" t="s">
        <v>1963</v>
      </c>
      <c r="C779" s="98" t="s">
        <v>2922</v>
      </c>
      <c r="D779" s="98" t="s">
        <v>777</v>
      </c>
      <c r="E779" s="106">
        <v>189</v>
      </c>
      <c r="F779" s="107" t="s">
        <v>243</v>
      </c>
      <c r="G779" s="108" t="s">
        <v>1454</v>
      </c>
      <c r="H779" s="109">
        <v>91250</v>
      </c>
      <c r="I779" s="108">
        <v>6.5000000000000002E-2</v>
      </c>
      <c r="J779" s="110">
        <v>3</v>
      </c>
      <c r="K779" s="110">
        <v>74</v>
      </c>
      <c r="L779" s="108">
        <v>4.0540540540540543E-2</v>
      </c>
      <c r="M779" s="110">
        <v>7</v>
      </c>
      <c r="N779" s="110">
        <v>74</v>
      </c>
      <c r="O779" s="108">
        <v>9.45945945945946E-2</v>
      </c>
      <c r="P779" s="108">
        <v>0</v>
      </c>
      <c r="Q779" s="108">
        <v>0.308</v>
      </c>
      <c r="R779" s="108">
        <v>6.7796610169491525E-2</v>
      </c>
      <c r="S779" s="110">
        <v>12</v>
      </c>
      <c r="T779" s="110">
        <v>56</v>
      </c>
      <c r="U779" s="110">
        <v>131</v>
      </c>
      <c r="V779" s="108">
        <v>0.51908396946564883</v>
      </c>
      <c r="W779" s="110">
        <v>7</v>
      </c>
      <c r="X779" s="110">
        <v>1</v>
      </c>
      <c r="Y779" s="110">
        <v>81</v>
      </c>
      <c r="Z779" s="108">
        <v>7.407407407407407E-2</v>
      </c>
      <c r="AA779" s="110">
        <v>7</v>
      </c>
      <c r="AB779" s="110">
        <v>0</v>
      </c>
      <c r="AC779" s="110">
        <v>0</v>
      </c>
      <c r="AD779" s="110">
        <v>0</v>
      </c>
      <c r="AE779" s="110">
        <v>0</v>
      </c>
      <c r="AF779" s="110">
        <v>0</v>
      </c>
      <c r="AG779" s="110">
        <v>4</v>
      </c>
      <c r="AH779" s="110">
        <v>0</v>
      </c>
      <c r="AI779" s="110">
        <v>0</v>
      </c>
      <c r="AJ779" s="110">
        <v>0</v>
      </c>
      <c r="AK779" s="110">
        <v>74</v>
      </c>
      <c r="AL779" s="108">
        <v>0.14864864864864866</v>
      </c>
      <c r="AM779" s="111">
        <f t="shared" si="254"/>
        <v>0.90900000000000003</v>
      </c>
      <c r="AN779" s="111">
        <f t="shared" si="253"/>
        <v>0.30399999999999999</v>
      </c>
      <c r="AO779" s="111">
        <f t="shared" si="255"/>
        <v>0.17599999999999999</v>
      </c>
      <c r="AP779" s="111">
        <f t="shared" si="256"/>
        <v>0.89500000000000002</v>
      </c>
      <c r="AQ779" s="111">
        <f t="shared" si="257"/>
        <v>0</v>
      </c>
      <c r="AR779" s="111">
        <f t="shared" si="258"/>
        <v>0.32</v>
      </c>
      <c r="AS779" s="111">
        <f t="shared" si="259"/>
        <v>0.69299999999999995</v>
      </c>
      <c r="AT779" s="111">
        <f t="shared" si="260"/>
        <v>0.69299999999999995</v>
      </c>
      <c r="AU779" s="111">
        <f t="shared" si="261"/>
        <v>0.45800000000000002</v>
      </c>
      <c r="AV779" s="111">
        <f t="shared" si="262"/>
        <v>0.34799999999999998</v>
      </c>
      <c r="AW779" s="101">
        <f t="shared" si="263"/>
        <v>0</v>
      </c>
      <c r="AX779" s="101">
        <f t="shared" si="264"/>
        <v>0</v>
      </c>
      <c r="AY779" s="101">
        <f t="shared" si="265"/>
        <v>0</v>
      </c>
      <c r="AZ779" s="101">
        <f t="shared" si="266"/>
        <v>2</v>
      </c>
      <c r="BA779" s="101">
        <f t="shared" si="267"/>
        <v>0</v>
      </c>
      <c r="BB779" s="101">
        <f t="shared" si="268"/>
        <v>0</v>
      </c>
      <c r="BC779" s="101">
        <f t="shared" si="269"/>
        <v>0</v>
      </c>
      <c r="BD779" s="101">
        <f t="shared" si="270"/>
        <v>2</v>
      </c>
      <c r="BE779" s="101">
        <f t="shared" si="271"/>
        <v>1</v>
      </c>
      <c r="BF779" s="101">
        <f t="shared" si="272"/>
        <v>1</v>
      </c>
      <c r="BG779" s="101">
        <f t="shared" si="273"/>
        <v>6</v>
      </c>
    </row>
    <row r="780" spans="1:59" x14ac:dyDescent="0.2">
      <c r="A780" s="98">
        <v>1972840</v>
      </c>
      <c r="B780" s="98" t="s">
        <v>2060</v>
      </c>
      <c r="C780" s="98" t="s">
        <v>2923</v>
      </c>
      <c r="D780" s="98" t="s">
        <v>778</v>
      </c>
      <c r="E780" s="106">
        <v>731</v>
      </c>
      <c r="F780" s="107" t="s">
        <v>1747</v>
      </c>
      <c r="G780" s="108" t="s">
        <v>1748</v>
      </c>
      <c r="H780" s="109">
        <v>136250</v>
      </c>
      <c r="I780" s="108">
        <v>0.01</v>
      </c>
      <c r="J780" s="110">
        <v>7</v>
      </c>
      <c r="K780" s="110">
        <v>292</v>
      </c>
      <c r="L780" s="108">
        <v>2.3972602739726026E-2</v>
      </c>
      <c r="M780" s="110">
        <v>8</v>
      </c>
      <c r="N780" s="110">
        <v>292</v>
      </c>
      <c r="O780" s="108">
        <v>2.7397260273972601E-2</v>
      </c>
      <c r="P780" s="108">
        <v>6.9999999999999993E-3</v>
      </c>
      <c r="Q780" s="108">
        <v>0.33100000000000002</v>
      </c>
      <c r="R780" s="108">
        <v>0.26689774696707108</v>
      </c>
      <c r="S780" s="110">
        <v>6</v>
      </c>
      <c r="T780" s="110">
        <v>54</v>
      </c>
      <c r="U780" s="110">
        <v>554</v>
      </c>
      <c r="V780" s="108">
        <v>0.10830324909747292</v>
      </c>
      <c r="W780" s="110">
        <v>16</v>
      </c>
      <c r="X780" s="110">
        <v>0</v>
      </c>
      <c r="Y780" s="110">
        <v>308</v>
      </c>
      <c r="Z780" s="108">
        <v>5.1948051948051951E-2</v>
      </c>
      <c r="AA780" s="110">
        <v>2</v>
      </c>
      <c r="AB780" s="110">
        <v>58</v>
      </c>
      <c r="AC780" s="110">
        <v>0</v>
      </c>
      <c r="AD780" s="110">
        <v>4</v>
      </c>
      <c r="AE780" s="110">
        <v>19</v>
      </c>
      <c r="AF780" s="110">
        <v>0</v>
      </c>
      <c r="AG780" s="110">
        <v>0</v>
      </c>
      <c r="AH780" s="110">
        <v>2</v>
      </c>
      <c r="AI780" s="110">
        <v>0</v>
      </c>
      <c r="AJ780" s="110">
        <v>0</v>
      </c>
      <c r="AK780" s="110">
        <v>292</v>
      </c>
      <c r="AL780" s="108">
        <v>0.2910958904109589</v>
      </c>
      <c r="AM780" s="111">
        <f t="shared" si="254"/>
        <v>0.997</v>
      </c>
      <c r="AN780" s="111">
        <f t="shared" si="253"/>
        <v>3.9E-2</v>
      </c>
      <c r="AO780" s="111">
        <f t="shared" si="255"/>
        <v>9.9000000000000005E-2</v>
      </c>
      <c r="AP780" s="111">
        <f t="shared" si="256"/>
        <v>0.39700000000000002</v>
      </c>
      <c r="AQ780" s="111">
        <f t="shared" si="257"/>
        <v>0.23400000000000001</v>
      </c>
      <c r="AR780" s="111">
        <f t="shared" si="258"/>
        <v>0.40500000000000003</v>
      </c>
      <c r="AS780" s="111">
        <f t="shared" si="259"/>
        <v>2E-3</v>
      </c>
      <c r="AT780" s="111">
        <f t="shared" si="260"/>
        <v>2E-3</v>
      </c>
      <c r="AU780" s="111">
        <f t="shared" si="261"/>
        <v>0.31900000000000001</v>
      </c>
      <c r="AV780" s="111">
        <f t="shared" si="262"/>
        <v>0.90600000000000003</v>
      </c>
      <c r="AW780" s="101">
        <f t="shared" si="263"/>
        <v>0</v>
      </c>
      <c r="AX780" s="101">
        <f t="shared" si="264"/>
        <v>0</v>
      </c>
      <c r="AY780" s="101">
        <f t="shared" si="265"/>
        <v>0</v>
      </c>
      <c r="AZ780" s="101">
        <f t="shared" si="266"/>
        <v>1</v>
      </c>
      <c r="BA780" s="101">
        <f t="shared" si="267"/>
        <v>0</v>
      </c>
      <c r="BB780" s="101">
        <f t="shared" si="268"/>
        <v>1</v>
      </c>
      <c r="BC780" s="101">
        <f t="shared" si="269"/>
        <v>0</v>
      </c>
      <c r="BD780" s="101">
        <f t="shared" si="270"/>
        <v>0</v>
      </c>
      <c r="BE780" s="101">
        <f t="shared" si="271"/>
        <v>0</v>
      </c>
      <c r="BF780" s="101">
        <f t="shared" si="272"/>
        <v>2</v>
      </c>
      <c r="BG780" s="101">
        <f t="shared" si="273"/>
        <v>4</v>
      </c>
    </row>
    <row r="781" spans="1:59" x14ac:dyDescent="0.2">
      <c r="A781" s="98">
        <v>1972975</v>
      </c>
      <c r="B781" s="98" t="s">
        <v>1379</v>
      </c>
      <c r="C781" s="98" t="s">
        <v>2924</v>
      </c>
      <c r="D781" s="98" t="s">
        <v>779</v>
      </c>
      <c r="E781" s="106">
        <v>2860</v>
      </c>
      <c r="F781" s="107" t="s">
        <v>644</v>
      </c>
      <c r="G781" s="108" t="s">
        <v>1380</v>
      </c>
      <c r="H781" s="109">
        <v>54767</v>
      </c>
      <c r="I781" s="108">
        <v>0.23699999999999999</v>
      </c>
      <c r="J781" s="110">
        <v>132</v>
      </c>
      <c r="K781" s="110">
        <v>1092</v>
      </c>
      <c r="L781" s="108">
        <v>0.12087912087912088</v>
      </c>
      <c r="M781" s="110">
        <v>72</v>
      </c>
      <c r="N781" s="110">
        <v>1092</v>
      </c>
      <c r="O781" s="108">
        <v>6.5934065934065936E-2</v>
      </c>
      <c r="P781" s="108">
        <v>8.199999999999999E-2</v>
      </c>
      <c r="Q781" s="108">
        <v>0.377</v>
      </c>
      <c r="R781" s="108">
        <v>2.215868477483917E-2</v>
      </c>
      <c r="S781" s="110">
        <v>243</v>
      </c>
      <c r="T781" s="110">
        <v>700</v>
      </c>
      <c r="U781" s="110">
        <v>1883</v>
      </c>
      <c r="V781" s="108">
        <v>0.50079660116834834</v>
      </c>
      <c r="W781" s="110">
        <v>115</v>
      </c>
      <c r="X781" s="110">
        <v>5</v>
      </c>
      <c r="Y781" s="110">
        <v>1207</v>
      </c>
      <c r="Z781" s="108">
        <v>9.1135045567522791E-2</v>
      </c>
      <c r="AA781" s="110">
        <v>38</v>
      </c>
      <c r="AB781" s="110">
        <v>69</v>
      </c>
      <c r="AC781" s="110">
        <v>0</v>
      </c>
      <c r="AD781" s="110">
        <v>5</v>
      </c>
      <c r="AE781" s="110">
        <v>7</v>
      </c>
      <c r="AF781" s="110">
        <v>105</v>
      </c>
      <c r="AG781" s="110">
        <v>73</v>
      </c>
      <c r="AH781" s="110">
        <v>20</v>
      </c>
      <c r="AI781" s="110">
        <v>0</v>
      </c>
      <c r="AJ781" s="110">
        <v>0</v>
      </c>
      <c r="AK781" s="110">
        <v>1092</v>
      </c>
      <c r="AL781" s="108">
        <v>0.29029304029304032</v>
      </c>
      <c r="AM781" s="111">
        <f t="shared" si="254"/>
        <v>0.252</v>
      </c>
      <c r="AN781" s="111">
        <f t="shared" si="253"/>
        <v>0.92500000000000004</v>
      </c>
      <c r="AO781" s="111">
        <f t="shared" si="255"/>
        <v>0.64</v>
      </c>
      <c r="AP781" s="111">
        <f t="shared" si="256"/>
        <v>0.77500000000000002</v>
      </c>
      <c r="AQ781" s="111">
        <f t="shared" si="257"/>
        <v>0.91</v>
      </c>
      <c r="AR781" s="111">
        <f t="shared" si="258"/>
        <v>0.60499999999999998</v>
      </c>
      <c r="AS781" s="111">
        <f t="shared" si="259"/>
        <v>0.64800000000000002</v>
      </c>
      <c r="AT781" s="111">
        <f t="shared" si="260"/>
        <v>0.64800000000000002</v>
      </c>
      <c r="AU781" s="111">
        <f t="shared" si="261"/>
        <v>0.55900000000000005</v>
      </c>
      <c r="AV781" s="111">
        <f t="shared" si="262"/>
        <v>0.90400000000000003</v>
      </c>
      <c r="AW781" s="101">
        <f t="shared" si="263"/>
        <v>2</v>
      </c>
      <c r="AX781" s="101">
        <f t="shared" si="264"/>
        <v>2</v>
      </c>
      <c r="AY781" s="101">
        <f t="shared" si="265"/>
        <v>1</v>
      </c>
      <c r="AZ781" s="101">
        <f t="shared" si="266"/>
        <v>2</v>
      </c>
      <c r="BA781" s="101">
        <f t="shared" si="267"/>
        <v>2</v>
      </c>
      <c r="BB781" s="101">
        <f t="shared" si="268"/>
        <v>1</v>
      </c>
      <c r="BC781" s="101">
        <f t="shared" si="269"/>
        <v>0</v>
      </c>
      <c r="BD781" s="101">
        <f t="shared" si="270"/>
        <v>1</v>
      </c>
      <c r="BE781" s="101">
        <f t="shared" si="271"/>
        <v>1</v>
      </c>
      <c r="BF781" s="101">
        <f t="shared" si="272"/>
        <v>2</v>
      </c>
      <c r="BG781" s="101">
        <f t="shared" si="273"/>
        <v>14</v>
      </c>
    </row>
    <row r="782" spans="1:59" x14ac:dyDescent="0.2">
      <c r="A782" s="98">
        <v>1973065</v>
      </c>
      <c r="B782" s="98" t="s">
        <v>1471</v>
      </c>
      <c r="C782" s="98" t="s">
        <v>2925</v>
      </c>
      <c r="D782" s="98" t="s">
        <v>780</v>
      </c>
      <c r="E782" s="106">
        <v>1070</v>
      </c>
      <c r="F782" s="107" t="s">
        <v>311</v>
      </c>
      <c r="G782" s="108" t="s">
        <v>1324</v>
      </c>
      <c r="H782" s="109">
        <v>80200</v>
      </c>
      <c r="I782" s="108">
        <v>0.106</v>
      </c>
      <c r="J782" s="110">
        <v>57</v>
      </c>
      <c r="K782" s="110">
        <v>372</v>
      </c>
      <c r="L782" s="108">
        <v>0.15322580645161291</v>
      </c>
      <c r="M782" s="110">
        <v>20</v>
      </c>
      <c r="N782" s="110">
        <v>372</v>
      </c>
      <c r="O782" s="108">
        <v>5.3763440860215055E-2</v>
      </c>
      <c r="P782" s="108">
        <v>1.3000000000000001E-2</v>
      </c>
      <c r="Q782" s="108">
        <v>0.38500000000000001</v>
      </c>
      <c r="R782" s="108">
        <v>-5.9753954305799648E-2</v>
      </c>
      <c r="S782" s="110">
        <v>45</v>
      </c>
      <c r="T782" s="110">
        <v>269</v>
      </c>
      <c r="U782" s="110">
        <v>655</v>
      </c>
      <c r="V782" s="108">
        <v>0.47938931297709925</v>
      </c>
      <c r="W782" s="110">
        <v>54</v>
      </c>
      <c r="X782" s="110">
        <v>0</v>
      </c>
      <c r="Y782" s="110">
        <v>426</v>
      </c>
      <c r="Z782" s="108">
        <v>0.12676056338028169</v>
      </c>
      <c r="AA782" s="110">
        <v>9</v>
      </c>
      <c r="AB782" s="110">
        <v>2</v>
      </c>
      <c r="AC782" s="110">
        <v>1</v>
      </c>
      <c r="AD782" s="110">
        <v>3</v>
      </c>
      <c r="AE782" s="110">
        <v>13</v>
      </c>
      <c r="AF782" s="110">
        <v>11</v>
      </c>
      <c r="AG782" s="110">
        <v>20</v>
      </c>
      <c r="AH782" s="110">
        <v>0</v>
      </c>
      <c r="AI782" s="110">
        <v>0</v>
      </c>
      <c r="AJ782" s="110">
        <v>0</v>
      </c>
      <c r="AK782" s="110">
        <v>372</v>
      </c>
      <c r="AL782" s="108">
        <v>0.15860215053763441</v>
      </c>
      <c r="AM782" s="111">
        <f t="shared" si="254"/>
        <v>0.79700000000000004</v>
      </c>
      <c r="AN782" s="111">
        <f t="shared" si="253"/>
        <v>0.55900000000000005</v>
      </c>
      <c r="AO782" s="111">
        <f t="shared" si="255"/>
        <v>0.77400000000000002</v>
      </c>
      <c r="AP782" s="111">
        <f t="shared" si="256"/>
        <v>0.67700000000000005</v>
      </c>
      <c r="AQ782" s="111">
        <f t="shared" si="257"/>
        <v>0.316</v>
      </c>
      <c r="AR782" s="111">
        <f t="shared" si="258"/>
        <v>0.63600000000000001</v>
      </c>
      <c r="AS782" s="111">
        <f t="shared" si="259"/>
        <v>0.57799999999999996</v>
      </c>
      <c r="AT782" s="111">
        <f t="shared" si="260"/>
        <v>0.57799999999999996</v>
      </c>
      <c r="AU782" s="111">
        <f t="shared" si="261"/>
        <v>0.74099999999999999</v>
      </c>
      <c r="AV782" s="111">
        <f t="shared" si="262"/>
        <v>0.38800000000000001</v>
      </c>
      <c r="AW782" s="101">
        <f t="shared" si="263"/>
        <v>0</v>
      </c>
      <c r="AX782" s="101">
        <f t="shared" si="264"/>
        <v>1</v>
      </c>
      <c r="AY782" s="101">
        <f t="shared" si="265"/>
        <v>2</v>
      </c>
      <c r="AZ782" s="101">
        <f t="shared" si="266"/>
        <v>2</v>
      </c>
      <c r="BA782" s="101">
        <f t="shared" si="267"/>
        <v>0</v>
      </c>
      <c r="BB782" s="101">
        <f t="shared" si="268"/>
        <v>1</v>
      </c>
      <c r="BC782" s="101">
        <f t="shared" si="269"/>
        <v>1</v>
      </c>
      <c r="BD782" s="101">
        <f t="shared" si="270"/>
        <v>1</v>
      </c>
      <c r="BE782" s="101">
        <f t="shared" si="271"/>
        <v>2</v>
      </c>
      <c r="BF782" s="101">
        <f t="shared" si="272"/>
        <v>1</v>
      </c>
      <c r="BG782" s="101">
        <f t="shared" si="273"/>
        <v>11</v>
      </c>
    </row>
    <row r="783" spans="1:59" x14ac:dyDescent="0.2">
      <c r="A783" s="98">
        <v>1973110</v>
      </c>
      <c r="B783" s="98" t="s">
        <v>1131</v>
      </c>
      <c r="C783" s="98" t="s">
        <v>2926</v>
      </c>
      <c r="D783" s="98" t="s">
        <v>781</v>
      </c>
      <c r="E783" s="106">
        <v>2004</v>
      </c>
      <c r="F783" s="107" t="s">
        <v>428</v>
      </c>
      <c r="G783" s="108" t="s">
        <v>1047</v>
      </c>
      <c r="H783" s="109">
        <v>51528</v>
      </c>
      <c r="I783" s="108">
        <v>0.14899999999999999</v>
      </c>
      <c r="J783" s="110">
        <v>59</v>
      </c>
      <c r="K783" s="110">
        <v>858</v>
      </c>
      <c r="L783" s="108">
        <v>6.8764568764568768E-2</v>
      </c>
      <c r="M783" s="110">
        <v>56</v>
      </c>
      <c r="N783" s="110">
        <v>858</v>
      </c>
      <c r="O783" s="108">
        <v>6.5268065268065265E-2</v>
      </c>
      <c r="P783" s="108">
        <v>4.2999999999999997E-2</v>
      </c>
      <c r="Q783" s="108">
        <v>0.46299999999999997</v>
      </c>
      <c r="R783" s="108">
        <v>-2.6711996114618747E-2</v>
      </c>
      <c r="S783" s="110">
        <v>94</v>
      </c>
      <c r="T783" s="110">
        <v>585</v>
      </c>
      <c r="U783" s="110">
        <v>1471</v>
      </c>
      <c r="V783" s="108">
        <v>0.46159075458871518</v>
      </c>
      <c r="W783" s="110">
        <v>155</v>
      </c>
      <c r="X783" s="110">
        <v>14</v>
      </c>
      <c r="Y783" s="110">
        <v>1013</v>
      </c>
      <c r="Z783" s="108">
        <v>0.13919052319842054</v>
      </c>
      <c r="AA783" s="110">
        <v>59</v>
      </c>
      <c r="AB783" s="110">
        <v>23</v>
      </c>
      <c r="AC783" s="110">
        <v>0</v>
      </c>
      <c r="AD783" s="110">
        <v>10</v>
      </c>
      <c r="AE783" s="110">
        <v>0</v>
      </c>
      <c r="AF783" s="110">
        <v>105</v>
      </c>
      <c r="AG783" s="110">
        <v>32</v>
      </c>
      <c r="AH783" s="110">
        <v>9</v>
      </c>
      <c r="AI783" s="110">
        <v>5</v>
      </c>
      <c r="AJ783" s="110">
        <v>0</v>
      </c>
      <c r="AK783" s="110">
        <v>858</v>
      </c>
      <c r="AL783" s="108">
        <v>0.28321678321678323</v>
      </c>
      <c r="AM783" s="111">
        <f t="shared" si="254"/>
        <v>0.189</v>
      </c>
      <c r="AN783" s="111">
        <f t="shared" si="253"/>
        <v>0.749</v>
      </c>
      <c r="AO783" s="111">
        <f t="shared" si="255"/>
        <v>0.33700000000000002</v>
      </c>
      <c r="AP783" s="111">
        <f t="shared" si="256"/>
        <v>0.77100000000000002</v>
      </c>
      <c r="AQ783" s="111">
        <f t="shared" si="257"/>
        <v>0.70899999999999996</v>
      </c>
      <c r="AR783" s="111">
        <f t="shared" si="258"/>
        <v>0.87</v>
      </c>
      <c r="AS783" s="111">
        <f t="shared" si="259"/>
        <v>0.52</v>
      </c>
      <c r="AT783" s="111">
        <f t="shared" si="260"/>
        <v>0.52</v>
      </c>
      <c r="AU783" s="111">
        <f t="shared" si="261"/>
        <v>0.77800000000000002</v>
      </c>
      <c r="AV783" s="111">
        <f t="shared" si="262"/>
        <v>0.89500000000000002</v>
      </c>
      <c r="AW783" s="101">
        <f t="shared" si="263"/>
        <v>2</v>
      </c>
      <c r="AX783" s="101">
        <f t="shared" si="264"/>
        <v>2</v>
      </c>
      <c r="AY783" s="101">
        <f t="shared" si="265"/>
        <v>1</v>
      </c>
      <c r="AZ783" s="101">
        <f t="shared" si="266"/>
        <v>2</v>
      </c>
      <c r="BA783" s="101">
        <f t="shared" si="267"/>
        <v>2</v>
      </c>
      <c r="BB783" s="101">
        <f t="shared" si="268"/>
        <v>2</v>
      </c>
      <c r="BC783" s="101">
        <f t="shared" si="269"/>
        <v>1</v>
      </c>
      <c r="BD783" s="101">
        <f t="shared" si="270"/>
        <v>1</v>
      </c>
      <c r="BE783" s="101">
        <f t="shared" si="271"/>
        <v>2</v>
      </c>
      <c r="BF783" s="101">
        <f t="shared" si="272"/>
        <v>2</v>
      </c>
      <c r="BG783" s="101">
        <f t="shared" si="273"/>
        <v>17</v>
      </c>
    </row>
    <row r="784" spans="1:59" x14ac:dyDescent="0.2">
      <c r="A784" s="98">
        <v>1973155</v>
      </c>
      <c r="B784" s="98" t="s">
        <v>1814</v>
      </c>
      <c r="C784" s="98" t="s">
        <v>2927</v>
      </c>
      <c r="D784" s="98" t="s">
        <v>782</v>
      </c>
      <c r="E784" s="106">
        <v>245</v>
      </c>
      <c r="F784" s="107" t="s">
        <v>1064</v>
      </c>
      <c r="G784" s="108" t="s">
        <v>1065</v>
      </c>
      <c r="H784" s="109">
        <v>68214</v>
      </c>
      <c r="I784" s="108">
        <v>9.4E-2</v>
      </c>
      <c r="J784" s="110">
        <v>11</v>
      </c>
      <c r="K784" s="110">
        <v>130</v>
      </c>
      <c r="L784" s="108">
        <v>8.461538461538462E-2</v>
      </c>
      <c r="M784" s="110">
        <v>0</v>
      </c>
      <c r="N784" s="110">
        <v>130</v>
      </c>
      <c r="O784" s="108">
        <v>0</v>
      </c>
      <c r="P784" s="108">
        <v>0.05</v>
      </c>
      <c r="Q784" s="108">
        <v>0.32200000000000001</v>
      </c>
      <c r="R784" s="108">
        <v>0</v>
      </c>
      <c r="S784" s="110">
        <v>11</v>
      </c>
      <c r="T784" s="110">
        <v>115</v>
      </c>
      <c r="U784" s="110">
        <v>266</v>
      </c>
      <c r="V784" s="108">
        <v>0.47368421052631576</v>
      </c>
      <c r="W784" s="110">
        <v>21</v>
      </c>
      <c r="X784" s="110">
        <v>0</v>
      </c>
      <c r="Y784" s="110">
        <v>151</v>
      </c>
      <c r="Z784" s="108">
        <v>0.13907284768211919</v>
      </c>
      <c r="AA784" s="110">
        <v>8</v>
      </c>
      <c r="AB784" s="110">
        <v>5</v>
      </c>
      <c r="AC784" s="110">
        <v>7</v>
      </c>
      <c r="AD784" s="110">
        <v>0</v>
      </c>
      <c r="AE784" s="110">
        <v>0</v>
      </c>
      <c r="AF784" s="110">
        <v>5</v>
      </c>
      <c r="AG784" s="110">
        <v>0</v>
      </c>
      <c r="AH784" s="110">
        <v>0</v>
      </c>
      <c r="AI784" s="110">
        <v>0</v>
      </c>
      <c r="AJ784" s="110">
        <v>0</v>
      </c>
      <c r="AK784" s="110">
        <v>130</v>
      </c>
      <c r="AL784" s="108">
        <v>0.19230769230769232</v>
      </c>
      <c r="AM784" s="111">
        <f t="shared" si="254"/>
        <v>0.59799999999999998</v>
      </c>
      <c r="AN784" s="111">
        <f t="shared" si="253"/>
        <v>0.497</v>
      </c>
      <c r="AO784" s="111">
        <f t="shared" si="255"/>
        <v>0.44</v>
      </c>
      <c r="AP784" s="111">
        <f t="shared" si="256"/>
        <v>0</v>
      </c>
      <c r="AQ784" s="111">
        <f t="shared" si="257"/>
        <v>0.76500000000000001</v>
      </c>
      <c r="AR784" s="111">
        <f t="shared" si="258"/>
        <v>0.36799999999999999</v>
      </c>
      <c r="AS784" s="111">
        <f t="shared" si="259"/>
        <v>0.55900000000000005</v>
      </c>
      <c r="AT784" s="111">
        <f t="shared" si="260"/>
        <v>0.55900000000000005</v>
      </c>
      <c r="AU784" s="111">
        <f t="shared" si="261"/>
        <v>0.77700000000000002</v>
      </c>
      <c r="AV784" s="111">
        <f t="shared" si="262"/>
        <v>0.57199999999999995</v>
      </c>
      <c r="AW784" s="101">
        <f t="shared" si="263"/>
        <v>1</v>
      </c>
      <c r="AX784" s="101">
        <f t="shared" si="264"/>
        <v>1</v>
      </c>
      <c r="AY784" s="101">
        <f t="shared" si="265"/>
        <v>1</v>
      </c>
      <c r="AZ784" s="101">
        <f t="shared" si="266"/>
        <v>0</v>
      </c>
      <c r="BA784" s="101">
        <f t="shared" si="267"/>
        <v>2</v>
      </c>
      <c r="BB784" s="101">
        <f t="shared" si="268"/>
        <v>1</v>
      </c>
      <c r="BC784" s="101">
        <f t="shared" si="269"/>
        <v>1</v>
      </c>
      <c r="BD784" s="101">
        <f t="shared" si="270"/>
        <v>1</v>
      </c>
      <c r="BE784" s="101">
        <f t="shared" si="271"/>
        <v>2</v>
      </c>
      <c r="BF784" s="101">
        <f t="shared" si="272"/>
        <v>1</v>
      </c>
      <c r="BG784" s="101">
        <f t="shared" si="273"/>
        <v>11</v>
      </c>
    </row>
    <row r="785" spans="1:59" x14ac:dyDescent="0.2">
      <c r="A785" s="98">
        <v>1973290</v>
      </c>
      <c r="B785" s="98" t="s">
        <v>2094</v>
      </c>
      <c r="C785" s="98" t="s">
        <v>2928</v>
      </c>
      <c r="D785" s="98" t="s">
        <v>783</v>
      </c>
      <c r="E785" s="106">
        <v>8229</v>
      </c>
      <c r="F785" s="107" t="s">
        <v>1603</v>
      </c>
      <c r="G785" s="108" t="s">
        <v>1604</v>
      </c>
      <c r="H785" s="109">
        <v>87555</v>
      </c>
      <c r="I785" s="108">
        <v>1.8000000000000002E-2</v>
      </c>
      <c r="J785" s="110">
        <v>10</v>
      </c>
      <c r="K785" s="110">
        <v>2691</v>
      </c>
      <c r="L785" s="108">
        <v>3.7160906726124115E-3</v>
      </c>
      <c r="M785" s="110">
        <v>58</v>
      </c>
      <c r="N785" s="110">
        <v>2691</v>
      </c>
      <c r="O785" s="108">
        <v>2.1553325901151988E-2</v>
      </c>
      <c r="P785" s="108">
        <v>1.2E-2</v>
      </c>
      <c r="Q785" s="108">
        <v>0.26300000000000001</v>
      </c>
      <c r="R785" s="108">
        <v>0.16756526674233826</v>
      </c>
      <c r="S785" s="110">
        <v>530</v>
      </c>
      <c r="T785" s="110">
        <v>902</v>
      </c>
      <c r="U785" s="110">
        <v>4463</v>
      </c>
      <c r="V785" s="108">
        <v>0.32086040779744568</v>
      </c>
      <c r="W785" s="110">
        <v>51</v>
      </c>
      <c r="X785" s="110">
        <v>47</v>
      </c>
      <c r="Y785" s="110">
        <v>2742</v>
      </c>
      <c r="Z785" s="108">
        <v>1.4587892049598833E-3</v>
      </c>
      <c r="AA785" s="110">
        <v>48</v>
      </c>
      <c r="AB785" s="110">
        <v>31</v>
      </c>
      <c r="AC785" s="110">
        <v>52</v>
      </c>
      <c r="AD785" s="110">
        <v>93</v>
      </c>
      <c r="AE785" s="110">
        <v>47</v>
      </c>
      <c r="AF785" s="110">
        <v>63</v>
      </c>
      <c r="AG785" s="110">
        <v>91</v>
      </c>
      <c r="AH785" s="110">
        <v>104</v>
      </c>
      <c r="AI785" s="110">
        <v>19</v>
      </c>
      <c r="AJ785" s="110">
        <v>0</v>
      </c>
      <c r="AK785" s="110">
        <v>2691</v>
      </c>
      <c r="AL785" s="108">
        <v>0.20364176885916016</v>
      </c>
      <c r="AM785" s="111">
        <f t="shared" si="254"/>
        <v>0.88800000000000001</v>
      </c>
      <c r="AN785" s="111">
        <f t="shared" si="253"/>
        <v>5.7000000000000002E-2</v>
      </c>
      <c r="AO785" s="111">
        <f t="shared" si="255"/>
        <v>5.2999999999999999E-2</v>
      </c>
      <c r="AP785" s="111">
        <f t="shared" si="256"/>
        <v>0.315</v>
      </c>
      <c r="AQ785" s="111">
        <f t="shared" si="257"/>
        <v>0.30499999999999999</v>
      </c>
      <c r="AR785" s="111">
        <f t="shared" si="258"/>
        <v>0.16200000000000001</v>
      </c>
      <c r="AS785" s="111">
        <f t="shared" si="259"/>
        <v>0.11600000000000001</v>
      </c>
      <c r="AT785" s="111">
        <f t="shared" si="260"/>
        <v>0.11600000000000001</v>
      </c>
      <c r="AU785" s="111">
        <f t="shared" si="261"/>
        <v>0.10299999999999999</v>
      </c>
      <c r="AV785" s="111">
        <f t="shared" si="262"/>
        <v>0.625</v>
      </c>
      <c r="AW785" s="101">
        <f t="shared" si="263"/>
        <v>0</v>
      </c>
      <c r="AX785" s="101">
        <f t="shared" si="264"/>
        <v>0</v>
      </c>
      <c r="AY785" s="101">
        <f t="shared" si="265"/>
        <v>0</v>
      </c>
      <c r="AZ785" s="101">
        <f t="shared" si="266"/>
        <v>0</v>
      </c>
      <c r="BA785" s="101">
        <f t="shared" si="267"/>
        <v>0</v>
      </c>
      <c r="BB785" s="101">
        <f t="shared" si="268"/>
        <v>0</v>
      </c>
      <c r="BC785" s="101">
        <f t="shared" si="269"/>
        <v>0</v>
      </c>
      <c r="BD785" s="101">
        <f t="shared" si="270"/>
        <v>0</v>
      </c>
      <c r="BE785" s="101">
        <f t="shared" si="271"/>
        <v>0</v>
      </c>
      <c r="BF785" s="101">
        <f t="shared" si="272"/>
        <v>1</v>
      </c>
      <c r="BG785" s="101">
        <f t="shared" si="273"/>
        <v>1</v>
      </c>
    </row>
    <row r="786" spans="1:59" x14ac:dyDescent="0.2">
      <c r="A786" s="98">
        <v>1973335</v>
      </c>
      <c r="B786" s="98" t="s">
        <v>1518</v>
      </c>
      <c r="C786" s="98" t="s">
        <v>2929</v>
      </c>
      <c r="D786" s="98" t="s">
        <v>784</v>
      </c>
      <c r="E786" s="106">
        <v>85797</v>
      </c>
      <c r="F786" s="107" t="s">
        <v>1115</v>
      </c>
      <c r="G786" s="108" t="s">
        <v>1116</v>
      </c>
      <c r="H786" s="109">
        <v>65473</v>
      </c>
      <c r="I786" s="108">
        <v>0.14599999999999999</v>
      </c>
      <c r="J786" s="110">
        <v>4784</v>
      </c>
      <c r="K786" s="110">
        <v>32843</v>
      </c>
      <c r="L786" s="108">
        <v>0.14566269829187345</v>
      </c>
      <c r="M786" s="110">
        <v>1881</v>
      </c>
      <c r="N786" s="110">
        <v>32843</v>
      </c>
      <c r="O786" s="108">
        <v>5.7272478153640047E-2</v>
      </c>
      <c r="P786" s="108">
        <v>4.4999999999999998E-2</v>
      </c>
      <c r="Q786" s="108">
        <v>0.32400000000000001</v>
      </c>
      <c r="R786" s="108">
        <v>3.7649363843065164E-2</v>
      </c>
      <c r="S786" s="110">
        <v>8117</v>
      </c>
      <c r="T786" s="110">
        <v>17602</v>
      </c>
      <c r="U786" s="110">
        <v>53781</v>
      </c>
      <c r="V786" s="108">
        <v>0.47821721425782338</v>
      </c>
      <c r="W786" s="110">
        <v>2058</v>
      </c>
      <c r="X786" s="110">
        <v>194</v>
      </c>
      <c r="Y786" s="110">
        <v>34901</v>
      </c>
      <c r="Z786" s="108">
        <v>5.3408211799088855E-2</v>
      </c>
      <c r="AA786" s="110">
        <v>1368</v>
      </c>
      <c r="AB786" s="110">
        <v>1033</v>
      </c>
      <c r="AC786" s="110">
        <v>617</v>
      </c>
      <c r="AD786" s="110">
        <v>501</v>
      </c>
      <c r="AE786" s="110">
        <v>283</v>
      </c>
      <c r="AF786" s="110">
        <v>2142</v>
      </c>
      <c r="AG786" s="110">
        <v>1395</v>
      </c>
      <c r="AH786" s="110">
        <v>644</v>
      </c>
      <c r="AI786" s="110">
        <v>180</v>
      </c>
      <c r="AJ786" s="110">
        <v>55</v>
      </c>
      <c r="AK786" s="110">
        <v>32843</v>
      </c>
      <c r="AL786" s="108">
        <v>0.25022074719118231</v>
      </c>
      <c r="AM786" s="111">
        <f t="shared" si="254"/>
        <v>0.52300000000000002</v>
      </c>
      <c r="AN786" s="111">
        <f t="shared" si="253"/>
        <v>0.73399999999999999</v>
      </c>
      <c r="AO786" s="111">
        <f t="shared" si="255"/>
        <v>0.749</v>
      </c>
      <c r="AP786" s="111">
        <f t="shared" si="256"/>
        <v>0.71299999999999997</v>
      </c>
      <c r="AQ786" s="111">
        <f t="shared" si="257"/>
        <v>0.72799999999999998</v>
      </c>
      <c r="AR786" s="111">
        <f t="shared" si="258"/>
        <v>0.374</v>
      </c>
      <c r="AS786" s="111">
        <f t="shared" si="259"/>
        <v>0.57399999999999995</v>
      </c>
      <c r="AT786" s="111">
        <f t="shared" si="260"/>
        <v>0.57399999999999995</v>
      </c>
      <c r="AU786" s="111">
        <f t="shared" si="261"/>
        <v>0.33</v>
      </c>
      <c r="AV786" s="111">
        <f t="shared" si="262"/>
        <v>0.80100000000000005</v>
      </c>
      <c r="AW786" s="101">
        <f t="shared" si="263"/>
        <v>1</v>
      </c>
      <c r="AX786" s="101">
        <f t="shared" si="264"/>
        <v>2</v>
      </c>
      <c r="AY786" s="101">
        <f t="shared" si="265"/>
        <v>2</v>
      </c>
      <c r="AZ786" s="101">
        <f t="shared" si="266"/>
        <v>2</v>
      </c>
      <c r="BA786" s="101">
        <f t="shared" si="267"/>
        <v>2</v>
      </c>
      <c r="BB786" s="101">
        <f t="shared" si="268"/>
        <v>1</v>
      </c>
      <c r="BC786" s="101">
        <f t="shared" si="269"/>
        <v>0</v>
      </c>
      <c r="BD786" s="101">
        <f t="shared" si="270"/>
        <v>1</v>
      </c>
      <c r="BE786" s="101">
        <f t="shared" si="271"/>
        <v>0</v>
      </c>
      <c r="BF786" s="101">
        <f t="shared" si="272"/>
        <v>2</v>
      </c>
      <c r="BG786" s="101">
        <f t="shared" si="273"/>
        <v>13</v>
      </c>
    </row>
    <row r="787" spans="1:59" x14ac:dyDescent="0.2">
      <c r="A787" s="98">
        <v>1973425</v>
      </c>
      <c r="B787" s="98" t="s">
        <v>1852</v>
      </c>
      <c r="C787" s="98" t="s">
        <v>2930</v>
      </c>
      <c r="D787" s="98" t="s">
        <v>785</v>
      </c>
      <c r="E787" s="106">
        <v>748</v>
      </c>
      <c r="F787" s="107" t="s">
        <v>1327</v>
      </c>
      <c r="G787" s="108" t="s">
        <v>1328</v>
      </c>
      <c r="H787" s="109">
        <v>56307</v>
      </c>
      <c r="I787" s="108">
        <v>5.9000000000000004E-2</v>
      </c>
      <c r="J787" s="110">
        <v>27</v>
      </c>
      <c r="K787" s="110">
        <v>329</v>
      </c>
      <c r="L787" s="108">
        <v>8.2066869300911852E-2</v>
      </c>
      <c r="M787" s="110">
        <v>10</v>
      </c>
      <c r="N787" s="110">
        <v>329</v>
      </c>
      <c r="O787" s="108">
        <v>3.0395136778115502E-2</v>
      </c>
      <c r="P787" s="108">
        <v>2E-3</v>
      </c>
      <c r="Q787" s="108">
        <v>0.36899999999999999</v>
      </c>
      <c r="R787" s="108">
        <v>-3.4838709677419352E-2</v>
      </c>
      <c r="S787" s="110">
        <v>46</v>
      </c>
      <c r="T787" s="110">
        <v>197</v>
      </c>
      <c r="U787" s="110">
        <v>545</v>
      </c>
      <c r="V787" s="108">
        <v>0.44587155963302755</v>
      </c>
      <c r="W787" s="110">
        <v>45</v>
      </c>
      <c r="X787" s="110">
        <v>0</v>
      </c>
      <c r="Y787" s="110">
        <v>374</v>
      </c>
      <c r="Z787" s="108">
        <v>0.12032085561497326</v>
      </c>
      <c r="AA787" s="110">
        <v>20</v>
      </c>
      <c r="AB787" s="110">
        <v>4</v>
      </c>
      <c r="AC787" s="110">
        <v>10</v>
      </c>
      <c r="AD787" s="110">
        <v>2</v>
      </c>
      <c r="AE787" s="110">
        <v>0</v>
      </c>
      <c r="AF787" s="110">
        <v>8</v>
      </c>
      <c r="AG787" s="110">
        <v>4</v>
      </c>
      <c r="AH787" s="110">
        <v>0</v>
      </c>
      <c r="AI787" s="110">
        <v>0</v>
      </c>
      <c r="AJ787" s="110">
        <v>0</v>
      </c>
      <c r="AK787" s="110">
        <v>329</v>
      </c>
      <c r="AL787" s="108">
        <v>0.1458966565349544</v>
      </c>
      <c r="AM787" s="111">
        <f t="shared" si="254"/>
        <v>0.28599999999999998</v>
      </c>
      <c r="AN787" s="111">
        <f t="shared" si="253"/>
        <v>0.25800000000000001</v>
      </c>
      <c r="AO787" s="111">
        <f t="shared" si="255"/>
        <v>0.42899999999999999</v>
      </c>
      <c r="AP787" s="111">
        <f t="shared" si="256"/>
        <v>0.438</v>
      </c>
      <c r="AQ787" s="111">
        <f t="shared" si="257"/>
        <v>0.193</v>
      </c>
      <c r="AR787" s="111">
        <f t="shared" si="258"/>
        <v>0.56299999999999994</v>
      </c>
      <c r="AS787" s="111">
        <f t="shared" si="259"/>
        <v>0.45700000000000002</v>
      </c>
      <c r="AT787" s="111">
        <f t="shared" si="260"/>
        <v>0.45700000000000002</v>
      </c>
      <c r="AU787" s="111">
        <f t="shared" si="261"/>
        <v>0.70899999999999996</v>
      </c>
      <c r="AV787" s="111">
        <f t="shared" si="262"/>
        <v>0.33400000000000002</v>
      </c>
      <c r="AW787" s="101">
        <f t="shared" si="263"/>
        <v>2</v>
      </c>
      <c r="AX787" s="101">
        <f t="shared" si="264"/>
        <v>0</v>
      </c>
      <c r="AY787" s="101">
        <f t="shared" si="265"/>
        <v>1</v>
      </c>
      <c r="AZ787" s="101">
        <f t="shared" si="266"/>
        <v>1</v>
      </c>
      <c r="BA787" s="101">
        <f t="shared" si="267"/>
        <v>0</v>
      </c>
      <c r="BB787" s="101">
        <f t="shared" si="268"/>
        <v>1</v>
      </c>
      <c r="BC787" s="101">
        <f t="shared" si="269"/>
        <v>1</v>
      </c>
      <c r="BD787" s="101">
        <f t="shared" si="270"/>
        <v>1</v>
      </c>
      <c r="BE787" s="101">
        <f t="shared" si="271"/>
        <v>2</v>
      </c>
      <c r="BF787" s="101">
        <f t="shared" si="272"/>
        <v>1</v>
      </c>
      <c r="BG787" s="101">
        <f t="shared" si="273"/>
        <v>10</v>
      </c>
    </row>
    <row r="788" spans="1:59" x14ac:dyDescent="0.2">
      <c r="A788" s="98">
        <v>1973515</v>
      </c>
      <c r="B788" s="98" t="s">
        <v>2143</v>
      </c>
      <c r="C788" s="98" t="s">
        <v>2931</v>
      </c>
      <c r="D788" s="98" t="s">
        <v>786</v>
      </c>
      <c r="E788" s="106">
        <v>1543</v>
      </c>
      <c r="F788" s="107" t="s">
        <v>1779</v>
      </c>
      <c r="G788" s="108" t="s">
        <v>1780</v>
      </c>
      <c r="H788" s="109">
        <v>87708</v>
      </c>
      <c r="I788" s="108">
        <v>5.4000000000000006E-2</v>
      </c>
      <c r="J788" s="110">
        <v>30</v>
      </c>
      <c r="K788" s="110">
        <v>595</v>
      </c>
      <c r="L788" s="108">
        <v>5.0420168067226892E-2</v>
      </c>
      <c r="M788" s="110">
        <v>11</v>
      </c>
      <c r="N788" s="110">
        <v>595</v>
      </c>
      <c r="O788" s="108">
        <v>1.8487394957983194E-2</v>
      </c>
      <c r="P788" s="108">
        <v>4.0000000000000001E-3</v>
      </c>
      <c r="Q788" s="108">
        <v>0.27100000000000002</v>
      </c>
      <c r="R788" s="108">
        <v>3.626595030221625E-2</v>
      </c>
      <c r="S788" s="110">
        <v>12</v>
      </c>
      <c r="T788" s="110">
        <v>218</v>
      </c>
      <c r="U788" s="110">
        <v>1002</v>
      </c>
      <c r="V788" s="108">
        <v>0.22954091816367264</v>
      </c>
      <c r="W788" s="110">
        <v>20</v>
      </c>
      <c r="X788" s="110">
        <v>0</v>
      </c>
      <c r="Y788" s="110">
        <v>615</v>
      </c>
      <c r="Z788" s="108">
        <v>3.2520325203252036E-2</v>
      </c>
      <c r="AA788" s="110">
        <v>3</v>
      </c>
      <c r="AB788" s="110">
        <v>25</v>
      </c>
      <c r="AC788" s="110">
        <v>17</v>
      </c>
      <c r="AD788" s="110">
        <v>34</v>
      </c>
      <c r="AE788" s="110">
        <v>4</v>
      </c>
      <c r="AF788" s="110">
        <v>14</v>
      </c>
      <c r="AG788" s="110">
        <v>14</v>
      </c>
      <c r="AH788" s="110">
        <v>0</v>
      </c>
      <c r="AI788" s="110">
        <v>0</v>
      </c>
      <c r="AJ788" s="110">
        <v>0</v>
      </c>
      <c r="AK788" s="110">
        <v>595</v>
      </c>
      <c r="AL788" s="108">
        <v>0.1865546218487395</v>
      </c>
      <c r="AM788" s="111">
        <f t="shared" si="254"/>
        <v>0.88900000000000001</v>
      </c>
      <c r="AN788" s="111">
        <f t="shared" si="253"/>
        <v>0.23699999999999999</v>
      </c>
      <c r="AO788" s="111">
        <f t="shared" si="255"/>
        <v>0.23400000000000001</v>
      </c>
      <c r="AP788" s="111">
        <f t="shared" si="256"/>
        <v>0.27500000000000002</v>
      </c>
      <c r="AQ788" s="111">
        <f t="shared" si="257"/>
        <v>0.20100000000000001</v>
      </c>
      <c r="AR788" s="111">
        <f t="shared" si="258"/>
        <v>0.19</v>
      </c>
      <c r="AS788" s="111">
        <f t="shared" si="259"/>
        <v>3.6999999999999998E-2</v>
      </c>
      <c r="AT788" s="111">
        <f t="shared" si="260"/>
        <v>3.6999999999999998E-2</v>
      </c>
      <c r="AU788" s="111">
        <f t="shared" si="261"/>
        <v>0.214</v>
      </c>
      <c r="AV788" s="111">
        <f t="shared" si="262"/>
        <v>0.54500000000000004</v>
      </c>
      <c r="AW788" s="101">
        <f t="shared" si="263"/>
        <v>0</v>
      </c>
      <c r="AX788" s="101">
        <f t="shared" si="264"/>
        <v>0</v>
      </c>
      <c r="AY788" s="101">
        <f t="shared" si="265"/>
        <v>0</v>
      </c>
      <c r="AZ788" s="101">
        <f t="shared" si="266"/>
        <v>0</v>
      </c>
      <c r="BA788" s="101">
        <f t="shared" si="267"/>
        <v>0</v>
      </c>
      <c r="BB788" s="101">
        <f t="shared" si="268"/>
        <v>0</v>
      </c>
      <c r="BC788" s="101">
        <f t="shared" si="269"/>
        <v>0</v>
      </c>
      <c r="BD788" s="101">
        <f t="shared" si="270"/>
        <v>0</v>
      </c>
      <c r="BE788" s="101">
        <f t="shared" si="271"/>
        <v>0</v>
      </c>
      <c r="BF788" s="101">
        <f t="shared" si="272"/>
        <v>1</v>
      </c>
      <c r="BG788" s="101">
        <f t="shared" si="273"/>
        <v>1</v>
      </c>
    </row>
    <row r="789" spans="1:59" x14ac:dyDescent="0.2">
      <c r="A789" s="98">
        <v>1973605</v>
      </c>
      <c r="B789" s="98" t="s">
        <v>2067</v>
      </c>
      <c r="C789" s="98" t="s">
        <v>2932</v>
      </c>
      <c r="D789" s="98" t="s">
        <v>787</v>
      </c>
      <c r="E789" s="106">
        <v>1042</v>
      </c>
      <c r="F789" s="107" t="s">
        <v>1115</v>
      </c>
      <c r="G789" s="108" t="s">
        <v>1116</v>
      </c>
      <c r="H789" s="109">
        <v>73750</v>
      </c>
      <c r="I789" s="108">
        <v>0.126</v>
      </c>
      <c r="J789" s="110">
        <v>23</v>
      </c>
      <c r="K789" s="110">
        <v>372</v>
      </c>
      <c r="L789" s="108">
        <v>6.1827956989247312E-2</v>
      </c>
      <c r="M789" s="110">
        <v>3</v>
      </c>
      <c r="N789" s="110">
        <v>372</v>
      </c>
      <c r="O789" s="108">
        <v>8.0645161290322578E-3</v>
      </c>
      <c r="P789" s="108">
        <v>0.10800000000000001</v>
      </c>
      <c r="Q789" s="108">
        <v>0.39200000000000002</v>
      </c>
      <c r="R789" s="108">
        <v>7.0914696813977385E-2</v>
      </c>
      <c r="S789" s="110">
        <v>11</v>
      </c>
      <c r="T789" s="110">
        <v>201</v>
      </c>
      <c r="U789" s="110">
        <v>600</v>
      </c>
      <c r="V789" s="108">
        <v>0.35333333333333333</v>
      </c>
      <c r="W789" s="110">
        <v>6</v>
      </c>
      <c r="X789" s="110">
        <v>0</v>
      </c>
      <c r="Y789" s="110">
        <v>378</v>
      </c>
      <c r="Z789" s="108">
        <v>1.5873015873015872E-2</v>
      </c>
      <c r="AA789" s="110">
        <v>9</v>
      </c>
      <c r="AB789" s="110">
        <v>24</v>
      </c>
      <c r="AC789" s="110">
        <v>6</v>
      </c>
      <c r="AD789" s="110">
        <v>7</v>
      </c>
      <c r="AE789" s="110">
        <v>7</v>
      </c>
      <c r="AF789" s="110">
        <v>17</v>
      </c>
      <c r="AG789" s="110">
        <v>6</v>
      </c>
      <c r="AH789" s="110">
        <v>7</v>
      </c>
      <c r="AI789" s="110">
        <v>10</v>
      </c>
      <c r="AJ789" s="110">
        <v>0</v>
      </c>
      <c r="AK789" s="110">
        <v>372</v>
      </c>
      <c r="AL789" s="108">
        <v>0.25</v>
      </c>
      <c r="AM789" s="111">
        <f t="shared" si="254"/>
        <v>0.71399999999999997</v>
      </c>
      <c r="AN789" s="111">
        <f t="shared" si="253"/>
        <v>0.66</v>
      </c>
      <c r="AO789" s="111">
        <f t="shared" si="255"/>
        <v>0.30099999999999999</v>
      </c>
      <c r="AP789" s="111">
        <f t="shared" si="256"/>
        <v>0.16700000000000001</v>
      </c>
      <c r="AQ789" s="111">
        <f t="shared" si="257"/>
        <v>0.94699999999999995</v>
      </c>
      <c r="AR789" s="111">
        <f t="shared" si="258"/>
        <v>0.66500000000000004</v>
      </c>
      <c r="AS789" s="111">
        <f t="shared" si="259"/>
        <v>0.156</v>
      </c>
      <c r="AT789" s="111">
        <f t="shared" si="260"/>
        <v>0.156</v>
      </c>
      <c r="AU789" s="111">
        <f t="shared" si="261"/>
        <v>0.13600000000000001</v>
      </c>
      <c r="AV789" s="111">
        <f t="shared" si="262"/>
        <v>0.79100000000000004</v>
      </c>
      <c r="AW789" s="101">
        <f t="shared" si="263"/>
        <v>0</v>
      </c>
      <c r="AX789" s="101">
        <f t="shared" si="264"/>
        <v>1</v>
      </c>
      <c r="AY789" s="101">
        <f t="shared" si="265"/>
        <v>0</v>
      </c>
      <c r="AZ789" s="101">
        <f t="shared" si="266"/>
        <v>0</v>
      </c>
      <c r="BA789" s="101">
        <f t="shared" si="267"/>
        <v>2</v>
      </c>
      <c r="BB789" s="101">
        <f t="shared" si="268"/>
        <v>1</v>
      </c>
      <c r="BC789" s="101">
        <f t="shared" si="269"/>
        <v>0</v>
      </c>
      <c r="BD789" s="101">
        <f t="shared" si="270"/>
        <v>0</v>
      </c>
      <c r="BE789" s="101">
        <f t="shared" si="271"/>
        <v>0</v>
      </c>
      <c r="BF789" s="101">
        <f t="shared" si="272"/>
        <v>2</v>
      </c>
      <c r="BG789" s="101">
        <f t="shared" si="273"/>
        <v>6</v>
      </c>
    </row>
    <row r="790" spans="1:59" x14ac:dyDescent="0.2">
      <c r="A790" s="98">
        <v>1973650</v>
      </c>
      <c r="B790" s="98" t="s">
        <v>1862</v>
      </c>
      <c r="C790" s="98" t="s">
        <v>2933</v>
      </c>
      <c r="D790" s="98" t="s">
        <v>788</v>
      </c>
      <c r="E790" s="106">
        <v>181</v>
      </c>
      <c r="F790" s="107" t="s">
        <v>1115</v>
      </c>
      <c r="G790" s="108" t="s">
        <v>1116</v>
      </c>
      <c r="H790" s="109">
        <v>83000</v>
      </c>
      <c r="I790" s="108">
        <v>4.7E-2</v>
      </c>
      <c r="J790" s="110">
        <v>9</v>
      </c>
      <c r="K790" s="110">
        <v>76</v>
      </c>
      <c r="L790" s="108">
        <v>0.11842105263157894</v>
      </c>
      <c r="M790" s="110">
        <v>1</v>
      </c>
      <c r="N790" s="110">
        <v>76</v>
      </c>
      <c r="O790" s="108">
        <v>1.3157894736842105E-2</v>
      </c>
      <c r="P790" s="108">
        <v>0</v>
      </c>
      <c r="Q790" s="108">
        <v>0.39500000000000002</v>
      </c>
      <c r="R790" s="108">
        <v>-0.19196428571428573</v>
      </c>
      <c r="S790" s="110">
        <v>11</v>
      </c>
      <c r="T790" s="110">
        <v>45</v>
      </c>
      <c r="U790" s="110">
        <v>121</v>
      </c>
      <c r="V790" s="108">
        <v>0.46280991735537191</v>
      </c>
      <c r="W790" s="110">
        <v>17</v>
      </c>
      <c r="X790" s="110">
        <v>0</v>
      </c>
      <c r="Y790" s="110">
        <v>93</v>
      </c>
      <c r="Z790" s="108">
        <v>0.18279569892473119</v>
      </c>
      <c r="AA790" s="110">
        <v>4</v>
      </c>
      <c r="AB790" s="110">
        <v>0</v>
      </c>
      <c r="AC790" s="110">
        <v>0</v>
      </c>
      <c r="AD790" s="110">
        <v>1</v>
      </c>
      <c r="AE790" s="110">
        <v>0</v>
      </c>
      <c r="AF790" s="110">
        <v>1</v>
      </c>
      <c r="AG790" s="110">
        <v>0</v>
      </c>
      <c r="AH790" s="110">
        <v>0</v>
      </c>
      <c r="AI790" s="110">
        <v>0</v>
      </c>
      <c r="AJ790" s="110">
        <v>0</v>
      </c>
      <c r="AK790" s="110">
        <v>76</v>
      </c>
      <c r="AL790" s="108">
        <v>7.8947368421052627E-2</v>
      </c>
      <c r="AM790" s="111">
        <f t="shared" si="254"/>
        <v>0.84299999999999997</v>
      </c>
      <c r="AN790" s="111">
        <f t="shared" si="253"/>
        <v>0.193</v>
      </c>
      <c r="AO790" s="111">
        <f t="shared" si="255"/>
        <v>0.627</v>
      </c>
      <c r="AP790" s="111">
        <f t="shared" si="256"/>
        <v>0.21199999999999999</v>
      </c>
      <c r="AQ790" s="111">
        <f t="shared" si="257"/>
        <v>0</v>
      </c>
      <c r="AR790" s="111">
        <f t="shared" si="258"/>
        <v>0.68</v>
      </c>
      <c r="AS790" s="111">
        <f t="shared" si="259"/>
        <v>0.52300000000000002</v>
      </c>
      <c r="AT790" s="111">
        <f t="shared" si="260"/>
        <v>0.52300000000000002</v>
      </c>
      <c r="AU790" s="111">
        <f t="shared" si="261"/>
        <v>0.86599999999999999</v>
      </c>
      <c r="AV790" s="111">
        <f t="shared" si="262"/>
        <v>8.5999999999999993E-2</v>
      </c>
      <c r="AW790" s="101">
        <f t="shared" si="263"/>
        <v>0</v>
      </c>
      <c r="AX790" s="101">
        <f t="shared" si="264"/>
        <v>0</v>
      </c>
      <c r="AY790" s="101">
        <f t="shared" si="265"/>
        <v>1</v>
      </c>
      <c r="AZ790" s="101">
        <f t="shared" si="266"/>
        <v>0</v>
      </c>
      <c r="BA790" s="101">
        <f t="shared" si="267"/>
        <v>0</v>
      </c>
      <c r="BB790" s="101">
        <f t="shared" si="268"/>
        <v>2</v>
      </c>
      <c r="BC790" s="101">
        <f t="shared" si="269"/>
        <v>2</v>
      </c>
      <c r="BD790" s="101">
        <f t="shared" si="270"/>
        <v>1</v>
      </c>
      <c r="BE790" s="101">
        <f t="shared" si="271"/>
        <v>2</v>
      </c>
      <c r="BF790" s="101">
        <f t="shared" si="272"/>
        <v>0</v>
      </c>
      <c r="BG790" s="101">
        <f t="shared" si="273"/>
        <v>8</v>
      </c>
    </row>
    <row r="791" spans="1:59" x14ac:dyDescent="0.2">
      <c r="A791" s="98">
        <v>1973785</v>
      </c>
      <c r="B791" s="98" t="s">
        <v>1385</v>
      </c>
      <c r="C791" s="98" t="s">
        <v>2934</v>
      </c>
      <c r="D791" s="98" t="s">
        <v>789</v>
      </c>
      <c r="E791" s="106">
        <v>184</v>
      </c>
      <c r="F791" s="107" t="s">
        <v>576</v>
      </c>
      <c r="G791" s="108" t="s">
        <v>1168</v>
      </c>
      <c r="H791" s="109">
        <v>49375</v>
      </c>
      <c r="I791" s="108">
        <v>0.187</v>
      </c>
      <c r="J791" s="110">
        <v>1</v>
      </c>
      <c r="K791" s="110">
        <v>65</v>
      </c>
      <c r="L791" s="108">
        <v>1.5384615384615385E-2</v>
      </c>
      <c r="M791" s="110">
        <v>5</v>
      </c>
      <c r="N791" s="110">
        <v>65</v>
      </c>
      <c r="O791" s="108">
        <v>7.6923076923076927E-2</v>
      </c>
      <c r="P791" s="108">
        <v>3.1E-2</v>
      </c>
      <c r="Q791" s="108">
        <v>0.45799999999999996</v>
      </c>
      <c r="R791" s="108">
        <v>5.7471264367816091E-2</v>
      </c>
      <c r="S791" s="110">
        <v>6</v>
      </c>
      <c r="T791" s="110">
        <v>51</v>
      </c>
      <c r="U791" s="110">
        <v>100</v>
      </c>
      <c r="V791" s="108">
        <v>0.56999999999999995</v>
      </c>
      <c r="W791" s="110">
        <v>12</v>
      </c>
      <c r="X791" s="110">
        <v>3</v>
      </c>
      <c r="Y791" s="110">
        <v>77</v>
      </c>
      <c r="Z791" s="108">
        <v>0.11688311688311688</v>
      </c>
      <c r="AA791" s="110">
        <v>7</v>
      </c>
      <c r="AB791" s="110">
        <v>0</v>
      </c>
      <c r="AC791" s="110">
        <v>0</v>
      </c>
      <c r="AD791" s="110">
        <v>0</v>
      </c>
      <c r="AE791" s="110">
        <v>0</v>
      </c>
      <c r="AF791" s="110">
        <v>4</v>
      </c>
      <c r="AG791" s="110">
        <v>0</v>
      </c>
      <c r="AH791" s="110">
        <v>0</v>
      </c>
      <c r="AI791" s="110">
        <v>0</v>
      </c>
      <c r="AJ791" s="110">
        <v>0</v>
      </c>
      <c r="AK791" s="110">
        <v>65</v>
      </c>
      <c r="AL791" s="108">
        <v>0.16923076923076924</v>
      </c>
      <c r="AM791" s="111">
        <f t="shared" si="254"/>
        <v>0.13900000000000001</v>
      </c>
      <c r="AN791" s="111">
        <f t="shared" si="253"/>
        <v>0.86299999999999999</v>
      </c>
      <c r="AO791" s="111">
        <f t="shared" si="255"/>
        <v>6.4000000000000001E-2</v>
      </c>
      <c r="AP791" s="111">
        <f t="shared" si="256"/>
        <v>0.83699999999999997</v>
      </c>
      <c r="AQ791" s="111">
        <f t="shared" si="257"/>
        <v>0.56699999999999995</v>
      </c>
      <c r="AR791" s="111">
        <f t="shared" si="258"/>
        <v>0.85699999999999998</v>
      </c>
      <c r="AS791" s="111">
        <f t="shared" si="259"/>
        <v>0.82199999999999995</v>
      </c>
      <c r="AT791" s="111">
        <f t="shared" si="260"/>
        <v>0.82199999999999995</v>
      </c>
      <c r="AU791" s="111">
        <f t="shared" si="261"/>
        <v>0.68700000000000006</v>
      </c>
      <c r="AV791" s="111">
        <f t="shared" si="262"/>
        <v>0.44700000000000001</v>
      </c>
      <c r="AW791" s="101">
        <f t="shared" si="263"/>
        <v>2</v>
      </c>
      <c r="AX791" s="101">
        <f t="shared" si="264"/>
        <v>2</v>
      </c>
      <c r="AY791" s="101">
        <f t="shared" si="265"/>
        <v>0</v>
      </c>
      <c r="AZ791" s="101">
        <f t="shared" si="266"/>
        <v>2</v>
      </c>
      <c r="BA791" s="101">
        <f t="shared" si="267"/>
        <v>1</v>
      </c>
      <c r="BB791" s="101">
        <f t="shared" si="268"/>
        <v>2</v>
      </c>
      <c r="BC791" s="101">
        <f t="shared" si="269"/>
        <v>0</v>
      </c>
      <c r="BD791" s="101">
        <f t="shared" si="270"/>
        <v>2</v>
      </c>
      <c r="BE791" s="101">
        <f t="shared" si="271"/>
        <v>2</v>
      </c>
      <c r="BF791" s="101">
        <f t="shared" si="272"/>
        <v>1</v>
      </c>
      <c r="BG791" s="101">
        <f t="shared" si="273"/>
        <v>14</v>
      </c>
    </row>
    <row r="792" spans="1:59" x14ac:dyDescent="0.2">
      <c r="A792" s="98">
        <v>1973875</v>
      </c>
      <c r="B792" s="98" t="s">
        <v>2126</v>
      </c>
      <c r="C792" s="98" t="s">
        <v>2935</v>
      </c>
      <c r="D792" s="98" t="s">
        <v>790</v>
      </c>
      <c r="E792" s="106">
        <v>3018</v>
      </c>
      <c r="F792" s="107" t="s">
        <v>1747</v>
      </c>
      <c r="G792" s="108" t="s">
        <v>1748</v>
      </c>
      <c r="H792" s="109">
        <v>111597</v>
      </c>
      <c r="I792" s="108">
        <v>1.8000000000000002E-2</v>
      </c>
      <c r="J792" s="110">
        <v>54</v>
      </c>
      <c r="K792" s="110">
        <v>1084</v>
      </c>
      <c r="L792" s="108">
        <v>4.9815498154981548E-2</v>
      </c>
      <c r="M792" s="110">
        <v>19</v>
      </c>
      <c r="N792" s="110">
        <v>1084</v>
      </c>
      <c r="O792" s="108">
        <v>1.7527675276752766E-2</v>
      </c>
      <c r="P792" s="108">
        <v>1.3000000000000001E-2</v>
      </c>
      <c r="Q792" s="108">
        <v>0.27200000000000002</v>
      </c>
      <c r="R792" s="108">
        <v>0.48159057437407954</v>
      </c>
      <c r="S792" s="110">
        <v>79</v>
      </c>
      <c r="T792" s="110">
        <v>381</v>
      </c>
      <c r="U792" s="110">
        <v>1903</v>
      </c>
      <c r="V792" s="108">
        <v>0.24172359432475041</v>
      </c>
      <c r="W792" s="110">
        <v>18</v>
      </c>
      <c r="X792" s="110">
        <v>0</v>
      </c>
      <c r="Y792" s="110">
        <v>1102</v>
      </c>
      <c r="Z792" s="108">
        <v>1.6333938294010888E-2</v>
      </c>
      <c r="AA792" s="110">
        <v>6</v>
      </c>
      <c r="AB792" s="110">
        <v>39</v>
      </c>
      <c r="AC792" s="110">
        <v>17</v>
      </c>
      <c r="AD792" s="110">
        <v>21</v>
      </c>
      <c r="AE792" s="110">
        <v>15</v>
      </c>
      <c r="AF792" s="110">
        <v>33</v>
      </c>
      <c r="AG792" s="110">
        <v>36</v>
      </c>
      <c r="AH792" s="110">
        <v>16</v>
      </c>
      <c r="AI792" s="110">
        <v>27</v>
      </c>
      <c r="AJ792" s="110">
        <v>0</v>
      </c>
      <c r="AK792" s="110">
        <v>1084</v>
      </c>
      <c r="AL792" s="108">
        <v>0.19372693726937271</v>
      </c>
      <c r="AM792" s="111">
        <f t="shared" si="254"/>
        <v>0.97099999999999997</v>
      </c>
      <c r="AN792" s="111">
        <f t="shared" si="253"/>
        <v>5.7000000000000002E-2</v>
      </c>
      <c r="AO792" s="111">
        <f t="shared" si="255"/>
        <v>0.22800000000000001</v>
      </c>
      <c r="AP792" s="111">
        <f t="shared" si="256"/>
        <v>0.26500000000000001</v>
      </c>
      <c r="AQ792" s="111">
        <f t="shared" si="257"/>
        <v>0.316</v>
      </c>
      <c r="AR792" s="111">
        <f t="shared" si="258"/>
        <v>0.193</v>
      </c>
      <c r="AS792" s="111">
        <f t="shared" si="259"/>
        <v>4.2999999999999997E-2</v>
      </c>
      <c r="AT792" s="111">
        <f t="shared" si="260"/>
        <v>4.2999999999999997E-2</v>
      </c>
      <c r="AU792" s="111">
        <f t="shared" si="261"/>
        <v>0.13900000000000001</v>
      </c>
      <c r="AV792" s="111">
        <f t="shared" si="262"/>
        <v>0.57999999999999996</v>
      </c>
      <c r="AW792" s="101">
        <f t="shared" si="263"/>
        <v>0</v>
      </c>
      <c r="AX792" s="101">
        <f t="shared" si="264"/>
        <v>0</v>
      </c>
      <c r="AY792" s="101">
        <f t="shared" si="265"/>
        <v>0</v>
      </c>
      <c r="AZ792" s="101">
        <f t="shared" si="266"/>
        <v>0</v>
      </c>
      <c r="BA792" s="101">
        <f t="shared" si="267"/>
        <v>0</v>
      </c>
      <c r="BB792" s="101">
        <f t="shared" si="268"/>
        <v>0</v>
      </c>
      <c r="BC792" s="101">
        <f t="shared" si="269"/>
        <v>0</v>
      </c>
      <c r="BD792" s="101">
        <f t="shared" si="270"/>
        <v>0</v>
      </c>
      <c r="BE792" s="101">
        <f t="shared" si="271"/>
        <v>0</v>
      </c>
      <c r="BF792" s="101">
        <f t="shared" si="272"/>
        <v>1</v>
      </c>
      <c r="BG792" s="101">
        <f t="shared" si="273"/>
        <v>1</v>
      </c>
    </row>
    <row r="793" spans="1:59" x14ac:dyDescent="0.2">
      <c r="A793" s="98">
        <v>1973920</v>
      </c>
      <c r="B793" s="98" t="s">
        <v>1593</v>
      </c>
      <c r="C793" s="98" t="s">
        <v>2936</v>
      </c>
      <c r="D793" s="98" t="s">
        <v>791</v>
      </c>
      <c r="E793" s="106">
        <v>128</v>
      </c>
      <c r="F793" s="107" t="s">
        <v>1226</v>
      </c>
      <c r="G793" s="108" t="s">
        <v>1227</v>
      </c>
      <c r="H793" s="109">
        <v>49464</v>
      </c>
      <c r="I793" s="108">
        <v>0.40899999999999997</v>
      </c>
      <c r="J793" s="110">
        <v>10</v>
      </c>
      <c r="K793" s="110">
        <v>59</v>
      </c>
      <c r="L793" s="108">
        <v>0.16949152542372881</v>
      </c>
      <c r="M793" s="110">
        <v>0</v>
      </c>
      <c r="N793" s="110">
        <v>59</v>
      </c>
      <c r="O793" s="108">
        <v>0</v>
      </c>
      <c r="P793" s="108">
        <v>1.6E-2</v>
      </c>
      <c r="Q793" s="108">
        <v>0.50800000000000001</v>
      </c>
      <c r="R793" s="108">
        <v>0.13274336283185842</v>
      </c>
      <c r="S793" s="110">
        <v>7</v>
      </c>
      <c r="T793" s="110">
        <v>37</v>
      </c>
      <c r="U793" s="110">
        <v>85</v>
      </c>
      <c r="V793" s="108">
        <v>0.51764705882352946</v>
      </c>
      <c r="W793" s="110">
        <v>0</v>
      </c>
      <c r="X793" s="110">
        <v>0</v>
      </c>
      <c r="Y793" s="110">
        <v>59</v>
      </c>
      <c r="Z793" s="108">
        <v>0</v>
      </c>
      <c r="AA793" s="110">
        <v>10</v>
      </c>
      <c r="AB793" s="110">
        <v>1</v>
      </c>
      <c r="AC793" s="110">
        <v>1</v>
      </c>
      <c r="AD793" s="110">
        <v>0</v>
      </c>
      <c r="AE793" s="110">
        <v>0</v>
      </c>
      <c r="AF793" s="110">
        <v>0</v>
      </c>
      <c r="AG793" s="110">
        <v>0</v>
      </c>
      <c r="AH793" s="110">
        <v>0</v>
      </c>
      <c r="AI793" s="110">
        <v>0</v>
      </c>
      <c r="AJ793" s="110">
        <v>0</v>
      </c>
      <c r="AK793" s="110">
        <v>59</v>
      </c>
      <c r="AL793" s="108">
        <v>0.20338983050847459</v>
      </c>
      <c r="AM793" s="111">
        <f t="shared" si="254"/>
        <v>0.14299999999999999</v>
      </c>
      <c r="AN793" s="111">
        <f t="shared" si="253"/>
        <v>0.99399999999999999</v>
      </c>
      <c r="AO793" s="111">
        <f t="shared" si="255"/>
        <v>0.82499999999999996</v>
      </c>
      <c r="AP793" s="111">
        <f t="shared" si="256"/>
        <v>0</v>
      </c>
      <c r="AQ793" s="111">
        <f t="shared" si="257"/>
        <v>0.36099999999999999</v>
      </c>
      <c r="AR793" s="111">
        <f t="shared" si="258"/>
        <v>0.92600000000000005</v>
      </c>
      <c r="AS793" s="111">
        <f t="shared" si="259"/>
        <v>0.69099999999999995</v>
      </c>
      <c r="AT793" s="111">
        <f t="shared" si="260"/>
        <v>0.69099999999999995</v>
      </c>
      <c r="AU793" s="111">
        <f t="shared" si="261"/>
        <v>0</v>
      </c>
      <c r="AV793" s="111">
        <f t="shared" si="262"/>
        <v>0.623</v>
      </c>
      <c r="AW793" s="101">
        <f t="shared" si="263"/>
        <v>2</v>
      </c>
      <c r="AX793" s="101">
        <f t="shared" si="264"/>
        <v>2</v>
      </c>
      <c r="AY793" s="101">
        <f t="shared" si="265"/>
        <v>2</v>
      </c>
      <c r="AZ793" s="101">
        <f t="shared" si="266"/>
        <v>0</v>
      </c>
      <c r="BA793" s="101">
        <f t="shared" si="267"/>
        <v>1</v>
      </c>
      <c r="BB793" s="101">
        <f t="shared" si="268"/>
        <v>2</v>
      </c>
      <c r="BC793" s="101">
        <f t="shared" si="269"/>
        <v>0</v>
      </c>
      <c r="BD793" s="101">
        <f t="shared" si="270"/>
        <v>2</v>
      </c>
      <c r="BE793" s="101">
        <f t="shared" si="271"/>
        <v>0</v>
      </c>
      <c r="BF793" s="101">
        <f t="shared" si="272"/>
        <v>1</v>
      </c>
      <c r="BG793" s="101">
        <f t="shared" si="273"/>
        <v>12</v>
      </c>
    </row>
    <row r="794" spans="1:59" x14ac:dyDescent="0.2">
      <c r="A794" s="98">
        <v>1974055</v>
      </c>
      <c r="B794" s="98" t="s">
        <v>1180</v>
      </c>
      <c r="C794" s="98" t="s">
        <v>2937</v>
      </c>
      <c r="D794" s="98" t="s">
        <v>792</v>
      </c>
      <c r="E794" s="106">
        <v>202</v>
      </c>
      <c r="F794" s="107" t="s">
        <v>428</v>
      </c>
      <c r="G794" s="108" t="s">
        <v>1047</v>
      </c>
      <c r="H794" s="109">
        <v>50208</v>
      </c>
      <c r="I794" s="108">
        <v>0.17499999999999999</v>
      </c>
      <c r="J794" s="110">
        <v>15</v>
      </c>
      <c r="K794" s="110">
        <v>97</v>
      </c>
      <c r="L794" s="108">
        <v>0.15463917525773196</v>
      </c>
      <c r="M794" s="110">
        <v>8</v>
      </c>
      <c r="N794" s="110">
        <v>97</v>
      </c>
      <c r="O794" s="108">
        <v>8.247422680412371E-2</v>
      </c>
      <c r="P794" s="108">
        <v>3.3000000000000002E-2</v>
      </c>
      <c r="Q794" s="108">
        <v>0.34799999999999998</v>
      </c>
      <c r="R794" s="108">
        <v>-4.716981132075472E-2</v>
      </c>
      <c r="S794" s="110">
        <v>18</v>
      </c>
      <c r="T794" s="110">
        <v>99</v>
      </c>
      <c r="U794" s="110">
        <v>171</v>
      </c>
      <c r="V794" s="108">
        <v>0.68421052631578949</v>
      </c>
      <c r="W794" s="110">
        <v>13</v>
      </c>
      <c r="X794" s="110">
        <v>6</v>
      </c>
      <c r="Y794" s="110">
        <v>110</v>
      </c>
      <c r="Z794" s="108">
        <v>6.363636363636363E-2</v>
      </c>
      <c r="AA794" s="110">
        <v>15</v>
      </c>
      <c r="AB794" s="110">
        <v>3</v>
      </c>
      <c r="AC794" s="110">
        <v>0</v>
      </c>
      <c r="AD794" s="110">
        <v>0</v>
      </c>
      <c r="AE794" s="110">
        <v>0</v>
      </c>
      <c r="AF794" s="110">
        <v>0</v>
      </c>
      <c r="AG794" s="110">
        <v>0</v>
      </c>
      <c r="AH794" s="110">
        <v>0</v>
      </c>
      <c r="AI794" s="110">
        <v>0</v>
      </c>
      <c r="AJ794" s="110">
        <v>0</v>
      </c>
      <c r="AK794" s="110">
        <v>97</v>
      </c>
      <c r="AL794" s="108">
        <v>0.18556701030927836</v>
      </c>
      <c r="AM794" s="111">
        <f t="shared" si="254"/>
        <v>0.156</v>
      </c>
      <c r="AN794" s="111">
        <f t="shared" si="253"/>
        <v>0.84099999999999997</v>
      </c>
      <c r="AO794" s="111">
        <f t="shared" si="255"/>
        <v>0.78100000000000003</v>
      </c>
      <c r="AP794" s="111">
        <f t="shared" si="256"/>
        <v>0.86299999999999999</v>
      </c>
      <c r="AQ794" s="111">
        <f t="shared" si="257"/>
        <v>0.59199999999999997</v>
      </c>
      <c r="AR794" s="111">
        <f t="shared" si="258"/>
        <v>0.47799999999999998</v>
      </c>
      <c r="AS794" s="111">
        <f t="shared" si="259"/>
        <v>0.95099999999999996</v>
      </c>
      <c r="AT794" s="111">
        <f t="shared" si="260"/>
        <v>0.95099999999999996</v>
      </c>
      <c r="AU794" s="111">
        <f t="shared" si="261"/>
        <v>0.39500000000000002</v>
      </c>
      <c r="AV794" s="111">
        <f t="shared" si="262"/>
        <v>0.53400000000000003</v>
      </c>
      <c r="AW794" s="101">
        <f t="shared" si="263"/>
        <v>2</v>
      </c>
      <c r="AX794" s="101">
        <f t="shared" si="264"/>
        <v>2</v>
      </c>
      <c r="AY794" s="101">
        <f t="shared" si="265"/>
        <v>2</v>
      </c>
      <c r="AZ794" s="101">
        <f t="shared" si="266"/>
        <v>2</v>
      </c>
      <c r="BA794" s="101">
        <f t="shared" si="267"/>
        <v>1</v>
      </c>
      <c r="BB794" s="101">
        <f t="shared" si="268"/>
        <v>1</v>
      </c>
      <c r="BC794" s="101">
        <f t="shared" si="269"/>
        <v>1</v>
      </c>
      <c r="BD794" s="101">
        <f t="shared" si="270"/>
        <v>2</v>
      </c>
      <c r="BE794" s="101">
        <f t="shared" si="271"/>
        <v>1</v>
      </c>
      <c r="BF794" s="101">
        <f t="shared" si="272"/>
        <v>1</v>
      </c>
      <c r="BG794" s="101">
        <f t="shared" si="273"/>
        <v>15</v>
      </c>
    </row>
    <row r="795" spans="1:59" x14ac:dyDescent="0.2">
      <c r="A795" s="98">
        <v>1974280</v>
      </c>
      <c r="B795" s="98" t="s">
        <v>1569</v>
      </c>
      <c r="C795" s="98" t="s">
        <v>2938</v>
      </c>
      <c r="D795" s="98" t="s">
        <v>793</v>
      </c>
      <c r="E795" s="106">
        <v>11325</v>
      </c>
      <c r="F795" s="107" t="s">
        <v>1356</v>
      </c>
      <c r="G795" s="108" t="s">
        <v>1357</v>
      </c>
      <c r="H795" s="109">
        <v>57068</v>
      </c>
      <c r="I795" s="108">
        <v>0.14099999999999999</v>
      </c>
      <c r="J795" s="110">
        <v>719</v>
      </c>
      <c r="K795" s="110">
        <v>5145</v>
      </c>
      <c r="L795" s="108">
        <v>0.13974732750242955</v>
      </c>
      <c r="M795" s="110">
        <v>258</v>
      </c>
      <c r="N795" s="110">
        <v>5145</v>
      </c>
      <c r="O795" s="108">
        <v>5.0145772594752183E-2</v>
      </c>
      <c r="P795" s="108">
        <v>5.0999999999999997E-2</v>
      </c>
      <c r="Q795" s="108">
        <v>0.35100000000000003</v>
      </c>
      <c r="R795" s="108">
        <v>8.1901540105047636E-3</v>
      </c>
      <c r="S795" s="110">
        <v>385</v>
      </c>
      <c r="T795" s="110">
        <v>2651</v>
      </c>
      <c r="U795" s="110">
        <v>7944</v>
      </c>
      <c r="V795" s="108">
        <v>0.3821752265861027</v>
      </c>
      <c r="W795" s="110">
        <v>495</v>
      </c>
      <c r="X795" s="110">
        <v>69</v>
      </c>
      <c r="Y795" s="110">
        <v>5640</v>
      </c>
      <c r="Z795" s="108">
        <v>7.5531914893617019E-2</v>
      </c>
      <c r="AA795" s="110">
        <v>181</v>
      </c>
      <c r="AB795" s="110">
        <v>241</v>
      </c>
      <c r="AC795" s="110">
        <v>187</v>
      </c>
      <c r="AD795" s="110">
        <v>102</v>
      </c>
      <c r="AE795" s="110">
        <v>47</v>
      </c>
      <c r="AF795" s="110">
        <v>301</v>
      </c>
      <c r="AG795" s="110">
        <v>142</v>
      </c>
      <c r="AH795" s="110">
        <v>144</v>
      </c>
      <c r="AI795" s="110">
        <v>0</v>
      </c>
      <c r="AJ795" s="110">
        <v>0</v>
      </c>
      <c r="AK795" s="110">
        <v>5145</v>
      </c>
      <c r="AL795" s="108">
        <v>0.26141885325558795</v>
      </c>
      <c r="AM795" s="111">
        <f t="shared" si="254"/>
        <v>0.314</v>
      </c>
      <c r="AN795" s="111">
        <f t="shared" si="253"/>
        <v>0.72199999999999998</v>
      </c>
      <c r="AO795" s="111">
        <f t="shared" si="255"/>
        <v>0.71799999999999997</v>
      </c>
      <c r="AP795" s="111">
        <f t="shared" si="256"/>
        <v>0.65300000000000002</v>
      </c>
      <c r="AQ795" s="111">
        <f t="shared" si="257"/>
        <v>0.77200000000000002</v>
      </c>
      <c r="AR795" s="111">
        <f t="shared" si="258"/>
        <v>0.48899999999999999</v>
      </c>
      <c r="AS795" s="111">
        <f t="shared" si="259"/>
        <v>0.23</v>
      </c>
      <c r="AT795" s="111">
        <f t="shared" si="260"/>
        <v>0.23</v>
      </c>
      <c r="AU795" s="111">
        <f t="shared" si="261"/>
        <v>0.47</v>
      </c>
      <c r="AV795" s="111">
        <f t="shared" si="262"/>
        <v>0.83199999999999996</v>
      </c>
      <c r="AW795" s="101">
        <f t="shared" si="263"/>
        <v>2</v>
      </c>
      <c r="AX795" s="101">
        <f t="shared" si="264"/>
        <v>2</v>
      </c>
      <c r="AY795" s="101">
        <f t="shared" si="265"/>
        <v>2</v>
      </c>
      <c r="AZ795" s="101">
        <f t="shared" si="266"/>
        <v>1</v>
      </c>
      <c r="BA795" s="101">
        <f t="shared" si="267"/>
        <v>2</v>
      </c>
      <c r="BB795" s="101">
        <f t="shared" si="268"/>
        <v>1</v>
      </c>
      <c r="BC795" s="101">
        <f t="shared" si="269"/>
        <v>0</v>
      </c>
      <c r="BD795" s="101">
        <f t="shared" si="270"/>
        <v>0</v>
      </c>
      <c r="BE795" s="101">
        <f t="shared" si="271"/>
        <v>1</v>
      </c>
      <c r="BF795" s="101">
        <f t="shared" si="272"/>
        <v>2</v>
      </c>
      <c r="BG795" s="101">
        <f t="shared" si="273"/>
        <v>13</v>
      </c>
    </row>
    <row r="796" spans="1:59" x14ac:dyDescent="0.2">
      <c r="A796" s="98">
        <v>1974370</v>
      </c>
      <c r="B796" s="98" t="s">
        <v>1392</v>
      </c>
      <c r="C796" s="98" t="s">
        <v>2939</v>
      </c>
      <c r="D796" s="98" t="s">
        <v>794</v>
      </c>
      <c r="E796" s="106">
        <v>385</v>
      </c>
      <c r="F796" s="107" t="s">
        <v>1070</v>
      </c>
      <c r="G796" s="108" t="s">
        <v>1071</v>
      </c>
      <c r="H796" s="109">
        <v>42750</v>
      </c>
      <c r="I796" s="108">
        <v>0.16899999999999998</v>
      </c>
      <c r="J796" s="110">
        <v>17</v>
      </c>
      <c r="K796" s="110">
        <v>203</v>
      </c>
      <c r="L796" s="108">
        <v>8.3743842364532015E-2</v>
      </c>
      <c r="M796" s="110">
        <v>5</v>
      </c>
      <c r="N796" s="110">
        <v>203</v>
      </c>
      <c r="O796" s="108">
        <v>2.4630541871921183E-2</v>
      </c>
      <c r="P796" s="108">
        <v>2.7000000000000003E-2</v>
      </c>
      <c r="Q796" s="108">
        <v>0.41799999999999998</v>
      </c>
      <c r="R796" s="108">
        <v>4.9046321525885561E-2</v>
      </c>
      <c r="S796" s="110">
        <v>11</v>
      </c>
      <c r="T796" s="110">
        <v>123</v>
      </c>
      <c r="U796" s="110">
        <v>269</v>
      </c>
      <c r="V796" s="108">
        <v>0.49814126394052044</v>
      </c>
      <c r="W796" s="110">
        <v>18</v>
      </c>
      <c r="X796" s="110">
        <v>9</v>
      </c>
      <c r="Y796" s="110">
        <v>221</v>
      </c>
      <c r="Z796" s="108">
        <v>4.072398190045249E-2</v>
      </c>
      <c r="AA796" s="110">
        <v>28</v>
      </c>
      <c r="AB796" s="110">
        <v>11</v>
      </c>
      <c r="AC796" s="110">
        <v>5</v>
      </c>
      <c r="AD796" s="110">
        <v>2</v>
      </c>
      <c r="AE796" s="110">
        <v>0</v>
      </c>
      <c r="AF796" s="110">
        <v>17</v>
      </c>
      <c r="AG796" s="110">
        <v>16</v>
      </c>
      <c r="AH796" s="110">
        <v>6</v>
      </c>
      <c r="AI796" s="110">
        <v>0</v>
      </c>
      <c r="AJ796" s="110">
        <v>1</v>
      </c>
      <c r="AK796" s="110">
        <v>203</v>
      </c>
      <c r="AL796" s="108">
        <v>0.42364532019704432</v>
      </c>
      <c r="AM796" s="111">
        <f t="shared" si="254"/>
        <v>5.2999999999999999E-2</v>
      </c>
      <c r="AN796" s="111">
        <f t="shared" si="253"/>
        <v>0.81799999999999995</v>
      </c>
      <c r="AO796" s="111">
        <f t="shared" si="255"/>
        <v>0.437</v>
      </c>
      <c r="AP796" s="111">
        <f t="shared" si="256"/>
        <v>0.35399999999999998</v>
      </c>
      <c r="AQ796" s="111">
        <f t="shared" si="257"/>
        <v>0.51400000000000001</v>
      </c>
      <c r="AR796" s="111">
        <f t="shared" si="258"/>
        <v>0.76800000000000002</v>
      </c>
      <c r="AS796" s="111">
        <f t="shared" si="259"/>
        <v>0.63100000000000001</v>
      </c>
      <c r="AT796" s="111">
        <f t="shared" si="260"/>
        <v>0.63100000000000001</v>
      </c>
      <c r="AU796" s="111">
        <f t="shared" si="261"/>
        <v>0.26400000000000001</v>
      </c>
      <c r="AV796" s="111">
        <f t="shared" si="262"/>
        <v>0.99199999999999999</v>
      </c>
      <c r="AW796" s="101">
        <f t="shared" si="263"/>
        <v>2</v>
      </c>
      <c r="AX796" s="101">
        <f t="shared" si="264"/>
        <v>2</v>
      </c>
      <c r="AY796" s="101">
        <f t="shared" si="265"/>
        <v>1</v>
      </c>
      <c r="AZ796" s="101">
        <f t="shared" si="266"/>
        <v>1</v>
      </c>
      <c r="BA796" s="101">
        <f t="shared" si="267"/>
        <v>1</v>
      </c>
      <c r="BB796" s="101">
        <f t="shared" si="268"/>
        <v>2</v>
      </c>
      <c r="BC796" s="101">
        <f t="shared" si="269"/>
        <v>0</v>
      </c>
      <c r="BD796" s="101">
        <f t="shared" si="270"/>
        <v>1</v>
      </c>
      <c r="BE796" s="101">
        <f t="shared" si="271"/>
        <v>0</v>
      </c>
      <c r="BF796" s="101">
        <f t="shared" si="272"/>
        <v>2</v>
      </c>
      <c r="BG796" s="101">
        <f t="shared" si="273"/>
        <v>12</v>
      </c>
    </row>
    <row r="797" spans="1:59" x14ac:dyDescent="0.2">
      <c r="A797" s="98">
        <v>1974415</v>
      </c>
      <c r="B797" s="98" t="s">
        <v>2026</v>
      </c>
      <c r="C797" s="98" t="s">
        <v>2940</v>
      </c>
      <c r="D797" s="98" t="s">
        <v>795</v>
      </c>
      <c r="E797" s="106">
        <v>5439</v>
      </c>
      <c r="F797" s="107" t="s">
        <v>1370</v>
      </c>
      <c r="G797" s="108" t="s">
        <v>1371</v>
      </c>
      <c r="H797" s="109">
        <v>73627</v>
      </c>
      <c r="I797" s="108">
        <v>7.0000000000000007E-2</v>
      </c>
      <c r="J797" s="110">
        <v>283</v>
      </c>
      <c r="K797" s="110">
        <v>2692</v>
      </c>
      <c r="L797" s="108">
        <v>0.10512630014858841</v>
      </c>
      <c r="M797" s="110">
        <v>66</v>
      </c>
      <c r="N797" s="110">
        <v>2692</v>
      </c>
      <c r="O797" s="108">
        <v>2.4517087667161961E-2</v>
      </c>
      <c r="P797" s="108">
        <v>2.2000000000000002E-2</v>
      </c>
      <c r="Q797" s="108">
        <v>0.32400000000000001</v>
      </c>
      <c r="R797" s="108">
        <v>0.12376033057851239</v>
      </c>
      <c r="S797" s="110">
        <v>106</v>
      </c>
      <c r="T797" s="110">
        <v>1088</v>
      </c>
      <c r="U797" s="110">
        <v>3834</v>
      </c>
      <c r="V797" s="108">
        <v>0.31142410015649452</v>
      </c>
      <c r="W797" s="110">
        <v>238</v>
      </c>
      <c r="X797" s="110">
        <v>180</v>
      </c>
      <c r="Y797" s="110">
        <v>2930</v>
      </c>
      <c r="Z797" s="108">
        <v>1.9795221843003412E-2</v>
      </c>
      <c r="AA797" s="110">
        <v>205</v>
      </c>
      <c r="AB797" s="110">
        <v>126</v>
      </c>
      <c r="AC797" s="110">
        <v>38</v>
      </c>
      <c r="AD797" s="110">
        <v>49</v>
      </c>
      <c r="AE797" s="110">
        <v>29</v>
      </c>
      <c r="AF797" s="110">
        <v>129</v>
      </c>
      <c r="AG797" s="110">
        <v>53</v>
      </c>
      <c r="AH797" s="110">
        <v>16</v>
      </c>
      <c r="AI797" s="110">
        <v>19</v>
      </c>
      <c r="AJ797" s="110">
        <v>50</v>
      </c>
      <c r="AK797" s="110">
        <v>2692</v>
      </c>
      <c r="AL797" s="108">
        <v>0.26523031203566122</v>
      </c>
      <c r="AM797" s="111">
        <f t="shared" si="254"/>
        <v>0.71299999999999997</v>
      </c>
      <c r="AN797" s="111">
        <f t="shared" si="253"/>
        <v>0.34499999999999997</v>
      </c>
      <c r="AO797" s="111">
        <f t="shared" si="255"/>
        <v>0.55100000000000005</v>
      </c>
      <c r="AP797" s="111">
        <f t="shared" si="256"/>
        <v>0.35199999999999998</v>
      </c>
      <c r="AQ797" s="111">
        <f t="shared" si="257"/>
        <v>0.44600000000000001</v>
      </c>
      <c r="AR797" s="111">
        <f t="shared" si="258"/>
        <v>0.374</v>
      </c>
      <c r="AS797" s="111">
        <f t="shared" si="259"/>
        <v>0.105</v>
      </c>
      <c r="AT797" s="111">
        <f t="shared" si="260"/>
        <v>0.105</v>
      </c>
      <c r="AU797" s="111">
        <f t="shared" si="261"/>
        <v>0.157</v>
      </c>
      <c r="AV797" s="111">
        <f t="shared" si="262"/>
        <v>0.84099999999999997</v>
      </c>
      <c r="AW797" s="101">
        <f t="shared" si="263"/>
        <v>0</v>
      </c>
      <c r="AX797" s="101">
        <f t="shared" si="264"/>
        <v>1</v>
      </c>
      <c r="AY797" s="101">
        <f t="shared" si="265"/>
        <v>1</v>
      </c>
      <c r="AZ797" s="101">
        <f t="shared" si="266"/>
        <v>1</v>
      </c>
      <c r="BA797" s="101">
        <f t="shared" si="267"/>
        <v>1</v>
      </c>
      <c r="BB797" s="101">
        <f t="shared" si="268"/>
        <v>1</v>
      </c>
      <c r="BC797" s="101">
        <f t="shared" si="269"/>
        <v>0</v>
      </c>
      <c r="BD797" s="101">
        <f t="shared" si="270"/>
        <v>0</v>
      </c>
      <c r="BE797" s="101">
        <f t="shared" si="271"/>
        <v>0</v>
      </c>
      <c r="BF797" s="101">
        <f t="shared" si="272"/>
        <v>2</v>
      </c>
      <c r="BG797" s="101">
        <f t="shared" si="273"/>
        <v>7</v>
      </c>
    </row>
    <row r="798" spans="1:59" x14ac:dyDescent="0.2">
      <c r="A798" s="98">
        <v>1974460</v>
      </c>
      <c r="B798" s="98" t="s">
        <v>1416</v>
      </c>
      <c r="C798" s="98" t="s">
        <v>2941</v>
      </c>
      <c r="D798" s="98" t="s">
        <v>796</v>
      </c>
      <c r="E798" s="106">
        <v>92</v>
      </c>
      <c r="F798" s="107" t="s">
        <v>1049</v>
      </c>
      <c r="G798" s="108" t="s">
        <v>1050</v>
      </c>
      <c r="H798" s="109">
        <v>76250</v>
      </c>
      <c r="I798" s="108">
        <v>9.8000000000000004E-2</v>
      </c>
      <c r="J798" s="110">
        <v>5</v>
      </c>
      <c r="K798" s="110">
        <v>39</v>
      </c>
      <c r="L798" s="108">
        <v>0.12820512820512819</v>
      </c>
      <c r="M798" s="110">
        <v>5</v>
      </c>
      <c r="N798" s="110">
        <v>39</v>
      </c>
      <c r="O798" s="108">
        <v>0.12820512820512819</v>
      </c>
      <c r="P798" s="108">
        <v>0</v>
      </c>
      <c r="Q798" s="108">
        <v>0.44900000000000001</v>
      </c>
      <c r="R798" s="108">
        <v>0.13580246913580246</v>
      </c>
      <c r="S798" s="110">
        <v>8</v>
      </c>
      <c r="T798" s="110">
        <v>42</v>
      </c>
      <c r="U798" s="110">
        <v>64</v>
      </c>
      <c r="V798" s="108">
        <v>0.78125</v>
      </c>
      <c r="W798" s="110">
        <v>0</v>
      </c>
      <c r="X798" s="110">
        <v>0</v>
      </c>
      <c r="Y798" s="110">
        <v>39</v>
      </c>
      <c r="Z798" s="108">
        <v>0</v>
      </c>
      <c r="AA798" s="110">
        <v>1</v>
      </c>
      <c r="AB798" s="110">
        <v>0</v>
      </c>
      <c r="AC798" s="110">
        <v>0</v>
      </c>
      <c r="AD798" s="110">
        <v>2</v>
      </c>
      <c r="AE798" s="110">
        <v>0</v>
      </c>
      <c r="AF798" s="110">
        <v>0</v>
      </c>
      <c r="AG798" s="110">
        <v>0</v>
      </c>
      <c r="AH798" s="110">
        <v>0</v>
      </c>
      <c r="AI798" s="110">
        <v>0</v>
      </c>
      <c r="AJ798" s="110">
        <v>0</v>
      </c>
      <c r="AK798" s="110">
        <v>39</v>
      </c>
      <c r="AL798" s="108">
        <v>7.6923076923076927E-2</v>
      </c>
      <c r="AM798" s="111">
        <f t="shared" si="254"/>
        <v>0.75700000000000001</v>
      </c>
      <c r="AN798" s="111">
        <f t="shared" si="253"/>
        <v>0.51800000000000002</v>
      </c>
      <c r="AO798" s="111">
        <f t="shared" si="255"/>
        <v>0.66900000000000004</v>
      </c>
      <c r="AP798" s="111">
        <f t="shared" si="256"/>
        <v>0.96</v>
      </c>
      <c r="AQ798" s="111">
        <f t="shared" si="257"/>
        <v>0</v>
      </c>
      <c r="AR798" s="111">
        <f t="shared" si="258"/>
        <v>0.83499999999999996</v>
      </c>
      <c r="AS798" s="111">
        <f t="shared" si="259"/>
        <v>0.98699999999999999</v>
      </c>
      <c r="AT798" s="111">
        <f t="shared" si="260"/>
        <v>0.98699999999999999</v>
      </c>
      <c r="AU798" s="111">
        <f t="shared" si="261"/>
        <v>0</v>
      </c>
      <c r="AV798" s="111">
        <f t="shared" si="262"/>
        <v>8.3000000000000004E-2</v>
      </c>
      <c r="AW798" s="101">
        <f t="shared" si="263"/>
        <v>0</v>
      </c>
      <c r="AX798" s="101">
        <f t="shared" si="264"/>
        <v>1</v>
      </c>
      <c r="AY798" s="101">
        <f t="shared" si="265"/>
        <v>2</v>
      </c>
      <c r="AZ798" s="101">
        <f t="shared" si="266"/>
        <v>2</v>
      </c>
      <c r="BA798" s="101">
        <f t="shared" si="267"/>
        <v>0</v>
      </c>
      <c r="BB798" s="101">
        <f t="shared" si="268"/>
        <v>2</v>
      </c>
      <c r="BC798" s="101">
        <f t="shared" si="269"/>
        <v>0</v>
      </c>
      <c r="BD798" s="101">
        <f t="shared" si="270"/>
        <v>2</v>
      </c>
      <c r="BE798" s="101">
        <f t="shared" si="271"/>
        <v>0</v>
      </c>
      <c r="BF798" s="101">
        <f t="shared" si="272"/>
        <v>0</v>
      </c>
      <c r="BG798" s="101">
        <f t="shared" si="273"/>
        <v>9</v>
      </c>
    </row>
    <row r="799" spans="1:59" x14ac:dyDescent="0.2">
      <c r="A799" s="98">
        <v>1974685</v>
      </c>
      <c r="B799" s="98" t="s">
        <v>1892</v>
      </c>
      <c r="C799" s="98" t="s">
        <v>2942</v>
      </c>
      <c r="D799" s="98" t="s">
        <v>797</v>
      </c>
      <c r="E799" s="106">
        <v>68</v>
      </c>
      <c r="F799" s="107" t="s">
        <v>1444</v>
      </c>
      <c r="G799" s="108" t="s">
        <v>1445</v>
      </c>
      <c r="H799" s="109">
        <v>78750</v>
      </c>
      <c r="I799" s="108">
        <v>0.16</v>
      </c>
      <c r="J799" s="110">
        <v>5</v>
      </c>
      <c r="K799" s="110">
        <v>15</v>
      </c>
      <c r="L799" s="108">
        <v>0.33333333333333331</v>
      </c>
      <c r="M799" s="110">
        <v>4</v>
      </c>
      <c r="N799" s="110">
        <v>15</v>
      </c>
      <c r="O799" s="108">
        <v>0.26666666666666666</v>
      </c>
      <c r="P799" s="108">
        <v>0</v>
      </c>
      <c r="Q799" s="108">
        <v>0.30199999999999999</v>
      </c>
      <c r="R799" s="108">
        <v>7.9365079365079361E-2</v>
      </c>
      <c r="S799" s="110">
        <v>0</v>
      </c>
      <c r="T799" s="110">
        <v>23</v>
      </c>
      <c r="U799" s="110">
        <v>39</v>
      </c>
      <c r="V799" s="108">
        <v>0.58974358974358976</v>
      </c>
      <c r="W799" s="110">
        <v>1</v>
      </c>
      <c r="X799" s="110">
        <v>0</v>
      </c>
      <c r="Y799" s="110">
        <v>16</v>
      </c>
      <c r="Z799" s="108">
        <v>6.25E-2</v>
      </c>
      <c r="AA799" s="110">
        <v>0</v>
      </c>
      <c r="AB799" s="110">
        <v>0</v>
      </c>
      <c r="AC799" s="110">
        <v>0</v>
      </c>
      <c r="AD799" s="110">
        <v>0</v>
      </c>
      <c r="AE799" s="110">
        <v>0</v>
      </c>
      <c r="AF799" s="110">
        <v>0</v>
      </c>
      <c r="AG799" s="110">
        <v>3</v>
      </c>
      <c r="AH799" s="110">
        <v>0</v>
      </c>
      <c r="AI799" s="110">
        <v>0</v>
      </c>
      <c r="AJ799" s="110">
        <v>0</v>
      </c>
      <c r="AK799" s="110">
        <v>15</v>
      </c>
      <c r="AL799" s="108">
        <v>0.2</v>
      </c>
      <c r="AM799" s="111">
        <f t="shared" si="254"/>
        <v>0.78500000000000003</v>
      </c>
      <c r="AN799" s="111">
        <f t="shared" si="253"/>
        <v>0.78800000000000003</v>
      </c>
      <c r="AO799" s="111">
        <f t="shared" si="255"/>
        <v>0.98199999999999998</v>
      </c>
      <c r="AP799" s="111">
        <f t="shared" si="256"/>
        <v>0.99399999999999999</v>
      </c>
      <c r="AQ799" s="111">
        <f t="shared" si="257"/>
        <v>0</v>
      </c>
      <c r="AR799" s="111">
        <f t="shared" si="258"/>
        <v>0.29599999999999999</v>
      </c>
      <c r="AS799" s="111">
        <f t="shared" si="259"/>
        <v>0.86099999999999999</v>
      </c>
      <c r="AT799" s="111">
        <f t="shared" si="260"/>
        <v>0.86099999999999999</v>
      </c>
      <c r="AU799" s="111">
        <f t="shared" si="261"/>
        <v>0.38200000000000001</v>
      </c>
      <c r="AV799" s="111">
        <f t="shared" si="262"/>
        <v>0.59899999999999998</v>
      </c>
      <c r="AW799" s="101">
        <f t="shared" si="263"/>
        <v>0</v>
      </c>
      <c r="AX799" s="101">
        <f t="shared" si="264"/>
        <v>2</v>
      </c>
      <c r="AY799" s="101">
        <f t="shared" si="265"/>
        <v>2</v>
      </c>
      <c r="AZ799" s="101">
        <f t="shared" si="266"/>
        <v>2</v>
      </c>
      <c r="BA799" s="101">
        <f t="shared" si="267"/>
        <v>0</v>
      </c>
      <c r="BB799" s="101">
        <f t="shared" si="268"/>
        <v>0</v>
      </c>
      <c r="BC799" s="101">
        <f t="shared" si="269"/>
        <v>0</v>
      </c>
      <c r="BD799" s="101">
        <f t="shared" si="270"/>
        <v>2</v>
      </c>
      <c r="BE799" s="101">
        <f t="shared" si="271"/>
        <v>1</v>
      </c>
      <c r="BF799" s="101">
        <f t="shared" si="272"/>
        <v>1</v>
      </c>
      <c r="BG799" s="101">
        <f t="shared" si="273"/>
        <v>10</v>
      </c>
    </row>
    <row r="800" spans="1:59" x14ac:dyDescent="0.2">
      <c r="A800" s="98">
        <v>1974505</v>
      </c>
      <c r="B800" s="98" t="s">
        <v>1526</v>
      </c>
      <c r="C800" s="98" t="s">
        <v>2943</v>
      </c>
      <c r="D800" s="98" t="s">
        <v>798</v>
      </c>
      <c r="E800" s="106">
        <v>143</v>
      </c>
      <c r="F800" s="107" t="s">
        <v>1049</v>
      </c>
      <c r="G800" s="108" t="s">
        <v>1050</v>
      </c>
      <c r="H800" s="109">
        <v>60625</v>
      </c>
      <c r="I800" s="108">
        <v>0.21299999999999999</v>
      </c>
      <c r="J800" s="110">
        <v>5</v>
      </c>
      <c r="K800" s="110">
        <v>67</v>
      </c>
      <c r="L800" s="108">
        <v>7.4626865671641784E-2</v>
      </c>
      <c r="M800" s="110">
        <v>0</v>
      </c>
      <c r="N800" s="110">
        <v>67</v>
      </c>
      <c r="O800" s="108">
        <v>0</v>
      </c>
      <c r="P800" s="108">
        <v>0</v>
      </c>
      <c r="Q800" s="108">
        <v>0.53100000000000003</v>
      </c>
      <c r="R800" s="108">
        <v>-6.9444444444444441E-3</v>
      </c>
      <c r="S800" s="110">
        <v>2</v>
      </c>
      <c r="T800" s="110">
        <v>56</v>
      </c>
      <c r="U800" s="110">
        <v>102</v>
      </c>
      <c r="V800" s="108">
        <v>0.56862745098039214</v>
      </c>
      <c r="W800" s="110">
        <v>4</v>
      </c>
      <c r="X800" s="110">
        <v>4</v>
      </c>
      <c r="Y800" s="110">
        <v>71</v>
      </c>
      <c r="Z800" s="108">
        <v>0</v>
      </c>
      <c r="AA800" s="110">
        <v>6</v>
      </c>
      <c r="AB800" s="110">
        <v>7</v>
      </c>
      <c r="AC800" s="110">
        <v>2</v>
      </c>
      <c r="AD800" s="110">
        <v>0</v>
      </c>
      <c r="AE800" s="110">
        <v>0</v>
      </c>
      <c r="AF800" s="110">
        <v>0</v>
      </c>
      <c r="AG800" s="110">
        <v>4</v>
      </c>
      <c r="AH800" s="110">
        <v>0</v>
      </c>
      <c r="AI800" s="110">
        <v>0</v>
      </c>
      <c r="AJ800" s="110">
        <v>0</v>
      </c>
      <c r="AK800" s="110">
        <v>67</v>
      </c>
      <c r="AL800" s="108">
        <v>0.28358208955223879</v>
      </c>
      <c r="AM800" s="111">
        <f t="shared" si="254"/>
        <v>0.41099999999999998</v>
      </c>
      <c r="AN800" s="111">
        <f t="shared" si="253"/>
        <v>0.89900000000000002</v>
      </c>
      <c r="AO800" s="111">
        <f t="shared" si="255"/>
        <v>0.38300000000000001</v>
      </c>
      <c r="AP800" s="111">
        <f t="shared" si="256"/>
        <v>0</v>
      </c>
      <c r="AQ800" s="111">
        <f t="shared" si="257"/>
        <v>0</v>
      </c>
      <c r="AR800" s="111">
        <f t="shared" si="258"/>
        <v>0.94299999999999995</v>
      </c>
      <c r="AS800" s="111">
        <f t="shared" si="259"/>
        <v>0.82099999999999995</v>
      </c>
      <c r="AT800" s="111">
        <f t="shared" si="260"/>
        <v>0.82099999999999995</v>
      </c>
      <c r="AU800" s="111">
        <f t="shared" si="261"/>
        <v>0</v>
      </c>
      <c r="AV800" s="111">
        <f t="shared" si="262"/>
        <v>0.89700000000000002</v>
      </c>
      <c r="AW800" s="101">
        <f t="shared" si="263"/>
        <v>1</v>
      </c>
      <c r="AX800" s="101">
        <f t="shared" si="264"/>
        <v>2</v>
      </c>
      <c r="AY800" s="101">
        <f t="shared" si="265"/>
        <v>1</v>
      </c>
      <c r="AZ800" s="101">
        <f t="shared" si="266"/>
        <v>0</v>
      </c>
      <c r="BA800" s="101">
        <f t="shared" si="267"/>
        <v>0</v>
      </c>
      <c r="BB800" s="101">
        <f t="shared" si="268"/>
        <v>2</v>
      </c>
      <c r="BC800" s="101">
        <f t="shared" si="269"/>
        <v>1</v>
      </c>
      <c r="BD800" s="101">
        <f t="shared" si="270"/>
        <v>2</v>
      </c>
      <c r="BE800" s="101">
        <f t="shared" si="271"/>
        <v>0</v>
      </c>
      <c r="BF800" s="101">
        <f t="shared" si="272"/>
        <v>2</v>
      </c>
      <c r="BG800" s="101">
        <f t="shared" si="273"/>
        <v>11</v>
      </c>
    </row>
    <row r="801" spans="1:59" x14ac:dyDescent="0.2">
      <c r="A801" s="98">
        <v>1974775</v>
      </c>
      <c r="B801" s="98" t="s">
        <v>1913</v>
      </c>
      <c r="C801" s="98" t="s">
        <v>2944</v>
      </c>
      <c r="D801" s="98" t="s">
        <v>799</v>
      </c>
      <c r="E801" s="106">
        <v>1154</v>
      </c>
      <c r="F801" s="107" t="s">
        <v>1230</v>
      </c>
      <c r="G801" s="108" t="s">
        <v>1231</v>
      </c>
      <c r="H801" s="109">
        <v>96250</v>
      </c>
      <c r="I801" s="108">
        <v>9.3000000000000013E-2</v>
      </c>
      <c r="J801" s="110">
        <v>58</v>
      </c>
      <c r="K801" s="110">
        <v>453</v>
      </c>
      <c r="L801" s="108">
        <v>0.12803532008830021</v>
      </c>
      <c r="M801" s="110">
        <v>15</v>
      </c>
      <c r="N801" s="110">
        <v>453</v>
      </c>
      <c r="O801" s="108">
        <v>3.3112582781456956E-2</v>
      </c>
      <c r="P801" s="108">
        <v>3.5000000000000003E-2</v>
      </c>
      <c r="Q801" s="108">
        <v>0.29899999999999999</v>
      </c>
      <c r="R801" s="108">
        <v>7.4487895716946001E-2</v>
      </c>
      <c r="S801" s="110">
        <v>32</v>
      </c>
      <c r="T801" s="110">
        <v>277</v>
      </c>
      <c r="U801" s="110">
        <v>830</v>
      </c>
      <c r="V801" s="108">
        <v>0.37228915662650602</v>
      </c>
      <c r="W801" s="110">
        <v>76</v>
      </c>
      <c r="X801" s="110">
        <v>55</v>
      </c>
      <c r="Y801" s="110">
        <v>529</v>
      </c>
      <c r="Z801" s="108">
        <v>3.9697542533081283E-2</v>
      </c>
      <c r="AA801" s="110">
        <v>32</v>
      </c>
      <c r="AB801" s="110">
        <v>9</v>
      </c>
      <c r="AC801" s="110">
        <v>10</v>
      </c>
      <c r="AD801" s="110">
        <v>3</v>
      </c>
      <c r="AE801" s="110">
        <v>0</v>
      </c>
      <c r="AF801" s="110">
        <v>8</v>
      </c>
      <c r="AG801" s="110">
        <v>13</v>
      </c>
      <c r="AH801" s="110">
        <v>0</v>
      </c>
      <c r="AI801" s="110">
        <v>0</v>
      </c>
      <c r="AJ801" s="110">
        <v>0</v>
      </c>
      <c r="AK801" s="110">
        <v>453</v>
      </c>
      <c r="AL801" s="108">
        <v>0.16556291390728478</v>
      </c>
      <c r="AM801" s="111">
        <f t="shared" si="254"/>
        <v>0.93</v>
      </c>
      <c r="AN801" s="111">
        <f t="shared" si="253"/>
        <v>0.49199999999999999</v>
      </c>
      <c r="AO801" s="111">
        <f t="shared" si="255"/>
        <v>0.66700000000000004</v>
      </c>
      <c r="AP801" s="111">
        <f t="shared" si="256"/>
        <v>0.46899999999999997</v>
      </c>
      <c r="AQ801" s="111">
        <f t="shared" si="257"/>
        <v>0.625</v>
      </c>
      <c r="AR801" s="111">
        <f t="shared" si="258"/>
        <v>0.27900000000000003</v>
      </c>
      <c r="AS801" s="111">
        <f t="shared" si="259"/>
        <v>0.19900000000000001</v>
      </c>
      <c r="AT801" s="111">
        <f t="shared" si="260"/>
        <v>0.19900000000000001</v>
      </c>
      <c r="AU801" s="111">
        <f t="shared" si="261"/>
        <v>0.25600000000000001</v>
      </c>
      <c r="AV801" s="111">
        <f t="shared" si="262"/>
        <v>0.42299999999999999</v>
      </c>
      <c r="AW801" s="101">
        <f t="shared" si="263"/>
        <v>0</v>
      </c>
      <c r="AX801" s="101">
        <f t="shared" si="264"/>
        <v>1</v>
      </c>
      <c r="AY801" s="101">
        <f t="shared" si="265"/>
        <v>2</v>
      </c>
      <c r="AZ801" s="101">
        <f t="shared" si="266"/>
        <v>1</v>
      </c>
      <c r="BA801" s="101">
        <f t="shared" si="267"/>
        <v>1</v>
      </c>
      <c r="BB801" s="101">
        <f t="shared" si="268"/>
        <v>0</v>
      </c>
      <c r="BC801" s="101">
        <f t="shared" si="269"/>
        <v>0</v>
      </c>
      <c r="BD801" s="101">
        <f t="shared" si="270"/>
        <v>0</v>
      </c>
      <c r="BE801" s="101">
        <f t="shared" si="271"/>
        <v>0</v>
      </c>
      <c r="BF801" s="101">
        <f t="shared" si="272"/>
        <v>1</v>
      </c>
      <c r="BG801" s="101">
        <f t="shared" si="273"/>
        <v>6</v>
      </c>
    </row>
    <row r="802" spans="1:59" x14ac:dyDescent="0.2">
      <c r="A802" s="98">
        <v>1969735</v>
      </c>
      <c r="B802" s="98" t="s">
        <v>1997</v>
      </c>
      <c r="C802" s="98" t="s">
        <v>2945</v>
      </c>
      <c r="D802" s="98" t="s">
        <v>800</v>
      </c>
      <c r="E802" s="106">
        <v>1160</v>
      </c>
      <c r="F802" s="107" t="s">
        <v>571</v>
      </c>
      <c r="G802" s="108" t="s">
        <v>1260</v>
      </c>
      <c r="H802" s="109">
        <v>75208</v>
      </c>
      <c r="I802" s="108">
        <v>7.9000000000000001E-2</v>
      </c>
      <c r="J802" s="110">
        <v>31</v>
      </c>
      <c r="K802" s="110">
        <v>490</v>
      </c>
      <c r="L802" s="108">
        <v>6.3265306122448975E-2</v>
      </c>
      <c r="M802" s="110">
        <v>11</v>
      </c>
      <c r="N802" s="110">
        <v>490</v>
      </c>
      <c r="O802" s="108">
        <v>2.2448979591836733E-2</v>
      </c>
      <c r="P802" s="108">
        <v>3.2000000000000001E-2</v>
      </c>
      <c r="Q802" s="108">
        <v>0.376</v>
      </c>
      <c r="R802" s="108">
        <v>4.7877145438121049E-2</v>
      </c>
      <c r="S802" s="110">
        <v>45</v>
      </c>
      <c r="T802" s="110">
        <v>296</v>
      </c>
      <c r="U802" s="110">
        <v>813</v>
      </c>
      <c r="V802" s="108">
        <v>0.4194341943419434</v>
      </c>
      <c r="W802" s="110">
        <v>37</v>
      </c>
      <c r="X802" s="110">
        <v>0</v>
      </c>
      <c r="Y802" s="110">
        <v>527</v>
      </c>
      <c r="Z802" s="108">
        <v>7.020872865275142E-2</v>
      </c>
      <c r="AA802" s="110">
        <v>34</v>
      </c>
      <c r="AB802" s="110">
        <v>12</v>
      </c>
      <c r="AC802" s="110">
        <v>8</v>
      </c>
      <c r="AD802" s="110">
        <v>6</v>
      </c>
      <c r="AE802" s="110">
        <v>0</v>
      </c>
      <c r="AF802" s="110">
        <v>7</v>
      </c>
      <c r="AG802" s="110">
        <v>22</v>
      </c>
      <c r="AH802" s="110">
        <v>0</v>
      </c>
      <c r="AI802" s="110">
        <v>0</v>
      </c>
      <c r="AJ802" s="110">
        <v>0</v>
      </c>
      <c r="AK802" s="110">
        <v>490</v>
      </c>
      <c r="AL802" s="108">
        <v>0.1816326530612245</v>
      </c>
      <c r="AM802" s="111">
        <f t="shared" si="254"/>
        <v>0.74099999999999999</v>
      </c>
      <c r="AN802" s="111">
        <f t="shared" si="253"/>
        <v>0.41599999999999998</v>
      </c>
      <c r="AO802" s="111">
        <f t="shared" si="255"/>
        <v>0.309</v>
      </c>
      <c r="AP802" s="111">
        <f t="shared" si="256"/>
        <v>0.33100000000000002</v>
      </c>
      <c r="AQ802" s="111">
        <f t="shared" si="257"/>
        <v>0.57899999999999996</v>
      </c>
      <c r="AR802" s="111">
        <f t="shared" si="258"/>
        <v>0.60099999999999998</v>
      </c>
      <c r="AS802" s="111">
        <f t="shared" si="259"/>
        <v>0.35699999999999998</v>
      </c>
      <c r="AT802" s="111">
        <f t="shared" si="260"/>
        <v>0.35699999999999998</v>
      </c>
      <c r="AU802" s="111">
        <f t="shared" si="261"/>
        <v>0.436</v>
      </c>
      <c r="AV802" s="111">
        <f t="shared" si="262"/>
        <v>0.51300000000000001</v>
      </c>
      <c r="AW802" s="101">
        <f t="shared" si="263"/>
        <v>0</v>
      </c>
      <c r="AX802" s="101">
        <f t="shared" si="264"/>
        <v>1</v>
      </c>
      <c r="AY802" s="101">
        <f t="shared" si="265"/>
        <v>0</v>
      </c>
      <c r="AZ802" s="101">
        <f t="shared" si="266"/>
        <v>0</v>
      </c>
      <c r="BA802" s="101">
        <f t="shared" si="267"/>
        <v>1</v>
      </c>
      <c r="BB802" s="101">
        <f t="shared" si="268"/>
        <v>1</v>
      </c>
      <c r="BC802" s="101">
        <f t="shared" si="269"/>
        <v>0</v>
      </c>
      <c r="BD802" s="101">
        <f t="shared" si="270"/>
        <v>1</v>
      </c>
      <c r="BE802" s="101">
        <f t="shared" si="271"/>
        <v>1</v>
      </c>
      <c r="BF802" s="101">
        <f t="shared" si="272"/>
        <v>1</v>
      </c>
      <c r="BG802" s="101">
        <f t="shared" si="273"/>
        <v>6</v>
      </c>
    </row>
    <row r="803" spans="1:59" x14ac:dyDescent="0.2">
      <c r="A803" s="98">
        <v>1969780</v>
      </c>
      <c r="B803" s="98" t="s">
        <v>1616</v>
      </c>
      <c r="C803" s="98" t="s">
        <v>2946</v>
      </c>
      <c r="D803" s="98" t="s">
        <v>801</v>
      </c>
      <c r="E803" s="106">
        <v>76</v>
      </c>
      <c r="F803" s="107" t="s">
        <v>1054</v>
      </c>
      <c r="G803" s="108" t="s">
        <v>1055</v>
      </c>
      <c r="H803" s="109">
        <v>58750</v>
      </c>
      <c r="I803" s="108">
        <v>0.24100000000000002</v>
      </c>
      <c r="J803" s="110">
        <v>0</v>
      </c>
      <c r="K803" s="110">
        <v>42</v>
      </c>
      <c r="L803" s="108">
        <v>0</v>
      </c>
      <c r="M803" s="110">
        <v>0</v>
      </c>
      <c r="N803" s="110">
        <v>42</v>
      </c>
      <c r="O803" s="108">
        <v>0</v>
      </c>
      <c r="P803" s="108">
        <v>0</v>
      </c>
      <c r="Q803" s="108">
        <v>0.373</v>
      </c>
      <c r="R803" s="108">
        <v>-0.25490196078431371</v>
      </c>
      <c r="S803" s="110">
        <v>8</v>
      </c>
      <c r="T803" s="110">
        <v>24</v>
      </c>
      <c r="U803" s="110">
        <v>59</v>
      </c>
      <c r="V803" s="108">
        <v>0.5423728813559322</v>
      </c>
      <c r="W803" s="110">
        <v>14</v>
      </c>
      <c r="X803" s="110">
        <v>0</v>
      </c>
      <c r="Y803" s="110">
        <v>56</v>
      </c>
      <c r="Z803" s="108">
        <v>0.25</v>
      </c>
      <c r="AA803" s="110">
        <v>0</v>
      </c>
      <c r="AB803" s="110">
        <v>1</v>
      </c>
      <c r="AC803" s="110">
        <v>3</v>
      </c>
      <c r="AD803" s="110">
        <v>0</v>
      </c>
      <c r="AE803" s="110">
        <v>0</v>
      </c>
      <c r="AF803" s="110">
        <v>0</v>
      </c>
      <c r="AG803" s="110">
        <v>0</v>
      </c>
      <c r="AH803" s="110">
        <v>0</v>
      </c>
      <c r="AI803" s="110">
        <v>0</v>
      </c>
      <c r="AJ803" s="110">
        <v>0</v>
      </c>
      <c r="AK803" s="110">
        <v>42</v>
      </c>
      <c r="AL803" s="108">
        <v>9.5238095238095233E-2</v>
      </c>
      <c r="AM803" s="111">
        <f t="shared" si="254"/>
        <v>0.35399999999999998</v>
      </c>
      <c r="AN803" s="111">
        <f t="shared" si="253"/>
        <v>0.93</v>
      </c>
      <c r="AO803" s="111">
        <f t="shared" si="255"/>
        <v>0</v>
      </c>
      <c r="AP803" s="111">
        <f t="shared" si="256"/>
        <v>0</v>
      </c>
      <c r="AQ803" s="111">
        <f t="shared" si="257"/>
        <v>0</v>
      </c>
      <c r="AR803" s="111">
        <f t="shared" si="258"/>
        <v>0.58599999999999997</v>
      </c>
      <c r="AS803" s="111">
        <f t="shared" si="259"/>
        <v>0.76500000000000001</v>
      </c>
      <c r="AT803" s="111">
        <f t="shared" si="260"/>
        <v>0.76500000000000001</v>
      </c>
      <c r="AU803" s="111">
        <f t="shared" si="261"/>
        <v>0.94499999999999995</v>
      </c>
      <c r="AV803" s="111">
        <f t="shared" si="262"/>
        <v>0.129</v>
      </c>
      <c r="AW803" s="101">
        <f t="shared" si="263"/>
        <v>1</v>
      </c>
      <c r="AX803" s="101">
        <f t="shared" si="264"/>
        <v>2</v>
      </c>
      <c r="AY803" s="101">
        <f t="shared" si="265"/>
        <v>0</v>
      </c>
      <c r="AZ803" s="101">
        <f t="shared" si="266"/>
        <v>0</v>
      </c>
      <c r="BA803" s="101">
        <f t="shared" si="267"/>
        <v>0</v>
      </c>
      <c r="BB803" s="101">
        <f t="shared" si="268"/>
        <v>1</v>
      </c>
      <c r="BC803" s="101">
        <f t="shared" si="269"/>
        <v>2</v>
      </c>
      <c r="BD803" s="101">
        <f t="shared" si="270"/>
        <v>2</v>
      </c>
      <c r="BE803" s="101">
        <f t="shared" si="271"/>
        <v>2</v>
      </c>
      <c r="BF803" s="101">
        <f t="shared" si="272"/>
        <v>0</v>
      </c>
      <c r="BG803" s="101">
        <f t="shared" si="273"/>
        <v>10</v>
      </c>
    </row>
    <row r="804" spans="1:59" x14ac:dyDescent="0.2">
      <c r="A804" s="98">
        <v>1969915</v>
      </c>
      <c r="B804" s="98" t="s">
        <v>2040</v>
      </c>
      <c r="C804" s="98" t="s">
        <v>2947</v>
      </c>
      <c r="D804" s="98" t="s">
        <v>802</v>
      </c>
      <c r="E804" s="106">
        <v>640</v>
      </c>
      <c r="F804" s="107" t="s">
        <v>1373</v>
      </c>
      <c r="G804" s="108" t="s">
        <v>1374</v>
      </c>
      <c r="H804" s="109">
        <v>81944</v>
      </c>
      <c r="I804" s="108">
        <v>6.3E-2</v>
      </c>
      <c r="J804" s="110">
        <v>16</v>
      </c>
      <c r="K804" s="110">
        <v>320</v>
      </c>
      <c r="L804" s="108">
        <v>0.05</v>
      </c>
      <c r="M804" s="110">
        <v>20</v>
      </c>
      <c r="N804" s="110">
        <v>320</v>
      </c>
      <c r="O804" s="108">
        <v>6.25E-2</v>
      </c>
      <c r="P804" s="108">
        <v>4.9000000000000002E-2</v>
      </c>
      <c r="Q804" s="108">
        <v>0.26600000000000001</v>
      </c>
      <c r="R804" s="108">
        <v>-1.9908116385911178E-2</v>
      </c>
      <c r="S804" s="110">
        <v>25</v>
      </c>
      <c r="T804" s="110">
        <v>205</v>
      </c>
      <c r="U804" s="110">
        <v>565</v>
      </c>
      <c r="V804" s="108">
        <v>0.40707964601769914</v>
      </c>
      <c r="W804" s="110">
        <v>13</v>
      </c>
      <c r="X804" s="110">
        <v>0</v>
      </c>
      <c r="Y804" s="110">
        <v>333</v>
      </c>
      <c r="Z804" s="108">
        <v>3.903903903903904E-2</v>
      </c>
      <c r="AA804" s="110">
        <v>7</v>
      </c>
      <c r="AB804" s="110">
        <v>2</v>
      </c>
      <c r="AC804" s="110">
        <v>15</v>
      </c>
      <c r="AD804" s="110">
        <v>11</v>
      </c>
      <c r="AE804" s="110">
        <v>2</v>
      </c>
      <c r="AF804" s="110">
        <v>10</v>
      </c>
      <c r="AG804" s="110">
        <v>0</v>
      </c>
      <c r="AH804" s="110">
        <v>1</v>
      </c>
      <c r="AI804" s="110">
        <v>0</v>
      </c>
      <c r="AJ804" s="110">
        <v>0</v>
      </c>
      <c r="AK804" s="110">
        <v>320</v>
      </c>
      <c r="AL804" s="108">
        <v>0.15</v>
      </c>
      <c r="AM804" s="111">
        <f t="shared" si="254"/>
        <v>0.82799999999999996</v>
      </c>
      <c r="AN804" s="111">
        <f t="shared" si="253"/>
        <v>0.28799999999999998</v>
      </c>
      <c r="AO804" s="111">
        <f t="shared" si="255"/>
        <v>0.23</v>
      </c>
      <c r="AP804" s="111">
        <f t="shared" si="256"/>
        <v>0.747</v>
      </c>
      <c r="AQ804" s="111">
        <f t="shared" si="257"/>
        <v>0.76</v>
      </c>
      <c r="AR804" s="111">
        <f t="shared" si="258"/>
        <v>0.17399999999999999</v>
      </c>
      <c r="AS804" s="111">
        <f t="shared" si="259"/>
        <v>0.30399999999999999</v>
      </c>
      <c r="AT804" s="111">
        <f t="shared" si="260"/>
        <v>0.30399999999999999</v>
      </c>
      <c r="AU804" s="111">
        <f t="shared" si="261"/>
        <v>0.253</v>
      </c>
      <c r="AV804" s="111">
        <f t="shared" si="262"/>
        <v>0.35199999999999998</v>
      </c>
      <c r="AW804" s="101">
        <f t="shared" si="263"/>
        <v>0</v>
      </c>
      <c r="AX804" s="101">
        <f t="shared" si="264"/>
        <v>0</v>
      </c>
      <c r="AY804" s="101">
        <f t="shared" si="265"/>
        <v>0</v>
      </c>
      <c r="AZ804" s="101">
        <f t="shared" si="266"/>
        <v>2</v>
      </c>
      <c r="BA804" s="101">
        <f t="shared" si="267"/>
        <v>2</v>
      </c>
      <c r="BB804" s="101">
        <f t="shared" si="268"/>
        <v>0</v>
      </c>
      <c r="BC804" s="101">
        <f t="shared" si="269"/>
        <v>1</v>
      </c>
      <c r="BD804" s="101">
        <f t="shared" si="270"/>
        <v>0</v>
      </c>
      <c r="BE804" s="101">
        <f t="shared" si="271"/>
        <v>0</v>
      </c>
      <c r="BF804" s="101">
        <f t="shared" si="272"/>
        <v>1</v>
      </c>
      <c r="BG804" s="101">
        <f t="shared" si="273"/>
        <v>6</v>
      </c>
    </row>
    <row r="805" spans="1:59" x14ac:dyDescent="0.2">
      <c r="A805" s="98">
        <v>1969960</v>
      </c>
      <c r="B805" s="98" t="s">
        <v>1364</v>
      </c>
      <c r="C805" s="98" t="s">
        <v>2948</v>
      </c>
      <c r="D805" s="98" t="s">
        <v>803</v>
      </c>
      <c r="E805" s="106">
        <v>120</v>
      </c>
      <c r="F805" s="107" t="s">
        <v>1049</v>
      </c>
      <c r="G805" s="108" t="s">
        <v>1050</v>
      </c>
      <c r="H805" s="109">
        <v>41813</v>
      </c>
      <c r="I805" s="108">
        <v>0.17600000000000002</v>
      </c>
      <c r="J805" s="110">
        <v>5</v>
      </c>
      <c r="K805" s="110">
        <v>75</v>
      </c>
      <c r="L805" s="108">
        <v>6.6666666666666666E-2</v>
      </c>
      <c r="M805" s="110">
        <v>2</v>
      </c>
      <c r="N805" s="110">
        <v>75</v>
      </c>
      <c r="O805" s="108">
        <v>2.6666666666666668E-2</v>
      </c>
      <c r="P805" s="108">
        <v>0</v>
      </c>
      <c r="Q805" s="108">
        <v>0.40500000000000003</v>
      </c>
      <c r="R805" s="108">
        <v>-0.1111111111111111</v>
      </c>
      <c r="S805" s="110">
        <v>13</v>
      </c>
      <c r="T805" s="110">
        <v>78</v>
      </c>
      <c r="U805" s="110">
        <v>116</v>
      </c>
      <c r="V805" s="108">
        <v>0.78448275862068961</v>
      </c>
      <c r="W805" s="110">
        <v>0</v>
      </c>
      <c r="X805" s="110">
        <v>0</v>
      </c>
      <c r="Y805" s="110">
        <v>75</v>
      </c>
      <c r="Z805" s="108">
        <v>0</v>
      </c>
      <c r="AA805" s="110">
        <v>5</v>
      </c>
      <c r="AB805" s="110">
        <v>5</v>
      </c>
      <c r="AC805" s="110">
        <v>2</v>
      </c>
      <c r="AD805" s="110">
        <v>0</v>
      </c>
      <c r="AE805" s="110">
        <v>0</v>
      </c>
      <c r="AF805" s="110">
        <v>10</v>
      </c>
      <c r="AG805" s="110">
        <v>0</v>
      </c>
      <c r="AH805" s="110">
        <v>0</v>
      </c>
      <c r="AI805" s="110">
        <v>0</v>
      </c>
      <c r="AJ805" s="110">
        <v>0</v>
      </c>
      <c r="AK805" s="110">
        <v>75</v>
      </c>
      <c r="AL805" s="108">
        <v>0.29333333333333333</v>
      </c>
      <c r="AM805" s="111">
        <f t="shared" si="254"/>
        <v>4.7E-2</v>
      </c>
      <c r="AN805" s="111">
        <f t="shared" si="253"/>
        <v>0.84699999999999998</v>
      </c>
      <c r="AO805" s="111">
        <f t="shared" si="255"/>
        <v>0.33</v>
      </c>
      <c r="AP805" s="111">
        <f t="shared" si="256"/>
        <v>0.38600000000000001</v>
      </c>
      <c r="AQ805" s="111">
        <f t="shared" si="257"/>
        <v>0</v>
      </c>
      <c r="AR805" s="111">
        <f t="shared" si="258"/>
        <v>0.71899999999999997</v>
      </c>
      <c r="AS805" s="111">
        <f t="shared" si="259"/>
        <v>0.98899999999999999</v>
      </c>
      <c r="AT805" s="111">
        <f t="shared" si="260"/>
        <v>0.98899999999999999</v>
      </c>
      <c r="AU805" s="111">
        <f t="shared" si="261"/>
        <v>0</v>
      </c>
      <c r="AV805" s="111">
        <f t="shared" si="262"/>
        <v>0.91400000000000003</v>
      </c>
      <c r="AW805" s="101">
        <f t="shared" si="263"/>
        <v>2</v>
      </c>
      <c r="AX805" s="101">
        <f t="shared" si="264"/>
        <v>2</v>
      </c>
      <c r="AY805" s="101">
        <f t="shared" si="265"/>
        <v>0</v>
      </c>
      <c r="AZ805" s="101">
        <f t="shared" si="266"/>
        <v>1</v>
      </c>
      <c r="BA805" s="101">
        <f t="shared" si="267"/>
        <v>0</v>
      </c>
      <c r="BB805" s="101">
        <f t="shared" si="268"/>
        <v>2</v>
      </c>
      <c r="BC805" s="101">
        <f t="shared" si="269"/>
        <v>2</v>
      </c>
      <c r="BD805" s="101">
        <f t="shared" si="270"/>
        <v>2</v>
      </c>
      <c r="BE805" s="101">
        <f t="shared" si="271"/>
        <v>0</v>
      </c>
      <c r="BF805" s="101">
        <f t="shared" si="272"/>
        <v>2</v>
      </c>
      <c r="BG805" s="101">
        <f t="shared" si="273"/>
        <v>13</v>
      </c>
    </row>
    <row r="806" spans="1:59" x14ac:dyDescent="0.2">
      <c r="A806" s="98">
        <v>1970050</v>
      </c>
      <c r="B806" s="98" t="s">
        <v>1802</v>
      </c>
      <c r="C806" s="98" t="s">
        <v>2949</v>
      </c>
      <c r="D806" s="98" t="s">
        <v>804</v>
      </c>
      <c r="E806" s="106">
        <v>167</v>
      </c>
      <c r="F806" s="107" t="s">
        <v>293</v>
      </c>
      <c r="G806" s="108" t="s">
        <v>1078</v>
      </c>
      <c r="H806" s="109">
        <v>75000</v>
      </c>
      <c r="I806" s="108">
        <v>7.4999999999999997E-2</v>
      </c>
      <c r="J806" s="110">
        <v>8</v>
      </c>
      <c r="K806" s="110">
        <v>66</v>
      </c>
      <c r="L806" s="108">
        <v>0.12121212121212122</v>
      </c>
      <c r="M806" s="110">
        <v>0</v>
      </c>
      <c r="N806" s="110">
        <v>66</v>
      </c>
      <c r="O806" s="108">
        <v>0</v>
      </c>
      <c r="P806" s="108">
        <v>0</v>
      </c>
      <c r="Q806" s="108">
        <v>0.26800000000000002</v>
      </c>
      <c r="R806" s="108">
        <v>0.16783216783216784</v>
      </c>
      <c r="S806" s="110">
        <v>4</v>
      </c>
      <c r="T806" s="110">
        <v>40</v>
      </c>
      <c r="U806" s="110">
        <v>106</v>
      </c>
      <c r="V806" s="108">
        <v>0.41509433962264153</v>
      </c>
      <c r="W806" s="110">
        <v>31</v>
      </c>
      <c r="X806" s="110">
        <v>3</v>
      </c>
      <c r="Y806" s="110">
        <v>97</v>
      </c>
      <c r="Z806" s="108">
        <v>0.28865979381443296</v>
      </c>
      <c r="AA806" s="110">
        <v>6</v>
      </c>
      <c r="AB806" s="110">
        <v>0</v>
      </c>
      <c r="AC806" s="110">
        <v>1</v>
      </c>
      <c r="AD806" s="110">
        <v>2</v>
      </c>
      <c r="AE806" s="110">
        <v>0</v>
      </c>
      <c r="AF806" s="110">
        <v>0</v>
      </c>
      <c r="AG806" s="110">
        <v>0</v>
      </c>
      <c r="AH806" s="110">
        <v>0</v>
      </c>
      <c r="AI806" s="110">
        <v>0</v>
      </c>
      <c r="AJ806" s="110">
        <v>0</v>
      </c>
      <c r="AK806" s="110">
        <v>66</v>
      </c>
      <c r="AL806" s="108">
        <v>0.13636363636363635</v>
      </c>
      <c r="AM806" s="111">
        <f t="shared" si="254"/>
        <v>0.73599999999999999</v>
      </c>
      <c r="AN806" s="111">
        <f t="shared" si="253"/>
        <v>0.38200000000000001</v>
      </c>
      <c r="AO806" s="111">
        <f t="shared" si="255"/>
        <v>0.64200000000000002</v>
      </c>
      <c r="AP806" s="111">
        <f t="shared" si="256"/>
        <v>0</v>
      </c>
      <c r="AQ806" s="111">
        <f t="shared" si="257"/>
        <v>0</v>
      </c>
      <c r="AR806" s="111">
        <f t="shared" si="258"/>
        <v>0.186</v>
      </c>
      <c r="AS806" s="111">
        <f t="shared" si="259"/>
        <v>0.34</v>
      </c>
      <c r="AT806" s="111">
        <f t="shared" si="260"/>
        <v>0.34</v>
      </c>
      <c r="AU806" s="111">
        <f t="shared" si="261"/>
        <v>0.96299999999999997</v>
      </c>
      <c r="AV806" s="111">
        <f t="shared" si="262"/>
        <v>0.28399999999999997</v>
      </c>
      <c r="AW806" s="101">
        <f t="shared" si="263"/>
        <v>0</v>
      </c>
      <c r="AX806" s="101">
        <f t="shared" si="264"/>
        <v>1</v>
      </c>
      <c r="AY806" s="101">
        <f t="shared" si="265"/>
        <v>1</v>
      </c>
      <c r="AZ806" s="101">
        <f t="shared" si="266"/>
        <v>0</v>
      </c>
      <c r="BA806" s="101">
        <f t="shared" si="267"/>
        <v>0</v>
      </c>
      <c r="BB806" s="101">
        <f t="shared" si="268"/>
        <v>0</v>
      </c>
      <c r="BC806" s="101">
        <f t="shared" si="269"/>
        <v>0</v>
      </c>
      <c r="BD806" s="101">
        <f t="shared" si="270"/>
        <v>1</v>
      </c>
      <c r="BE806" s="101">
        <f t="shared" si="271"/>
        <v>2</v>
      </c>
      <c r="BF806" s="101">
        <f t="shared" si="272"/>
        <v>0</v>
      </c>
      <c r="BG806" s="101">
        <f t="shared" si="273"/>
        <v>5</v>
      </c>
    </row>
    <row r="807" spans="1:59" x14ac:dyDescent="0.2">
      <c r="A807" s="98">
        <v>1970095</v>
      </c>
      <c r="B807" s="98" t="s">
        <v>1857</v>
      </c>
      <c r="C807" s="98" t="s">
        <v>2950</v>
      </c>
      <c r="D807" s="98" t="s">
        <v>805</v>
      </c>
      <c r="E807" s="106">
        <v>108</v>
      </c>
      <c r="F807" s="107" t="s">
        <v>1444</v>
      </c>
      <c r="G807" s="108" t="s">
        <v>1445</v>
      </c>
      <c r="H807" s="109">
        <v>78750</v>
      </c>
      <c r="I807" s="108">
        <v>6.3E-2</v>
      </c>
      <c r="J807" s="110">
        <v>2</v>
      </c>
      <c r="K807" s="110">
        <v>52</v>
      </c>
      <c r="L807" s="108">
        <v>3.8461538461538464E-2</v>
      </c>
      <c r="M807" s="110">
        <v>0</v>
      </c>
      <c r="N807" s="110">
        <v>52</v>
      </c>
      <c r="O807" s="108">
        <v>0</v>
      </c>
      <c r="P807" s="108">
        <v>0</v>
      </c>
      <c r="Q807" s="108">
        <v>0.375</v>
      </c>
      <c r="R807" s="108">
        <v>-0.14960629921259844</v>
      </c>
      <c r="S807" s="110">
        <v>3</v>
      </c>
      <c r="T807" s="110">
        <v>48</v>
      </c>
      <c r="U807" s="110">
        <v>95</v>
      </c>
      <c r="V807" s="108">
        <v>0.5368421052631579</v>
      </c>
      <c r="W807" s="110">
        <v>0</v>
      </c>
      <c r="X807" s="110">
        <v>0</v>
      </c>
      <c r="Y807" s="110">
        <v>52</v>
      </c>
      <c r="Z807" s="108">
        <v>0</v>
      </c>
      <c r="AA807" s="110">
        <v>0</v>
      </c>
      <c r="AB807" s="110">
        <v>1</v>
      </c>
      <c r="AC807" s="110">
        <v>0</v>
      </c>
      <c r="AD807" s="110">
        <v>0</v>
      </c>
      <c r="AE807" s="110">
        <v>0</v>
      </c>
      <c r="AF807" s="110">
        <v>0</v>
      </c>
      <c r="AG807" s="110">
        <v>2</v>
      </c>
      <c r="AH807" s="110">
        <v>0</v>
      </c>
      <c r="AI807" s="110">
        <v>0</v>
      </c>
      <c r="AJ807" s="110">
        <v>0</v>
      </c>
      <c r="AK807" s="110">
        <v>52</v>
      </c>
      <c r="AL807" s="108">
        <v>5.7692307692307696E-2</v>
      </c>
      <c r="AM807" s="111">
        <f t="shared" si="254"/>
        <v>0.78500000000000003</v>
      </c>
      <c r="AN807" s="111">
        <f t="shared" si="253"/>
        <v>0.28799999999999998</v>
      </c>
      <c r="AO807" s="111">
        <f t="shared" si="255"/>
        <v>0.16500000000000001</v>
      </c>
      <c r="AP807" s="111">
        <f t="shared" si="256"/>
        <v>0</v>
      </c>
      <c r="AQ807" s="111">
        <f t="shared" si="257"/>
        <v>0</v>
      </c>
      <c r="AR807" s="111">
        <f t="shared" si="258"/>
        <v>0.59499999999999997</v>
      </c>
      <c r="AS807" s="111">
        <f t="shared" si="259"/>
        <v>0.74099999999999999</v>
      </c>
      <c r="AT807" s="111">
        <f t="shared" si="260"/>
        <v>0.74099999999999999</v>
      </c>
      <c r="AU807" s="111">
        <f t="shared" si="261"/>
        <v>0</v>
      </c>
      <c r="AV807" s="111">
        <f t="shared" si="262"/>
        <v>5.8999999999999997E-2</v>
      </c>
      <c r="AW807" s="101">
        <f t="shared" si="263"/>
        <v>0</v>
      </c>
      <c r="AX807" s="101">
        <f t="shared" si="264"/>
        <v>0</v>
      </c>
      <c r="AY807" s="101">
        <f t="shared" si="265"/>
        <v>0</v>
      </c>
      <c r="AZ807" s="101">
        <f t="shared" si="266"/>
        <v>0</v>
      </c>
      <c r="BA807" s="101">
        <f t="shared" si="267"/>
        <v>0</v>
      </c>
      <c r="BB807" s="101">
        <f t="shared" si="268"/>
        <v>1</v>
      </c>
      <c r="BC807" s="101">
        <f t="shared" si="269"/>
        <v>2</v>
      </c>
      <c r="BD807" s="101">
        <f t="shared" si="270"/>
        <v>2</v>
      </c>
      <c r="BE807" s="101">
        <f t="shared" si="271"/>
        <v>0</v>
      </c>
      <c r="BF807" s="101">
        <f t="shared" si="272"/>
        <v>0</v>
      </c>
      <c r="BG807" s="101">
        <f t="shared" si="273"/>
        <v>5</v>
      </c>
    </row>
    <row r="808" spans="1:59" x14ac:dyDescent="0.2">
      <c r="A808" s="98">
        <v>1970140</v>
      </c>
      <c r="B808" s="98" t="s">
        <v>1943</v>
      </c>
      <c r="C808" s="98" t="s">
        <v>2951</v>
      </c>
      <c r="D808" s="98" t="s">
        <v>806</v>
      </c>
      <c r="E808" s="106">
        <v>106</v>
      </c>
      <c r="F808" s="107" t="s">
        <v>159</v>
      </c>
      <c r="G808" s="108" t="s">
        <v>1107</v>
      </c>
      <c r="H808" s="109">
        <v>88750</v>
      </c>
      <c r="I808" s="108">
        <v>6.8000000000000005E-2</v>
      </c>
      <c r="J808" s="110">
        <v>1</v>
      </c>
      <c r="K808" s="110">
        <v>37</v>
      </c>
      <c r="L808" s="108">
        <v>2.7027027027027029E-2</v>
      </c>
      <c r="M808" s="110">
        <v>1</v>
      </c>
      <c r="N808" s="110">
        <v>37</v>
      </c>
      <c r="O808" s="108">
        <v>2.7027027027027029E-2</v>
      </c>
      <c r="P808" s="108">
        <v>6.0999999999999999E-2</v>
      </c>
      <c r="Q808" s="108">
        <v>0.24600000000000002</v>
      </c>
      <c r="R808" s="108">
        <v>-1.8518518518518517E-2</v>
      </c>
      <c r="S808" s="110">
        <v>4</v>
      </c>
      <c r="T808" s="110">
        <v>26</v>
      </c>
      <c r="U808" s="110">
        <v>60</v>
      </c>
      <c r="V808" s="108">
        <v>0.5</v>
      </c>
      <c r="W808" s="110">
        <v>5</v>
      </c>
      <c r="X808" s="110">
        <v>0</v>
      </c>
      <c r="Y808" s="110">
        <v>42</v>
      </c>
      <c r="Z808" s="108">
        <v>0.11904761904761904</v>
      </c>
      <c r="AA808" s="110">
        <v>1</v>
      </c>
      <c r="AB808" s="110">
        <v>0</v>
      </c>
      <c r="AC808" s="110">
        <v>0</v>
      </c>
      <c r="AD808" s="110">
        <v>0</v>
      </c>
      <c r="AE808" s="110">
        <v>0</v>
      </c>
      <c r="AF808" s="110">
        <v>0</v>
      </c>
      <c r="AG808" s="110">
        <v>4</v>
      </c>
      <c r="AH808" s="110">
        <v>0</v>
      </c>
      <c r="AI808" s="110">
        <v>0</v>
      </c>
      <c r="AJ808" s="110">
        <v>0</v>
      </c>
      <c r="AK808" s="110">
        <v>37</v>
      </c>
      <c r="AL808" s="108">
        <v>0.13513513513513514</v>
      </c>
      <c r="AM808" s="111">
        <f t="shared" si="254"/>
        <v>0.89700000000000002</v>
      </c>
      <c r="AN808" s="111">
        <f t="shared" si="253"/>
        <v>0.33</v>
      </c>
      <c r="AO808" s="111">
        <f t="shared" si="255"/>
        <v>0.11</v>
      </c>
      <c r="AP808" s="111">
        <f t="shared" si="256"/>
        <v>0.39200000000000002</v>
      </c>
      <c r="AQ808" s="111">
        <f t="shared" si="257"/>
        <v>0.83499999999999996</v>
      </c>
      <c r="AR808" s="111">
        <f t="shared" si="258"/>
        <v>0.112</v>
      </c>
      <c r="AS808" s="111">
        <f t="shared" si="259"/>
        <v>0.63800000000000001</v>
      </c>
      <c r="AT808" s="111">
        <f t="shared" si="260"/>
        <v>0.63800000000000001</v>
      </c>
      <c r="AU808" s="111">
        <f t="shared" si="261"/>
        <v>0.70299999999999996</v>
      </c>
      <c r="AV808" s="111">
        <f t="shared" si="262"/>
        <v>0.27600000000000002</v>
      </c>
      <c r="AW808" s="101">
        <f t="shared" si="263"/>
        <v>0</v>
      </c>
      <c r="AX808" s="101">
        <f t="shared" si="264"/>
        <v>0</v>
      </c>
      <c r="AY808" s="101">
        <f t="shared" si="265"/>
        <v>0</v>
      </c>
      <c r="AZ808" s="101">
        <f t="shared" si="266"/>
        <v>1</v>
      </c>
      <c r="BA808" s="101">
        <f t="shared" si="267"/>
        <v>2</v>
      </c>
      <c r="BB808" s="101">
        <f t="shared" si="268"/>
        <v>0</v>
      </c>
      <c r="BC808" s="101">
        <f t="shared" si="269"/>
        <v>1</v>
      </c>
      <c r="BD808" s="101">
        <f t="shared" si="270"/>
        <v>1</v>
      </c>
      <c r="BE808" s="101">
        <f t="shared" si="271"/>
        <v>2</v>
      </c>
      <c r="BF808" s="101">
        <f t="shared" si="272"/>
        <v>0</v>
      </c>
      <c r="BG808" s="101">
        <f t="shared" si="273"/>
        <v>7</v>
      </c>
    </row>
    <row r="809" spans="1:59" x14ac:dyDescent="0.2">
      <c r="A809" s="98">
        <v>1970185</v>
      </c>
      <c r="B809" s="98" t="s">
        <v>1912</v>
      </c>
      <c r="C809" s="98" t="s">
        <v>2952</v>
      </c>
      <c r="D809" s="98" t="s">
        <v>807</v>
      </c>
      <c r="E809" s="106">
        <v>109</v>
      </c>
      <c r="F809" s="107" t="s">
        <v>1104</v>
      </c>
      <c r="G809" s="108" t="s">
        <v>1105</v>
      </c>
      <c r="H809" s="109">
        <v>81250</v>
      </c>
      <c r="I809" s="108">
        <v>0</v>
      </c>
      <c r="J809" s="110">
        <v>0</v>
      </c>
      <c r="K809" s="110">
        <v>32</v>
      </c>
      <c r="L809" s="108">
        <v>0</v>
      </c>
      <c r="M809" s="110">
        <v>1</v>
      </c>
      <c r="N809" s="110">
        <v>32</v>
      </c>
      <c r="O809" s="108">
        <v>3.125E-2</v>
      </c>
      <c r="P809" s="108">
        <v>0</v>
      </c>
      <c r="Q809" s="108">
        <v>0.17600000000000002</v>
      </c>
      <c r="R809" s="108">
        <v>-0.15503875968992248</v>
      </c>
      <c r="S809" s="110">
        <v>0</v>
      </c>
      <c r="T809" s="110">
        <v>14</v>
      </c>
      <c r="U809" s="110">
        <v>51</v>
      </c>
      <c r="V809" s="108">
        <v>0.27450980392156865</v>
      </c>
      <c r="W809" s="110">
        <v>14</v>
      </c>
      <c r="X809" s="110">
        <v>0</v>
      </c>
      <c r="Y809" s="110">
        <v>46</v>
      </c>
      <c r="Z809" s="108">
        <v>0.30434782608695654</v>
      </c>
      <c r="AA809" s="110">
        <v>0</v>
      </c>
      <c r="AB809" s="110">
        <v>0</v>
      </c>
      <c r="AC809" s="110">
        <v>4</v>
      </c>
      <c r="AD809" s="110">
        <v>0</v>
      </c>
      <c r="AE809" s="110">
        <v>0</v>
      </c>
      <c r="AF809" s="110">
        <v>0</v>
      </c>
      <c r="AG809" s="110">
        <v>0</v>
      </c>
      <c r="AH809" s="110">
        <v>0</v>
      </c>
      <c r="AI809" s="110">
        <v>0</v>
      </c>
      <c r="AJ809" s="110">
        <v>0</v>
      </c>
      <c r="AK809" s="110">
        <v>32</v>
      </c>
      <c r="AL809" s="108">
        <v>0.125</v>
      </c>
      <c r="AM809" s="111">
        <f t="shared" si="254"/>
        <v>0.80800000000000005</v>
      </c>
      <c r="AN809" s="111">
        <f t="shared" si="253"/>
        <v>0</v>
      </c>
      <c r="AO809" s="111">
        <f t="shared" si="255"/>
        <v>0</v>
      </c>
      <c r="AP809" s="111">
        <f t="shared" si="256"/>
        <v>0.44500000000000001</v>
      </c>
      <c r="AQ809" s="111">
        <f t="shared" si="257"/>
        <v>0</v>
      </c>
      <c r="AR809" s="111">
        <f t="shared" si="258"/>
        <v>1.4E-2</v>
      </c>
      <c r="AS809" s="111">
        <f t="shared" si="259"/>
        <v>7.2999999999999995E-2</v>
      </c>
      <c r="AT809" s="111">
        <f t="shared" si="260"/>
        <v>7.2999999999999995E-2</v>
      </c>
      <c r="AU809" s="111">
        <f t="shared" si="261"/>
        <v>0.96599999999999997</v>
      </c>
      <c r="AV809" s="111">
        <f t="shared" si="262"/>
        <v>0.223</v>
      </c>
      <c r="AW809" s="101">
        <f t="shared" si="263"/>
        <v>0</v>
      </c>
      <c r="AX809" s="101">
        <f t="shared" si="264"/>
        <v>0</v>
      </c>
      <c r="AY809" s="101">
        <f t="shared" si="265"/>
        <v>0</v>
      </c>
      <c r="AZ809" s="101">
        <f t="shared" si="266"/>
        <v>1</v>
      </c>
      <c r="BA809" s="101">
        <f t="shared" si="267"/>
        <v>0</v>
      </c>
      <c r="BB809" s="101">
        <f t="shared" si="268"/>
        <v>0</v>
      </c>
      <c r="BC809" s="101">
        <f t="shared" si="269"/>
        <v>2</v>
      </c>
      <c r="BD809" s="101">
        <f t="shared" si="270"/>
        <v>0</v>
      </c>
      <c r="BE809" s="101">
        <f t="shared" si="271"/>
        <v>2</v>
      </c>
      <c r="BF809" s="101">
        <f t="shared" si="272"/>
        <v>0</v>
      </c>
      <c r="BG809" s="101">
        <f t="shared" si="273"/>
        <v>5</v>
      </c>
    </row>
    <row r="810" spans="1:59" x14ac:dyDescent="0.2">
      <c r="A810" s="98">
        <v>1974820</v>
      </c>
      <c r="B810" s="98" t="s">
        <v>1826</v>
      </c>
      <c r="C810" s="98" t="s">
        <v>2953</v>
      </c>
      <c r="D810" s="98" t="s">
        <v>808</v>
      </c>
      <c r="E810" s="106">
        <v>458</v>
      </c>
      <c r="F810" s="107" t="s">
        <v>571</v>
      </c>
      <c r="G810" s="108" t="s">
        <v>1260</v>
      </c>
      <c r="H810" s="109">
        <v>61875</v>
      </c>
      <c r="I810" s="108">
        <v>3.7000000000000005E-2</v>
      </c>
      <c r="J810" s="110">
        <v>10</v>
      </c>
      <c r="K810" s="110">
        <v>237</v>
      </c>
      <c r="L810" s="108">
        <v>4.2194092827004218E-2</v>
      </c>
      <c r="M810" s="110">
        <v>11</v>
      </c>
      <c r="N810" s="110">
        <v>237</v>
      </c>
      <c r="O810" s="108">
        <v>4.6413502109704644E-2</v>
      </c>
      <c r="P810" s="108">
        <v>8.0000000000000002E-3</v>
      </c>
      <c r="Q810" s="108">
        <v>0.40799999999999997</v>
      </c>
      <c r="R810" s="108">
        <v>-7.28744939271255E-2</v>
      </c>
      <c r="S810" s="110">
        <v>22</v>
      </c>
      <c r="T810" s="110">
        <v>141</v>
      </c>
      <c r="U810" s="110">
        <v>367</v>
      </c>
      <c r="V810" s="108">
        <v>0.44414168937329701</v>
      </c>
      <c r="W810" s="110">
        <v>26</v>
      </c>
      <c r="X810" s="110">
        <v>0</v>
      </c>
      <c r="Y810" s="110">
        <v>263</v>
      </c>
      <c r="Z810" s="108">
        <v>9.8859315589353611E-2</v>
      </c>
      <c r="AA810" s="110">
        <v>9</v>
      </c>
      <c r="AB810" s="110">
        <v>3</v>
      </c>
      <c r="AC810" s="110">
        <v>3</v>
      </c>
      <c r="AD810" s="110">
        <v>3</v>
      </c>
      <c r="AE810" s="110">
        <v>0</v>
      </c>
      <c r="AF810" s="110">
        <v>5</v>
      </c>
      <c r="AG810" s="110">
        <v>9</v>
      </c>
      <c r="AH810" s="110">
        <v>2</v>
      </c>
      <c r="AI810" s="110">
        <v>0</v>
      </c>
      <c r="AJ810" s="110">
        <v>0</v>
      </c>
      <c r="AK810" s="110">
        <v>237</v>
      </c>
      <c r="AL810" s="108">
        <v>0.14345991561181434</v>
      </c>
      <c r="AM810" s="111">
        <f t="shared" si="254"/>
        <v>0.44</v>
      </c>
      <c r="AN810" s="111">
        <f t="shared" si="253"/>
        <v>0.13800000000000001</v>
      </c>
      <c r="AO810" s="111">
        <f t="shared" si="255"/>
        <v>0.189</v>
      </c>
      <c r="AP810" s="111">
        <f t="shared" si="256"/>
        <v>0.61299999999999999</v>
      </c>
      <c r="AQ810" s="111">
        <f t="shared" si="257"/>
        <v>0.246</v>
      </c>
      <c r="AR810" s="111">
        <f t="shared" si="258"/>
        <v>0.73299999999999998</v>
      </c>
      <c r="AS810" s="111">
        <f t="shared" si="259"/>
        <v>0.45100000000000001</v>
      </c>
      <c r="AT810" s="111">
        <f t="shared" si="260"/>
        <v>0.45100000000000001</v>
      </c>
      <c r="AU810" s="111">
        <f t="shared" si="261"/>
        <v>0.59599999999999997</v>
      </c>
      <c r="AV810" s="111">
        <f t="shared" si="262"/>
        <v>0.32200000000000001</v>
      </c>
      <c r="AW810" s="101">
        <f t="shared" si="263"/>
        <v>1</v>
      </c>
      <c r="AX810" s="101">
        <f t="shared" si="264"/>
        <v>0</v>
      </c>
      <c r="AY810" s="101">
        <f t="shared" si="265"/>
        <v>0</v>
      </c>
      <c r="AZ810" s="101">
        <f t="shared" si="266"/>
        <v>1</v>
      </c>
      <c r="BA810" s="101">
        <f t="shared" si="267"/>
        <v>0</v>
      </c>
      <c r="BB810" s="101">
        <f t="shared" si="268"/>
        <v>2</v>
      </c>
      <c r="BC810" s="101">
        <f t="shared" si="269"/>
        <v>1</v>
      </c>
      <c r="BD810" s="101">
        <f t="shared" si="270"/>
        <v>1</v>
      </c>
      <c r="BE810" s="101">
        <f t="shared" si="271"/>
        <v>1</v>
      </c>
      <c r="BF810" s="101">
        <f t="shared" si="272"/>
        <v>0</v>
      </c>
      <c r="BG810" s="101">
        <f t="shared" si="273"/>
        <v>7</v>
      </c>
    </row>
    <row r="811" spans="1:59" x14ac:dyDescent="0.2">
      <c r="A811" s="98">
        <v>1974910</v>
      </c>
      <c r="B811" s="98" t="s">
        <v>1684</v>
      </c>
      <c r="C811" s="98" t="s">
        <v>2954</v>
      </c>
      <c r="D811" s="98" t="s">
        <v>809</v>
      </c>
      <c r="E811" s="106">
        <v>364</v>
      </c>
      <c r="F811" s="107" t="s">
        <v>362</v>
      </c>
      <c r="G811" s="108" t="s">
        <v>1125</v>
      </c>
      <c r="H811" s="109">
        <v>64479</v>
      </c>
      <c r="I811" s="108">
        <v>0.113</v>
      </c>
      <c r="J811" s="110">
        <v>15</v>
      </c>
      <c r="K811" s="110">
        <v>207</v>
      </c>
      <c r="L811" s="108">
        <v>7.2463768115942032E-2</v>
      </c>
      <c r="M811" s="110">
        <v>6</v>
      </c>
      <c r="N811" s="110">
        <v>207</v>
      </c>
      <c r="O811" s="108">
        <v>2.8985507246376812E-2</v>
      </c>
      <c r="P811" s="108">
        <v>6.9999999999999993E-3</v>
      </c>
      <c r="Q811" s="108">
        <v>0.28600000000000003</v>
      </c>
      <c r="R811" s="108">
        <v>-0.13744075829383887</v>
      </c>
      <c r="S811" s="110">
        <v>11</v>
      </c>
      <c r="T811" s="110">
        <v>120</v>
      </c>
      <c r="U811" s="110">
        <v>334</v>
      </c>
      <c r="V811" s="108">
        <v>0.39221556886227543</v>
      </c>
      <c r="W811" s="110">
        <v>23</v>
      </c>
      <c r="X811" s="110">
        <v>2</v>
      </c>
      <c r="Y811" s="110">
        <v>230</v>
      </c>
      <c r="Z811" s="108">
        <v>9.1304347826086957E-2</v>
      </c>
      <c r="AA811" s="110">
        <v>11</v>
      </c>
      <c r="AB811" s="110">
        <v>0</v>
      </c>
      <c r="AC811" s="110">
        <v>5</v>
      </c>
      <c r="AD811" s="110">
        <v>0</v>
      </c>
      <c r="AE811" s="110">
        <v>1</v>
      </c>
      <c r="AF811" s="110">
        <v>6</v>
      </c>
      <c r="AG811" s="110">
        <v>3</v>
      </c>
      <c r="AH811" s="110">
        <v>0</v>
      </c>
      <c r="AI811" s="110">
        <v>0</v>
      </c>
      <c r="AJ811" s="110">
        <v>0</v>
      </c>
      <c r="AK811" s="110">
        <v>207</v>
      </c>
      <c r="AL811" s="108">
        <v>0.12560386473429952</v>
      </c>
      <c r="AM811" s="111">
        <f t="shared" si="254"/>
        <v>0.50600000000000001</v>
      </c>
      <c r="AN811" s="111">
        <f t="shared" si="253"/>
        <v>0.59699999999999998</v>
      </c>
      <c r="AO811" s="111">
        <f t="shared" si="255"/>
        <v>0.35799999999999998</v>
      </c>
      <c r="AP811" s="111">
        <f t="shared" si="256"/>
        <v>0.42099999999999999</v>
      </c>
      <c r="AQ811" s="111">
        <f t="shared" si="257"/>
        <v>0.23400000000000001</v>
      </c>
      <c r="AR811" s="111">
        <f t="shared" si="258"/>
        <v>0.23100000000000001</v>
      </c>
      <c r="AS811" s="111">
        <f t="shared" si="259"/>
        <v>0.251</v>
      </c>
      <c r="AT811" s="111">
        <f t="shared" si="260"/>
        <v>0.251</v>
      </c>
      <c r="AU811" s="111">
        <f t="shared" si="261"/>
        <v>0.56000000000000005</v>
      </c>
      <c r="AV811" s="111">
        <f t="shared" si="262"/>
        <v>0.23100000000000001</v>
      </c>
      <c r="AW811" s="101">
        <f t="shared" si="263"/>
        <v>1</v>
      </c>
      <c r="AX811" s="101">
        <f t="shared" si="264"/>
        <v>1</v>
      </c>
      <c r="AY811" s="101">
        <f t="shared" si="265"/>
        <v>1</v>
      </c>
      <c r="AZ811" s="101">
        <f t="shared" si="266"/>
        <v>1</v>
      </c>
      <c r="BA811" s="101">
        <f t="shared" si="267"/>
        <v>0</v>
      </c>
      <c r="BB811" s="101">
        <f t="shared" si="268"/>
        <v>0</v>
      </c>
      <c r="BC811" s="101">
        <f t="shared" si="269"/>
        <v>2</v>
      </c>
      <c r="BD811" s="101">
        <f t="shared" si="270"/>
        <v>0</v>
      </c>
      <c r="BE811" s="101">
        <f t="shared" si="271"/>
        <v>1</v>
      </c>
      <c r="BF811" s="101">
        <f t="shared" si="272"/>
        <v>0</v>
      </c>
      <c r="BG811" s="101">
        <f t="shared" si="273"/>
        <v>7</v>
      </c>
    </row>
    <row r="812" spans="1:59" x14ac:dyDescent="0.2">
      <c r="A812" s="98">
        <v>1974955</v>
      </c>
      <c r="B812" s="98" t="s">
        <v>1540</v>
      </c>
      <c r="C812" s="98" t="s">
        <v>2955</v>
      </c>
      <c r="D812" s="98" t="s">
        <v>810</v>
      </c>
      <c r="E812" s="106">
        <v>81</v>
      </c>
      <c r="F812" s="107" t="s">
        <v>1084</v>
      </c>
      <c r="G812" s="108" t="s">
        <v>1085</v>
      </c>
      <c r="H812" s="109">
        <v>48750</v>
      </c>
      <c r="I812" s="108">
        <v>1.3999999999999999E-2</v>
      </c>
      <c r="J812" s="110">
        <v>6</v>
      </c>
      <c r="K812" s="110">
        <v>31</v>
      </c>
      <c r="L812" s="108">
        <v>0.19354838709677419</v>
      </c>
      <c r="M812" s="110">
        <v>0</v>
      </c>
      <c r="N812" s="110">
        <v>31</v>
      </c>
      <c r="O812" s="108">
        <v>0</v>
      </c>
      <c r="P812" s="108">
        <v>0.27899999999999997</v>
      </c>
      <c r="Q812" s="108">
        <v>0.32799999999999996</v>
      </c>
      <c r="R812" s="108">
        <v>-0.35199999999999998</v>
      </c>
      <c r="S812" s="110">
        <v>2</v>
      </c>
      <c r="T812" s="110">
        <v>25</v>
      </c>
      <c r="U812" s="110">
        <v>54</v>
      </c>
      <c r="V812" s="108">
        <v>0.5</v>
      </c>
      <c r="W812" s="110">
        <v>10</v>
      </c>
      <c r="X812" s="110">
        <v>0</v>
      </c>
      <c r="Y812" s="110">
        <v>41</v>
      </c>
      <c r="Z812" s="108">
        <v>0.24390243902439024</v>
      </c>
      <c r="AA812" s="110">
        <v>0</v>
      </c>
      <c r="AB812" s="110">
        <v>3</v>
      </c>
      <c r="AC812" s="110">
        <v>2</v>
      </c>
      <c r="AD812" s="110">
        <v>0</v>
      </c>
      <c r="AE812" s="110">
        <v>0</v>
      </c>
      <c r="AF812" s="110">
        <v>0</v>
      </c>
      <c r="AG812" s="110">
        <v>0</v>
      </c>
      <c r="AH812" s="110">
        <v>0</v>
      </c>
      <c r="AI812" s="110">
        <v>0</v>
      </c>
      <c r="AJ812" s="110">
        <v>0</v>
      </c>
      <c r="AK812" s="110">
        <v>31</v>
      </c>
      <c r="AL812" s="108">
        <v>0.16129032258064516</v>
      </c>
      <c r="AM812" s="111">
        <f t="shared" si="254"/>
        <v>0.123</v>
      </c>
      <c r="AN812" s="111">
        <f t="shared" si="253"/>
        <v>4.4999999999999998E-2</v>
      </c>
      <c r="AO812" s="111">
        <f t="shared" si="255"/>
        <v>0.878</v>
      </c>
      <c r="AP812" s="111">
        <f t="shared" si="256"/>
        <v>0</v>
      </c>
      <c r="AQ812" s="111">
        <f t="shared" si="257"/>
        <v>0.99299999999999999</v>
      </c>
      <c r="AR812" s="111">
        <f t="shared" si="258"/>
        <v>0.39100000000000001</v>
      </c>
      <c r="AS812" s="111">
        <f t="shared" si="259"/>
        <v>0.63800000000000001</v>
      </c>
      <c r="AT812" s="111">
        <f t="shared" si="260"/>
        <v>0.63800000000000001</v>
      </c>
      <c r="AU812" s="111">
        <f t="shared" si="261"/>
        <v>0.93799999999999994</v>
      </c>
      <c r="AV812" s="111">
        <f t="shared" si="262"/>
        <v>0.40100000000000002</v>
      </c>
      <c r="AW812" s="101">
        <f t="shared" si="263"/>
        <v>2</v>
      </c>
      <c r="AX812" s="101">
        <f t="shared" si="264"/>
        <v>0</v>
      </c>
      <c r="AY812" s="101">
        <f t="shared" si="265"/>
        <v>2</v>
      </c>
      <c r="AZ812" s="101">
        <f t="shared" si="266"/>
        <v>0</v>
      </c>
      <c r="BA812" s="101">
        <f t="shared" si="267"/>
        <v>2</v>
      </c>
      <c r="BB812" s="101">
        <f t="shared" si="268"/>
        <v>1</v>
      </c>
      <c r="BC812" s="101">
        <f t="shared" si="269"/>
        <v>2</v>
      </c>
      <c r="BD812" s="101">
        <f t="shared" si="270"/>
        <v>1</v>
      </c>
      <c r="BE812" s="101">
        <f t="shared" si="271"/>
        <v>2</v>
      </c>
      <c r="BF812" s="101">
        <f t="shared" si="272"/>
        <v>1</v>
      </c>
      <c r="BG812" s="101">
        <f t="shared" si="273"/>
        <v>13</v>
      </c>
    </row>
    <row r="813" spans="1:59" x14ac:dyDescent="0.2">
      <c r="A813" s="98">
        <v>1975000</v>
      </c>
      <c r="B813" s="98" t="s">
        <v>1815</v>
      </c>
      <c r="C813" s="98" t="s">
        <v>2956</v>
      </c>
      <c r="D813" s="98" t="s">
        <v>811</v>
      </c>
      <c r="E813" s="106">
        <v>678</v>
      </c>
      <c r="F813" s="107" t="s">
        <v>1203</v>
      </c>
      <c r="G813" s="108" t="s">
        <v>1204</v>
      </c>
      <c r="H813" s="109">
        <v>80938</v>
      </c>
      <c r="I813" s="108">
        <v>6.6000000000000003E-2</v>
      </c>
      <c r="J813" s="110">
        <v>31</v>
      </c>
      <c r="K813" s="110">
        <v>273</v>
      </c>
      <c r="L813" s="108">
        <v>0.11355311355311355</v>
      </c>
      <c r="M813" s="110">
        <v>8</v>
      </c>
      <c r="N813" s="110">
        <v>273</v>
      </c>
      <c r="O813" s="108">
        <v>2.9304029304029304E-2</v>
      </c>
      <c r="P813" s="108">
        <v>0.01</v>
      </c>
      <c r="Q813" s="108">
        <v>0.41100000000000003</v>
      </c>
      <c r="R813" s="108">
        <v>-1.5965166908563134E-2</v>
      </c>
      <c r="S813" s="110">
        <v>11</v>
      </c>
      <c r="T813" s="110">
        <v>131</v>
      </c>
      <c r="U813" s="110">
        <v>500</v>
      </c>
      <c r="V813" s="108">
        <v>0.28399999999999997</v>
      </c>
      <c r="W813" s="110">
        <v>15</v>
      </c>
      <c r="X813" s="110">
        <v>0</v>
      </c>
      <c r="Y813" s="110">
        <v>288</v>
      </c>
      <c r="Z813" s="108">
        <v>5.2083333333333336E-2</v>
      </c>
      <c r="AA813" s="110">
        <v>9</v>
      </c>
      <c r="AB813" s="110">
        <v>11</v>
      </c>
      <c r="AC813" s="110">
        <v>0</v>
      </c>
      <c r="AD813" s="110">
        <v>0</v>
      </c>
      <c r="AE813" s="110">
        <v>2</v>
      </c>
      <c r="AF813" s="110">
        <v>9</v>
      </c>
      <c r="AG813" s="110">
        <v>0</v>
      </c>
      <c r="AH813" s="110">
        <v>0</v>
      </c>
      <c r="AI813" s="110">
        <v>11</v>
      </c>
      <c r="AJ813" s="110">
        <v>0</v>
      </c>
      <c r="AK813" s="110">
        <v>273</v>
      </c>
      <c r="AL813" s="108">
        <v>0.15384615384615385</v>
      </c>
      <c r="AM813" s="111">
        <f t="shared" si="254"/>
        <v>0.80300000000000005</v>
      </c>
      <c r="AN813" s="111">
        <f t="shared" si="253"/>
        <v>0.313</v>
      </c>
      <c r="AO813" s="111">
        <f t="shared" si="255"/>
        <v>0.59599999999999997</v>
      </c>
      <c r="AP813" s="111">
        <f t="shared" si="256"/>
        <v>0.42799999999999999</v>
      </c>
      <c r="AQ813" s="111">
        <f t="shared" si="257"/>
        <v>0.26900000000000002</v>
      </c>
      <c r="AR813" s="111">
        <f t="shared" si="258"/>
        <v>0.746</v>
      </c>
      <c r="AS813" s="111">
        <f t="shared" si="259"/>
        <v>8.2000000000000003E-2</v>
      </c>
      <c r="AT813" s="111">
        <f t="shared" si="260"/>
        <v>8.2000000000000003E-2</v>
      </c>
      <c r="AU813" s="111">
        <f t="shared" si="261"/>
        <v>0.32100000000000001</v>
      </c>
      <c r="AV813" s="111">
        <f t="shared" si="262"/>
        <v>0.36899999999999999</v>
      </c>
      <c r="AW813" s="101">
        <f t="shared" si="263"/>
        <v>0</v>
      </c>
      <c r="AX813" s="101">
        <f t="shared" si="264"/>
        <v>0</v>
      </c>
      <c r="AY813" s="101">
        <f t="shared" si="265"/>
        <v>1</v>
      </c>
      <c r="AZ813" s="101">
        <f t="shared" si="266"/>
        <v>1</v>
      </c>
      <c r="BA813" s="101">
        <f t="shared" si="267"/>
        <v>0</v>
      </c>
      <c r="BB813" s="101">
        <f t="shared" si="268"/>
        <v>2</v>
      </c>
      <c r="BC813" s="101">
        <f t="shared" si="269"/>
        <v>1</v>
      </c>
      <c r="BD813" s="101">
        <f t="shared" si="270"/>
        <v>0</v>
      </c>
      <c r="BE813" s="101">
        <f t="shared" si="271"/>
        <v>0</v>
      </c>
      <c r="BF813" s="101">
        <f t="shared" si="272"/>
        <v>1</v>
      </c>
      <c r="BG813" s="101">
        <f t="shared" si="273"/>
        <v>6</v>
      </c>
    </row>
    <row r="814" spans="1:59" x14ac:dyDescent="0.2">
      <c r="A814" s="98">
        <v>1975045</v>
      </c>
      <c r="B814" s="98" t="s">
        <v>1702</v>
      </c>
      <c r="C814" s="98" t="s">
        <v>2957</v>
      </c>
      <c r="D814" s="98" t="s">
        <v>812</v>
      </c>
      <c r="E814" s="106">
        <v>637</v>
      </c>
      <c r="F814" s="107" t="s">
        <v>1504</v>
      </c>
      <c r="G814" s="108" t="s">
        <v>1505</v>
      </c>
      <c r="H814" s="109">
        <v>58750</v>
      </c>
      <c r="I814" s="108">
        <v>9.6999999999999989E-2</v>
      </c>
      <c r="J814" s="110">
        <v>24</v>
      </c>
      <c r="K814" s="110">
        <v>248</v>
      </c>
      <c r="L814" s="108">
        <v>9.6774193548387094E-2</v>
      </c>
      <c r="M814" s="110">
        <v>26</v>
      </c>
      <c r="N814" s="110">
        <v>248</v>
      </c>
      <c r="O814" s="108">
        <v>0.10483870967741936</v>
      </c>
      <c r="P814" s="108">
        <v>2.2000000000000002E-2</v>
      </c>
      <c r="Q814" s="108">
        <v>0.36099999999999999</v>
      </c>
      <c r="R814" s="108">
        <v>-6.8713450292397657E-2</v>
      </c>
      <c r="S814" s="110">
        <v>24</v>
      </c>
      <c r="T814" s="110">
        <v>213</v>
      </c>
      <c r="U814" s="110">
        <v>410</v>
      </c>
      <c r="V814" s="108">
        <v>0.57804878048780484</v>
      </c>
      <c r="W814" s="110">
        <v>35</v>
      </c>
      <c r="X814" s="110">
        <v>12</v>
      </c>
      <c r="Y814" s="110">
        <v>283</v>
      </c>
      <c r="Z814" s="108">
        <v>8.1272084805653705E-2</v>
      </c>
      <c r="AA814" s="110">
        <v>5</v>
      </c>
      <c r="AB814" s="110">
        <v>5</v>
      </c>
      <c r="AC814" s="110">
        <v>20</v>
      </c>
      <c r="AD814" s="110">
        <v>3</v>
      </c>
      <c r="AE814" s="110">
        <v>0</v>
      </c>
      <c r="AF814" s="110">
        <v>8</v>
      </c>
      <c r="AG814" s="110">
        <v>9</v>
      </c>
      <c r="AH814" s="110">
        <v>0</v>
      </c>
      <c r="AI814" s="110">
        <v>0</v>
      </c>
      <c r="AJ814" s="110">
        <v>0</v>
      </c>
      <c r="AK814" s="110">
        <v>248</v>
      </c>
      <c r="AL814" s="108">
        <v>0.20161290322580644</v>
      </c>
      <c r="AM814" s="111">
        <f t="shared" si="254"/>
        <v>0.35399999999999998</v>
      </c>
      <c r="AN814" s="111">
        <f t="shared" si="253"/>
        <v>0.51100000000000001</v>
      </c>
      <c r="AO814" s="111">
        <f t="shared" si="255"/>
        <v>0.502</v>
      </c>
      <c r="AP814" s="111">
        <f t="shared" si="256"/>
        <v>0.92500000000000004</v>
      </c>
      <c r="AQ814" s="111">
        <f t="shared" si="257"/>
        <v>0.44600000000000001</v>
      </c>
      <c r="AR814" s="111">
        <f t="shared" si="258"/>
        <v>0.53600000000000003</v>
      </c>
      <c r="AS814" s="111">
        <f t="shared" si="259"/>
        <v>0.83499999999999996</v>
      </c>
      <c r="AT814" s="111">
        <f t="shared" si="260"/>
        <v>0.83499999999999996</v>
      </c>
      <c r="AU814" s="111">
        <f t="shared" si="261"/>
        <v>0.50600000000000001</v>
      </c>
      <c r="AV814" s="111">
        <f t="shared" si="262"/>
        <v>0.61199999999999999</v>
      </c>
      <c r="AW814" s="101">
        <f t="shared" si="263"/>
        <v>1</v>
      </c>
      <c r="AX814" s="101">
        <f t="shared" si="264"/>
        <v>1</v>
      </c>
      <c r="AY814" s="101">
        <f t="shared" si="265"/>
        <v>1</v>
      </c>
      <c r="AZ814" s="101">
        <f t="shared" si="266"/>
        <v>2</v>
      </c>
      <c r="BA814" s="101">
        <f t="shared" si="267"/>
        <v>1</v>
      </c>
      <c r="BB814" s="101">
        <f t="shared" si="268"/>
        <v>1</v>
      </c>
      <c r="BC814" s="101">
        <f t="shared" si="269"/>
        <v>1</v>
      </c>
      <c r="BD814" s="101">
        <f t="shared" si="270"/>
        <v>2</v>
      </c>
      <c r="BE814" s="101">
        <f t="shared" si="271"/>
        <v>1</v>
      </c>
      <c r="BF814" s="101">
        <f t="shared" si="272"/>
        <v>1</v>
      </c>
      <c r="BG814" s="101">
        <f t="shared" si="273"/>
        <v>12</v>
      </c>
    </row>
    <row r="815" spans="1:59" x14ac:dyDescent="0.2">
      <c r="A815" s="98">
        <v>1975135</v>
      </c>
      <c r="B815" s="98" t="s">
        <v>1693</v>
      </c>
      <c r="C815" s="98" t="s">
        <v>2958</v>
      </c>
      <c r="D815" s="98" t="s">
        <v>813</v>
      </c>
      <c r="E815" s="106">
        <v>1391</v>
      </c>
      <c r="F815" s="107" t="s">
        <v>1054</v>
      </c>
      <c r="G815" s="108" t="s">
        <v>1055</v>
      </c>
      <c r="H815" s="109">
        <v>72303</v>
      </c>
      <c r="I815" s="108">
        <v>0.1</v>
      </c>
      <c r="J815" s="110">
        <v>120</v>
      </c>
      <c r="K815" s="110">
        <v>635</v>
      </c>
      <c r="L815" s="108">
        <v>0.1889763779527559</v>
      </c>
      <c r="M815" s="110">
        <v>47</v>
      </c>
      <c r="N815" s="110">
        <v>635</v>
      </c>
      <c r="O815" s="108">
        <v>7.4015748031496062E-2</v>
      </c>
      <c r="P815" s="108">
        <v>4.5999999999999999E-2</v>
      </c>
      <c r="Q815" s="108">
        <v>0.247</v>
      </c>
      <c r="R815" s="108">
        <v>-5.2452316076294275E-2</v>
      </c>
      <c r="S815" s="110">
        <v>75</v>
      </c>
      <c r="T815" s="110">
        <v>289</v>
      </c>
      <c r="U815" s="110">
        <v>957</v>
      </c>
      <c r="V815" s="108">
        <v>0.38035527690700105</v>
      </c>
      <c r="W815" s="110">
        <v>52</v>
      </c>
      <c r="X815" s="110">
        <v>7</v>
      </c>
      <c r="Y815" s="110">
        <v>687</v>
      </c>
      <c r="Z815" s="108">
        <v>6.5502183406113537E-2</v>
      </c>
      <c r="AA815" s="110">
        <v>29</v>
      </c>
      <c r="AB815" s="110">
        <v>41</v>
      </c>
      <c r="AC815" s="110">
        <v>32</v>
      </c>
      <c r="AD815" s="110">
        <v>6</v>
      </c>
      <c r="AE815" s="110">
        <v>1</v>
      </c>
      <c r="AF815" s="110">
        <v>4</v>
      </c>
      <c r="AG815" s="110">
        <v>30</v>
      </c>
      <c r="AH815" s="110">
        <v>1</v>
      </c>
      <c r="AI815" s="110">
        <v>0</v>
      </c>
      <c r="AJ815" s="110">
        <v>0</v>
      </c>
      <c r="AK815" s="110">
        <v>635</v>
      </c>
      <c r="AL815" s="108">
        <v>0.22677165354330708</v>
      </c>
      <c r="AM815" s="111">
        <f t="shared" si="254"/>
        <v>0.68100000000000005</v>
      </c>
      <c r="AN815" s="111">
        <f t="shared" si="253"/>
        <v>0.52900000000000003</v>
      </c>
      <c r="AO815" s="111">
        <f t="shared" si="255"/>
        <v>0.871</v>
      </c>
      <c r="AP815" s="111">
        <f t="shared" si="256"/>
        <v>0.82299999999999995</v>
      </c>
      <c r="AQ815" s="111">
        <f t="shared" si="257"/>
        <v>0.74</v>
      </c>
      <c r="AR815" s="111">
        <f t="shared" si="258"/>
        <v>0.115</v>
      </c>
      <c r="AS815" s="111">
        <f t="shared" si="259"/>
        <v>0.224</v>
      </c>
      <c r="AT815" s="111">
        <f t="shared" si="260"/>
        <v>0.224</v>
      </c>
      <c r="AU815" s="111">
        <f t="shared" si="261"/>
        <v>0.40600000000000003</v>
      </c>
      <c r="AV815" s="111">
        <f t="shared" si="262"/>
        <v>0.72</v>
      </c>
      <c r="AW815" s="101">
        <f t="shared" si="263"/>
        <v>0</v>
      </c>
      <c r="AX815" s="101">
        <f t="shared" si="264"/>
        <v>1</v>
      </c>
      <c r="AY815" s="101">
        <f t="shared" si="265"/>
        <v>2</v>
      </c>
      <c r="AZ815" s="101">
        <f t="shared" si="266"/>
        <v>2</v>
      </c>
      <c r="BA815" s="101">
        <f t="shared" si="267"/>
        <v>2</v>
      </c>
      <c r="BB815" s="101">
        <f t="shared" si="268"/>
        <v>0</v>
      </c>
      <c r="BC815" s="101">
        <f t="shared" si="269"/>
        <v>1</v>
      </c>
      <c r="BD815" s="101">
        <f t="shared" si="270"/>
        <v>0</v>
      </c>
      <c r="BE815" s="101">
        <f t="shared" si="271"/>
        <v>1</v>
      </c>
      <c r="BF815" s="101">
        <f t="shared" si="272"/>
        <v>2</v>
      </c>
      <c r="BG815" s="101">
        <f t="shared" si="273"/>
        <v>11</v>
      </c>
    </row>
    <row r="816" spans="1:59" x14ac:dyDescent="0.2">
      <c r="A816" s="98">
        <v>1975180</v>
      </c>
      <c r="B816" s="98" t="s">
        <v>1109</v>
      </c>
      <c r="C816" s="98" t="s">
        <v>2959</v>
      </c>
      <c r="D816" s="98" t="s">
        <v>814</v>
      </c>
      <c r="E816" s="106">
        <v>264</v>
      </c>
      <c r="F816" s="107" t="s">
        <v>1110</v>
      </c>
      <c r="G816" s="108" t="s">
        <v>1111</v>
      </c>
      <c r="H816" s="109">
        <v>44583</v>
      </c>
      <c r="I816" s="108">
        <v>7.6999999999999999E-2</v>
      </c>
      <c r="J816" s="110">
        <v>24</v>
      </c>
      <c r="K816" s="110">
        <v>124</v>
      </c>
      <c r="L816" s="108">
        <v>0.19354838709677419</v>
      </c>
      <c r="M816" s="110">
        <v>4</v>
      </c>
      <c r="N816" s="110">
        <v>124</v>
      </c>
      <c r="O816" s="108">
        <v>3.2258064516129031E-2</v>
      </c>
      <c r="P816" s="108">
        <v>3.3000000000000002E-2</v>
      </c>
      <c r="Q816" s="108">
        <v>0.40799999999999997</v>
      </c>
      <c r="R816" s="108">
        <v>-0.14838709677419354</v>
      </c>
      <c r="S816" s="110">
        <v>2</v>
      </c>
      <c r="T816" s="110">
        <v>68</v>
      </c>
      <c r="U816" s="110">
        <v>177</v>
      </c>
      <c r="V816" s="108">
        <v>0.39548022598870058</v>
      </c>
      <c r="W816" s="110">
        <v>28</v>
      </c>
      <c r="X816" s="110">
        <v>0</v>
      </c>
      <c r="Y816" s="110">
        <v>152</v>
      </c>
      <c r="Z816" s="108">
        <v>0.18421052631578946</v>
      </c>
      <c r="AA816" s="110">
        <v>6</v>
      </c>
      <c r="AB816" s="110">
        <v>1</v>
      </c>
      <c r="AC816" s="110">
        <v>2</v>
      </c>
      <c r="AD816" s="110">
        <v>0</v>
      </c>
      <c r="AE816" s="110">
        <v>0</v>
      </c>
      <c r="AF816" s="110">
        <v>8</v>
      </c>
      <c r="AG816" s="110">
        <v>11</v>
      </c>
      <c r="AH816" s="110">
        <v>0</v>
      </c>
      <c r="AI816" s="110">
        <v>0</v>
      </c>
      <c r="AJ816" s="110">
        <v>0</v>
      </c>
      <c r="AK816" s="110">
        <v>124</v>
      </c>
      <c r="AL816" s="108">
        <v>0.22580645161290322</v>
      </c>
      <c r="AM816" s="111">
        <f t="shared" si="254"/>
        <v>7.2999999999999995E-2</v>
      </c>
      <c r="AN816" s="111">
        <f t="shared" si="253"/>
        <v>0.39800000000000002</v>
      </c>
      <c r="AO816" s="111">
        <f t="shared" si="255"/>
        <v>0.878</v>
      </c>
      <c r="AP816" s="111">
        <f t="shared" si="256"/>
        <v>0.45500000000000002</v>
      </c>
      <c r="AQ816" s="111">
        <f t="shared" si="257"/>
        <v>0.59199999999999997</v>
      </c>
      <c r="AR816" s="111">
        <f t="shared" si="258"/>
        <v>0.73299999999999998</v>
      </c>
      <c r="AS816" s="111">
        <f t="shared" si="259"/>
        <v>0.26300000000000001</v>
      </c>
      <c r="AT816" s="111">
        <f t="shared" si="260"/>
        <v>0.26300000000000001</v>
      </c>
      <c r="AU816" s="111">
        <f t="shared" si="261"/>
        <v>0.871</v>
      </c>
      <c r="AV816" s="111">
        <f t="shared" si="262"/>
        <v>0.71599999999999997</v>
      </c>
      <c r="AW816" s="101">
        <f t="shared" si="263"/>
        <v>2</v>
      </c>
      <c r="AX816" s="101">
        <f t="shared" si="264"/>
        <v>1</v>
      </c>
      <c r="AY816" s="101">
        <f t="shared" si="265"/>
        <v>2</v>
      </c>
      <c r="AZ816" s="101">
        <f t="shared" si="266"/>
        <v>1</v>
      </c>
      <c r="BA816" s="101">
        <f t="shared" si="267"/>
        <v>1</v>
      </c>
      <c r="BB816" s="101">
        <f t="shared" si="268"/>
        <v>2</v>
      </c>
      <c r="BC816" s="101">
        <f t="shared" si="269"/>
        <v>2</v>
      </c>
      <c r="BD816" s="101">
        <f t="shared" si="270"/>
        <v>0</v>
      </c>
      <c r="BE816" s="101">
        <f t="shared" si="271"/>
        <v>2</v>
      </c>
      <c r="BF816" s="101">
        <f t="shared" si="272"/>
        <v>2</v>
      </c>
      <c r="BG816" s="101">
        <f t="shared" si="273"/>
        <v>15</v>
      </c>
    </row>
    <row r="817" spans="1:59" x14ac:dyDescent="0.2">
      <c r="A817" s="98">
        <v>1975405</v>
      </c>
      <c r="B817" s="98" t="s">
        <v>1140</v>
      </c>
      <c r="C817" s="98" t="s">
        <v>2960</v>
      </c>
      <c r="D817" s="98" t="s">
        <v>815</v>
      </c>
      <c r="E817" s="106">
        <v>272</v>
      </c>
      <c r="F817" s="107" t="s">
        <v>1067</v>
      </c>
      <c r="G817" s="108" t="s">
        <v>1068</v>
      </c>
      <c r="H817" s="109">
        <v>55938</v>
      </c>
      <c r="I817" s="108">
        <v>0.16500000000000001</v>
      </c>
      <c r="J817" s="110">
        <v>18</v>
      </c>
      <c r="K817" s="110">
        <v>83</v>
      </c>
      <c r="L817" s="108">
        <v>0.21686746987951808</v>
      </c>
      <c r="M817" s="110">
        <v>5</v>
      </c>
      <c r="N817" s="110">
        <v>83</v>
      </c>
      <c r="O817" s="108">
        <v>6.0240963855421686E-2</v>
      </c>
      <c r="P817" s="108">
        <v>7.5999999999999998E-2</v>
      </c>
      <c r="Q817" s="108">
        <v>0.38500000000000001</v>
      </c>
      <c r="R817" s="108">
        <v>-8.1081081081081086E-2</v>
      </c>
      <c r="S817" s="110">
        <v>8</v>
      </c>
      <c r="T817" s="110">
        <v>91</v>
      </c>
      <c r="U817" s="110">
        <v>180</v>
      </c>
      <c r="V817" s="108">
        <v>0.55000000000000004</v>
      </c>
      <c r="W817" s="110">
        <v>11</v>
      </c>
      <c r="X817" s="110">
        <v>0</v>
      </c>
      <c r="Y817" s="110">
        <v>94</v>
      </c>
      <c r="Z817" s="108">
        <v>0.11702127659574468</v>
      </c>
      <c r="AA817" s="110">
        <v>10</v>
      </c>
      <c r="AB817" s="110">
        <v>4</v>
      </c>
      <c r="AC817" s="110">
        <v>0</v>
      </c>
      <c r="AD817" s="110">
        <v>0</v>
      </c>
      <c r="AE817" s="110">
        <v>2</v>
      </c>
      <c r="AF817" s="110">
        <v>0</v>
      </c>
      <c r="AG817" s="110">
        <v>4</v>
      </c>
      <c r="AH817" s="110">
        <v>0</v>
      </c>
      <c r="AI817" s="110">
        <v>0</v>
      </c>
      <c r="AJ817" s="110">
        <v>0</v>
      </c>
      <c r="AK817" s="110">
        <v>83</v>
      </c>
      <c r="AL817" s="108">
        <v>0.24096385542168675</v>
      </c>
      <c r="AM817" s="111">
        <f t="shared" si="254"/>
        <v>0.27300000000000002</v>
      </c>
      <c r="AN817" s="111">
        <f t="shared" si="253"/>
        <v>0.80900000000000005</v>
      </c>
      <c r="AO817" s="111">
        <f t="shared" si="255"/>
        <v>0.91500000000000004</v>
      </c>
      <c r="AP817" s="111">
        <f t="shared" si="256"/>
        <v>0.73399999999999999</v>
      </c>
      <c r="AQ817" s="111">
        <f t="shared" si="257"/>
        <v>0.89800000000000002</v>
      </c>
      <c r="AR817" s="111">
        <f t="shared" si="258"/>
        <v>0.63600000000000001</v>
      </c>
      <c r="AS817" s="111">
        <f t="shared" si="259"/>
        <v>0.78200000000000003</v>
      </c>
      <c r="AT817" s="111">
        <f t="shared" si="260"/>
        <v>0.78200000000000003</v>
      </c>
      <c r="AU817" s="111">
        <f t="shared" si="261"/>
        <v>0.69099999999999995</v>
      </c>
      <c r="AV817" s="111">
        <f t="shared" si="262"/>
        <v>0.75800000000000001</v>
      </c>
      <c r="AW817" s="101">
        <f t="shared" si="263"/>
        <v>2</v>
      </c>
      <c r="AX817" s="101">
        <f t="shared" si="264"/>
        <v>2</v>
      </c>
      <c r="AY817" s="101">
        <f t="shared" si="265"/>
        <v>2</v>
      </c>
      <c r="AZ817" s="101">
        <f t="shared" si="266"/>
        <v>2</v>
      </c>
      <c r="BA817" s="101">
        <f t="shared" si="267"/>
        <v>2</v>
      </c>
      <c r="BB817" s="101">
        <f t="shared" si="268"/>
        <v>1</v>
      </c>
      <c r="BC817" s="101">
        <f t="shared" si="269"/>
        <v>2</v>
      </c>
      <c r="BD817" s="101">
        <f t="shared" si="270"/>
        <v>2</v>
      </c>
      <c r="BE817" s="101">
        <f t="shared" si="271"/>
        <v>2</v>
      </c>
      <c r="BF817" s="101">
        <f t="shared" si="272"/>
        <v>2</v>
      </c>
      <c r="BG817" s="101">
        <f t="shared" si="273"/>
        <v>19</v>
      </c>
    </row>
    <row r="818" spans="1:59" x14ac:dyDescent="0.2">
      <c r="A818" s="98">
        <v>1975450</v>
      </c>
      <c r="B818" s="98" t="s">
        <v>1232</v>
      </c>
      <c r="C818" s="98" t="s">
        <v>2961</v>
      </c>
      <c r="D818" s="98" t="s">
        <v>816</v>
      </c>
      <c r="E818" s="106">
        <v>176</v>
      </c>
      <c r="F818" s="107" t="s">
        <v>595</v>
      </c>
      <c r="G818" s="108" t="s">
        <v>1233</v>
      </c>
      <c r="H818" s="109">
        <v>48750</v>
      </c>
      <c r="I818" s="108">
        <v>0.18899999999999997</v>
      </c>
      <c r="J818" s="110">
        <v>12</v>
      </c>
      <c r="K818" s="110">
        <v>67</v>
      </c>
      <c r="L818" s="108">
        <v>0.17910447761194029</v>
      </c>
      <c r="M818" s="110">
        <v>10</v>
      </c>
      <c r="N818" s="110">
        <v>67</v>
      </c>
      <c r="O818" s="108">
        <v>0.14925373134328357</v>
      </c>
      <c r="P818" s="108">
        <v>0.13300000000000001</v>
      </c>
      <c r="Q818" s="108">
        <v>0.25900000000000001</v>
      </c>
      <c r="R818" s="108">
        <v>-0.1065989847715736</v>
      </c>
      <c r="S818" s="110">
        <v>9</v>
      </c>
      <c r="T818" s="110">
        <v>47</v>
      </c>
      <c r="U818" s="110">
        <v>89</v>
      </c>
      <c r="V818" s="108">
        <v>0.6292134831460674</v>
      </c>
      <c r="W818" s="110">
        <v>2</v>
      </c>
      <c r="X818" s="110">
        <v>2</v>
      </c>
      <c r="Y818" s="110">
        <v>69</v>
      </c>
      <c r="Z818" s="108">
        <v>0</v>
      </c>
      <c r="AA818" s="110">
        <v>4</v>
      </c>
      <c r="AB818" s="110">
        <v>0</v>
      </c>
      <c r="AC818" s="110">
        <v>1</v>
      </c>
      <c r="AD818" s="110">
        <v>0</v>
      </c>
      <c r="AE818" s="110">
        <v>0</v>
      </c>
      <c r="AF818" s="110">
        <v>6</v>
      </c>
      <c r="AG818" s="110">
        <v>0</v>
      </c>
      <c r="AH818" s="110">
        <v>2</v>
      </c>
      <c r="AI818" s="110">
        <v>0</v>
      </c>
      <c r="AJ818" s="110">
        <v>0</v>
      </c>
      <c r="AK818" s="110">
        <v>67</v>
      </c>
      <c r="AL818" s="108">
        <v>0.19402985074626866</v>
      </c>
      <c r="AM818" s="111">
        <f t="shared" si="254"/>
        <v>0.123</v>
      </c>
      <c r="AN818" s="111">
        <f t="shared" si="253"/>
        <v>0.86899999999999999</v>
      </c>
      <c r="AO818" s="111">
        <f t="shared" si="255"/>
        <v>0.84799999999999998</v>
      </c>
      <c r="AP818" s="111">
        <f t="shared" si="256"/>
        <v>0.97299999999999998</v>
      </c>
      <c r="AQ818" s="111">
        <f t="shared" si="257"/>
        <v>0.96</v>
      </c>
      <c r="AR818" s="111">
        <f t="shared" si="258"/>
        <v>0.152</v>
      </c>
      <c r="AS818" s="111">
        <f t="shared" si="259"/>
        <v>0.91</v>
      </c>
      <c r="AT818" s="111">
        <f t="shared" si="260"/>
        <v>0.91</v>
      </c>
      <c r="AU818" s="111">
        <f t="shared" si="261"/>
        <v>0</v>
      </c>
      <c r="AV818" s="111">
        <f t="shared" si="262"/>
        <v>0.58199999999999996</v>
      </c>
      <c r="AW818" s="101">
        <f t="shared" si="263"/>
        <v>2</v>
      </c>
      <c r="AX818" s="101">
        <f t="shared" si="264"/>
        <v>2</v>
      </c>
      <c r="AY818" s="101">
        <f t="shared" si="265"/>
        <v>2</v>
      </c>
      <c r="AZ818" s="101">
        <f t="shared" si="266"/>
        <v>2</v>
      </c>
      <c r="BA818" s="101">
        <f t="shared" si="267"/>
        <v>2</v>
      </c>
      <c r="BB818" s="101">
        <f t="shared" si="268"/>
        <v>0</v>
      </c>
      <c r="BC818" s="101">
        <f t="shared" si="269"/>
        <v>2</v>
      </c>
      <c r="BD818" s="101">
        <f t="shared" si="270"/>
        <v>2</v>
      </c>
      <c r="BE818" s="101">
        <f t="shared" si="271"/>
        <v>0</v>
      </c>
      <c r="BF818" s="101">
        <f t="shared" si="272"/>
        <v>1</v>
      </c>
      <c r="BG818" s="101">
        <f t="shared" si="273"/>
        <v>15</v>
      </c>
    </row>
    <row r="819" spans="1:59" x14ac:dyDescent="0.2">
      <c r="A819" s="98">
        <v>1975630</v>
      </c>
      <c r="B819" s="98" t="s">
        <v>1827</v>
      </c>
      <c r="C819" s="98" t="s">
        <v>2962</v>
      </c>
      <c r="D819" s="98" t="s">
        <v>817</v>
      </c>
      <c r="E819" s="106">
        <v>11269</v>
      </c>
      <c r="F819" s="107" t="s">
        <v>1327</v>
      </c>
      <c r="G819" s="108" t="s">
        <v>1328</v>
      </c>
      <c r="H819" s="109">
        <v>58341</v>
      </c>
      <c r="I819" s="108">
        <v>7.6999999999999999E-2</v>
      </c>
      <c r="J819" s="110">
        <v>414</v>
      </c>
      <c r="K819" s="110">
        <v>4009</v>
      </c>
      <c r="L819" s="108">
        <v>0.10326764779246694</v>
      </c>
      <c r="M819" s="110">
        <v>158</v>
      </c>
      <c r="N819" s="110">
        <v>4009</v>
      </c>
      <c r="O819" s="108">
        <v>3.9411324519830385E-2</v>
      </c>
      <c r="P819" s="108">
        <v>3.7000000000000005E-2</v>
      </c>
      <c r="Q819" s="108">
        <v>0.32</v>
      </c>
      <c r="R819" s="108">
        <v>6.3113207547169814E-2</v>
      </c>
      <c r="S819" s="110">
        <v>1953</v>
      </c>
      <c r="T819" s="110">
        <v>2065</v>
      </c>
      <c r="U819" s="110">
        <v>6661</v>
      </c>
      <c r="V819" s="108">
        <v>0.60321273082119797</v>
      </c>
      <c r="W819" s="110">
        <v>282</v>
      </c>
      <c r="X819" s="110">
        <v>25</v>
      </c>
      <c r="Y819" s="110">
        <v>4291</v>
      </c>
      <c r="Z819" s="108">
        <v>5.9892798881379633E-2</v>
      </c>
      <c r="AA819" s="110">
        <v>43</v>
      </c>
      <c r="AB819" s="110">
        <v>134</v>
      </c>
      <c r="AC819" s="110">
        <v>112</v>
      </c>
      <c r="AD819" s="110">
        <v>22</v>
      </c>
      <c r="AE819" s="110">
        <v>0</v>
      </c>
      <c r="AF819" s="110">
        <v>187</v>
      </c>
      <c r="AG819" s="110">
        <v>204</v>
      </c>
      <c r="AH819" s="110">
        <v>18</v>
      </c>
      <c r="AI819" s="110">
        <v>24</v>
      </c>
      <c r="AJ819" s="110">
        <v>0</v>
      </c>
      <c r="AK819" s="110">
        <v>4009</v>
      </c>
      <c r="AL819" s="108">
        <v>0.18558243951110001</v>
      </c>
      <c r="AM819" s="111">
        <f t="shared" si="254"/>
        <v>0.34499999999999997</v>
      </c>
      <c r="AN819" s="111">
        <f t="shared" si="253"/>
        <v>0.39800000000000002</v>
      </c>
      <c r="AO819" s="111">
        <f t="shared" si="255"/>
        <v>0.54200000000000004</v>
      </c>
      <c r="AP819" s="111">
        <f t="shared" si="256"/>
        <v>0.54400000000000004</v>
      </c>
      <c r="AQ819" s="111">
        <f t="shared" si="257"/>
        <v>0.64400000000000002</v>
      </c>
      <c r="AR819" s="111">
        <f t="shared" si="258"/>
        <v>0.36199999999999999</v>
      </c>
      <c r="AS819" s="111">
        <f t="shared" si="259"/>
        <v>0.88200000000000001</v>
      </c>
      <c r="AT819" s="111">
        <f t="shared" si="260"/>
        <v>0.88200000000000001</v>
      </c>
      <c r="AU819" s="111">
        <f t="shared" si="261"/>
        <v>0.36699999999999999</v>
      </c>
      <c r="AV819" s="111">
        <f t="shared" si="262"/>
        <v>0.53500000000000003</v>
      </c>
      <c r="AW819" s="101">
        <f t="shared" si="263"/>
        <v>1</v>
      </c>
      <c r="AX819" s="101">
        <f t="shared" si="264"/>
        <v>1</v>
      </c>
      <c r="AY819" s="101">
        <f t="shared" si="265"/>
        <v>1</v>
      </c>
      <c r="AZ819" s="101">
        <f t="shared" si="266"/>
        <v>1</v>
      </c>
      <c r="BA819" s="101">
        <f t="shared" si="267"/>
        <v>1</v>
      </c>
      <c r="BB819" s="101">
        <f t="shared" si="268"/>
        <v>1</v>
      </c>
      <c r="BC819" s="101">
        <f t="shared" si="269"/>
        <v>0</v>
      </c>
      <c r="BD819" s="101">
        <f t="shared" si="270"/>
        <v>2</v>
      </c>
      <c r="BE819" s="101">
        <f t="shared" si="271"/>
        <v>1</v>
      </c>
      <c r="BF819" s="101">
        <f t="shared" si="272"/>
        <v>1</v>
      </c>
      <c r="BG819" s="101">
        <f t="shared" si="273"/>
        <v>10</v>
      </c>
    </row>
    <row r="820" spans="1:59" x14ac:dyDescent="0.2">
      <c r="A820" s="98">
        <v>1975675</v>
      </c>
      <c r="B820" s="98" t="s">
        <v>1782</v>
      </c>
      <c r="C820" s="98" t="s">
        <v>2963</v>
      </c>
      <c r="D820" s="98" t="s">
        <v>818</v>
      </c>
      <c r="E820" s="106">
        <v>3352</v>
      </c>
      <c r="F820" s="107" t="s">
        <v>1779</v>
      </c>
      <c r="G820" s="108" t="s">
        <v>1780</v>
      </c>
      <c r="H820" s="109">
        <v>73558</v>
      </c>
      <c r="I820" s="108">
        <v>0.13100000000000001</v>
      </c>
      <c r="J820" s="110">
        <v>93</v>
      </c>
      <c r="K820" s="110">
        <v>1501</v>
      </c>
      <c r="L820" s="108">
        <v>6.1958694203864094E-2</v>
      </c>
      <c r="M820" s="110">
        <v>18</v>
      </c>
      <c r="N820" s="110">
        <v>1501</v>
      </c>
      <c r="O820" s="108">
        <v>1.1992005329780146E-2</v>
      </c>
      <c r="P820" s="108">
        <v>3.9E-2</v>
      </c>
      <c r="Q820" s="108">
        <v>0.36099999999999999</v>
      </c>
      <c r="R820" s="108">
        <v>-2.302535703876421E-2</v>
      </c>
      <c r="S820" s="110">
        <v>95</v>
      </c>
      <c r="T820" s="110">
        <v>533</v>
      </c>
      <c r="U820" s="110">
        <v>2431</v>
      </c>
      <c r="V820" s="108">
        <v>0.25832990538872891</v>
      </c>
      <c r="W820" s="110">
        <v>109</v>
      </c>
      <c r="X820" s="110">
        <v>0</v>
      </c>
      <c r="Y820" s="110">
        <v>1610</v>
      </c>
      <c r="Z820" s="108">
        <v>6.7701863354037273E-2</v>
      </c>
      <c r="AA820" s="110">
        <v>161</v>
      </c>
      <c r="AB820" s="110">
        <v>11</v>
      </c>
      <c r="AC820" s="110">
        <v>35</v>
      </c>
      <c r="AD820" s="110">
        <v>8</v>
      </c>
      <c r="AE820" s="110">
        <v>0</v>
      </c>
      <c r="AF820" s="110">
        <v>104</v>
      </c>
      <c r="AG820" s="110">
        <v>85</v>
      </c>
      <c r="AH820" s="110">
        <v>18</v>
      </c>
      <c r="AI820" s="110">
        <v>15</v>
      </c>
      <c r="AJ820" s="110">
        <v>0</v>
      </c>
      <c r="AK820" s="110">
        <v>1501</v>
      </c>
      <c r="AL820" s="108">
        <v>0.29113924050632911</v>
      </c>
      <c r="AM820" s="111">
        <f t="shared" si="254"/>
        <v>0.71099999999999997</v>
      </c>
      <c r="AN820" s="111">
        <f t="shared" si="253"/>
        <v>0.68600000000000005</v>
      </c>
      <c r="AO820" s="111">
        <f t="shared" si="255"/>
        <v>0.30199999999999999</v>
      </c>
      <c r="AP820" s="111">
        <f t="shared" si="256"/>
        <v>0.19700000000000001</v>
      </c>
      <c r="AQ820" s="111">
        <f t="shared" si="257"/>
        <v>0.66400000000000003</v>
      </c>
      <c r="AR820" s="111">
        <f t="shared" si="258"/>
        <v>0.53600000000000003</v>
      </c>
      <c r="AS820" s="111">
        <f t="shared" si="259"/>
        <v>5.7000000000000002E-2</v>
      </c>
      <c r="AT820" s="111">
        <f t="shared" si="260"/>
        <v>5.7000000000000002E-2</v>
      </c>
      <c r="AU820" s="111">
        <f t="shared" si="261"/>
        <v>0.42199999999999999</v>
      </c>
      <c r="AV820" s="111">
        <f t="shared" si="262"/>
        <v>0.90700000000000003</v>
      </c>
      <c r="AW820" s="101">
        <f t="shared" si="263"/>
        <v>0</v>
      </c>
      <c r="AX820" s="101">
        <f t="shared" si="264"/>
        <v>2</v>
      </c>
      <c r="AY820" s="101">
        <f t="shared" si="265"/>
        <v>0</v>
      </c>
      <c r="AZ820" s="101">
        <f t="shared" si="266"/>
        <v>0</v>
      </c>
      <c r="BA820" s="101">
        <f t="shared" si="267"/>
        <v>1</v>
      </c>
      <c r="BB820" s="101">
        <f t="shared" si="268"/>
        <v>1</v>
      </c>
      <c r="BC820" s="101">
        <f t="shared" si="269"/>
        <v>1</v>
      </c>
      <c r="BD820" s="101">
        <f t="shared" si="270"/>
        <v>0</v>
      </c>
      <c r="BE820" s="101">
        <f t="shared" si="271"/>
        <v>1</v>
      </c>
      <c r="BF820" s="101">
        <f t="shared" si="272"/>
        <v>2</v>
      </c>
      <c r="BG820" s="101">
        <f t="shared" si="273"/>
        <v>8</v>
      </c>
    </row>
    <row r="821" spans="1:59" x14ac:dyDescent="0.2">
      <c r="A821" s="98">
        <v>1975720</v>
      </c>
      <c r="B821" s="98" t="s">
        <v>2037</v>
      </c>
      <c r="C821" s="98" t="s">
        <v>2964</v>
      </c>
      <c r="D821" s="98" t="s">
        <v>819</v>
      </c>
      <c r="E821" s="106">
        <v>191</v>
      </c>
      <c r="F821" s="107" t="s">
        <v>1732</v>
      </c>
      <c r="G821" s="108" t="s">
        <v>1733</v>
      </c>
      <c r="H821" s="109">
        <v>86250</v>
      </c>
      <c r="I821" s="108">
        <v>8.4000000000000005E-2</v>
      </c>
      <c r="J821" s="110">
        <v>1</v>
      </c>
      <c r="K821" s="110">
        <v>92</v>
      </c>
      <c r="L821" s="108">
        <v>1.0869565217391304E-2</v>
      </c>
      <c r="M821" s="110">
        <v>1</v>
      </c>
      <c r="N821" s="110">
        <v>92</v>
      </c>
      <c r="O821" s="108">
        <v>1.0869565217391304E-2</v>
      </c>
      <c r="P821" s="108">
        <v>4.9000000000000002E-2</v>
      </c>
      <c r="Q821" s="108">
        <v>0.28600000000000003</v>
      </c>
      <c r="R821" s="108">
        <v>-0.14732142857142858</v>
      </c>
      <c r="S821" s="110">
        <v>8</v>
      </c>
      <c r="T821" s="110">
        <v>58</v>
      </c>
      <c r="U821" s="110">
        <v>162</v>
      </c>
      <c r="V821" s="108">
        <v>0.40740740740740738</v>
      </c>
      <c r="W821" s="110">
        <v>0</v>
      </c>
      <c r="X821" s="110">
        <v>0</v>
      </c>
      <c r="Y821" s="110">
        <v>92</v>
      </c>
      <c r="Z821" s="108">
        <v>0</v>
      </c>
      <c r="AA821" s="110">
        <v>2</v>
      </c>
      <c r="AB821" s="110">
        <v>0</v>
      </c>
      <c r="AC821" s="110">
        <v>2</v>
      </c>
      <c r="AD821" s="110">
        <v>0</v>
      </c>
      <c r="AE821" s="110">
        <v>0</v>
      </c>
      <c r="AF821" s="110">
        <v>1</v>
      </c>
      <c r="AG821" s="110">
        <v>1</v>
      </c>
      <c r="AH821" s="110">
        <v>0</v>
      </c>
      <c r="AI821" s="110">
        <v>0</v>
      </c>
      <c r="AJ821" s="110">
        <v>0</v>
      </c>
      <c r="AK821" s="110">
        <v>92</v>
      </c>
      <c r="AL821" s="108">
        <v>6.5217391304347824E-2</v>
      </c>
      <c r="AM821" s="111">
        <f t="shared" si="254"/>
        <v>0.876</v>
      </c>
      <c r="AN821" s="111">
        <f t="shared" si="253"/>
        <v>0.439</v>
      </c>
      <c r="AO821" s="111">
        <f t="shared" si="255"/>
        <v>0.06</v>
      </c>
      <c r="AP821" s="111">
        <f t="shared" si="256"/>
        <v>0.188</v>
      </c>
      <c r="AQ821" s="111">
        <f t="shared" si="257"/>
        <v>0.76</v>
      </c>
      <c r="AR821" s="111">
        <f t="shared" si="258"/>
        <v>0.23100000000000001</v>
      </c>
      <c r="AS821" s="111">
        <f t="shared" si="259"/>
        <v>0.307</v>
      </c>
      <c r="AT821" s="111">
        <f t="shared" si="260"/>
        <v>0.307</v>
      </c>
      <c r="AU821" s="111">
        <f t="shared" si="261"/>
        <v>0</v>
      </c>
      <c r="AV821" s="111">
        <f t="shared" si="262"/>
        <v>6.9000000000000006E-2</v>
      </c>
      <c r="AW821" s="101">
        <f t="shared" si="263"/>
        <v>0</v>
      </c>
      <c r="AX821" s="101">
        <f t="shared" si="264"/>
        <v>1</v>
      </c>
      <c r="AY821" s="101">
        <f t="shared" si="265"/>
        <v>0</v>
      </c>
      <c r="AZ821" s="101">
        <f t="shared" si="266"/>
        <v>0</v>
      </c>
      <c r="BA821" s="101">
        <f t="shared" si="267"/>
        <v>2</v>
      </c>
      <c r="BB821" s="101">
        <f t="shared" si="268"/>
        <v>0</v>
      </c>
      <c r="BC821" s="101">
        <f t="shared" si="269"/>
        <v>2</v>
      </c>
      <c r="BD821" s="101">
        <f t="shared" si="270"/>
        <v>0</v>
      </c>
      <c r="BE821" s="101">
        <f t="shared" si="271"/>
        <v>0</v>
      </c>
      <c r="BF821" s="101">
        <f t="shared" si="272"/>
        <v>0</v>
      </c>
      <c r="BG821" s="101">
        <f t="shared" si="273"/>
        <v>5</v>
      </c>
    </row>
    <row r="822" spans="1:59" x14ac:dyDescent="0.2">
      <c r="A822" s="98">
        <v>1975810</v>
      </c>
      <c r="B822" s="98" t="s">
        <v>1124</v>
      </c>
      <c r="C822" s="98" t="s">
        <v>2965</v>
      </c>
      <c r="D822" s="98" t="s">
        <v>820</v>
      </c>
      <c r="E822" s="106">
        <v>707</v>
      </c>
      <c r="F822" s="107" t="s">
        <v>362</v>
      </c>
      <c r="G822" s="108" t="s">
        <v>1125</v>
      </c>
      <c r="H822" s="109">
        <v>40833</v>
      </c>
      <c r="I822" s="108">
        <v>9.3000000000000013E-2</v>
      </c>
      <c r="J822" s="110">
        <v>47</v>
      </c>
      <c r="K822" s="110">
        <v>342</v>
      </c>
      <c r="L822" s="108">
        <v>0.13742690058479531</v>
      </c>
      <c r="M822" s="110">
        <v>10</v>
      </c>
      <c r="N822" s="110">
        <v>342</v>
      </c>
      <c r="O822" s="108">
        <v>2.9239766081871343E-2</v>
      </c>
      <c r="P822" s="108">
        <v>6.9999999999999993E-3</v>
      </c>
      <c r="Q822" s="108">
        <v>0.53799999999999992</v>
      </c>
      <c r="R822" s="108">
        <v>-4.8452220726783311E-2</v>
      </c>
      <c r="S822" s="110">
        <v>26</v>
      </c>
      <c r="T822" s="110">
        <v>281</v>
      </c>
      <c r="U822" s="110">
        <v>554</v>
      </c>
      <c r="V822" s="108">
        <v>0.55415162454873645</v>
      </c>
      <c r="W822" s="110">
        <v>43</v>
      </c>
      <c r="X822" s="110">
        <v>0</v>
      </c>
      <c r="Y822" s="110">
        <v>385</v>
      </c>
      <c r="Z822" s="108">
        <v>0.11168831168831168</v>
      </c>
      <c r="AA822" s="110">
        <v>5</v>
      </c>
      <c r="AB822" s="110">
        <v>15</v>
      </c>
      <c r="AC822" s="110">
        <v>20</v>
      </c>
      <c r="AD822" s="110">
        <v>0</v>
      </c>
      <c r="AE822" s="110">
        <v>0</v>
      </c>
      <c r="AF822" s="110">
        <v>24</v>
      </c>
      <c r="AG822" s="110">
        <v>7</v>
      </c>
      <c r="AH822" s="110">
        <v>5</v>
      </c>
      <c r="AI822" s="110">
        <v>0</v>
      </c>
      <c r="AJ822" s="110">
        <v>0</v>
      </c>
      <c r="AK822" s="110">
        <v>342</v>
      </c>
      <c r="AL822" s="108">
        <v>0.22222222222222221</v>
      </c>
      <c r="AM822" s="111">
        <f t="shared" si="254"/>
        <v>3.9E-2</v>
      </c>
      <c r="AN822" s="111">
        <f t="shared" si="253"/>
        <v>0.49199999999999999</v>
      </c>
      <c r="AO822" s="111">
        <f t="shared" si="255"/>
        <v>0.70899999999999996</v>
      </c>
      <c r="AP822" s="111">
        <f t="shared" si="256"/>
        <v>0.42699999999999999</v>
      </c>
      <c r="AQ822" s="111">
        <f t="shared" si="257"/>
        <v>0.23400000000000001</v>
      </c>
      <c r="AR822" s="111">
        <f t="shared" si="258"/>
        <v>0.94699999999999995</v>
      </c>
      <c r="AS822" s="111">
        <f t="shared" si="259"/>
        <v>0.79500000000000004</v>
      </c>
      <c r="AT822" s="111">
        <f t="shared" si="260"/>
        <v>0.79500000000000004</v>
      </c>
      <c r="AU822" s="111">
        <f t="shared" si="261"/>
        <v>0.66200000000000003</v>
      </c>
      <c r="AV822" s="111">
        <f t="shared" si="262"/>
        <v>0.69799999999999995</v>
      </c>
      <c r="AW822" s="101">
        <f t="shared" si="263"/>
        <v>2</v>
      </c>
      <c r="AX822" s="101">
        <f t="shared" si="264"/>
        <v>1</v>
      </c>
      <c r="AY822" s="101">
        <f t="shared" si="265"/>
        <v>2</v>
      </c>
      <c r="AZ822" s="101">
        <f t="shared" si="266"/>
        <v>1</v>
      </c>
      <c r="BA822" s="101">
        <f t="shared" si="267"/>
        <v>0</v>
      </c>
      <c r="BB822" s="101">
        <f t="shared" si="268"/>
        <v>2</v>
      </c>
      <c r="BC822" s="101">
        <f t="shared" si="269"/>
        <v>1</v>
      </c>
      <c r="BD822" s="101">
        <f t="shared" si="270"/>
        <v>2</v>
      </c>
      <c r="BE822" s="101">
        <f t="shared" si="271"/>
        <v>1</v>
      </c>
      <c r="BF822" s="101">
        <f t="shared" si="272"/>
        <v>2</v>
      </c>
      <c r="BG822" s="101">
        <f t="shared" si="273"/>
        <v>14</v>
      </c>
    </row>
    <row r="823" spans="1:59" x14ac:dyDescent="0.2">
      <c r="A823" s="98">
        <v>1975855</v>
      </c>
      <c r="B823" s="98" t="s">
        <v>1439</v>
      </c>
      <c r="C823" s="98" t="s">
        <v>2966</v>
      </c>
      <c r="D823" s="98" t="s">
        <v>821</v>
      </c>
      <c r="E823" s="106">
        <v>1155</v>
      </c>
      <c r="F823" s="107" t="s">
        <v>159</v>
      </c>
      <c r="G823" s="108" t="s">
        <v>1107</v>
      </c>
      <c r="H823" s="109">
        <v>58352</v>
      </c>
      <c r="I823" s="108">
        <v>8.4000000000000005E-2</v>
      </c>
      <c r="J823" s="110">
        <v>71</v>
      </c>
      <c r="K823" s="110">
        <v>653</v>
      </c>
      <c r="L823" s="108">
        <v>0.10872894333843798</v>
      </c>
      <c r="M823" s="110">
        <v>39</v>
      </c>
      <c r="N823" s="110">
        <v>653</v>
      </c>
      <c r="O823" s="108">
        <v>5.9724349157733538E-2</v>
      </c>
      <c r="P823" s="108">
        <v>6.9000000000000006E-2</v>
      </c>
      <c r="Q823" s="108">
        <v>0.33299999999999996</v>
      </c>
      <c r="R823" s="108">
        <v>-9.695074276778734E-2</v>
      </c>
      <c r="S823" s="110">
        <v>78</v>
      </c>
      <c r="T823" s="110">
        <v>305</v>
      </c>
      <c r="U823" s="110">
        <v>934</v>
      </c>
      <c r="V823" s="108">
        <v>0.41006423982869378</v>
      </c>
      <c r="W823" s="110">
        <v>60</v>
      </c>
      <c r="X823" s="110">
        <v>14</v>
      </c>
      <c r="Y823" s="110">
        <v>713</v>
      </c>
      <c r="Z823" s="108">
        <v>6.4516129032258063E-2</v>
      </c>
      <c r="AA823" s="110">
        <v>21</v>
      </c>
      <c r="AB823" s="110">
        <v>14</v>
      </c>
      <c r="AC823" s="110">
        <v>10</v>
      </c>
      <c r="AD823" s="110">
        <v>19</v>
      </c>
      <c r="AE823" s="110">
        <v>0</v>
      </c>
      <c r="AF823" s="110">
        <v>44</v>
      </c>
      <c r="AG823" s="110">
        <v>14</v>
      </c>
      <c r="AH823" s="110">
        <v>0</v>
      </c>
      <c r="AI823" s="110">
        <v>0</v>
      </c>
      <c r="AJ823" s="110">
        <v>0</v>
      </c>
      <c r="AK823" s="110">
        <v>653</v>
      </c>
      <c r="AL823" s="108">
        <v>0.18683001531393567</v>
      </c>
      <c r="AM823" s="111">
        <f t="shared" si="254"/>
        <v>0.34599999999999997</v>
      </c>
      <c r="AN823" s="111">
        <f t="shared" si="253"/>
        <v>0.439</v>
      </c>
      <c r="AO823" s="111">
        <f t="shared" si="255"/>
        <v>0.57199999999999995</v>
      </c>
      <c r="AP823" s="111">
        <f t="shared" si="256"/>
        <v>0.72899999999999998</v>
      </c>
      <c r="AQ823" s="111">
        <f t="shared" si="257"/>
        <v>0.873</v>
      </c>
      <c r="AR823" s="111">
        <f t="shared" si="258"/>
        <v>0.41099999999999998</v>
      </c>
      <c r="AS823" s="111">
        <f t="shared" si="259"/>
        <v>0.32</v>
      </c>
      <c r="AT823" s="111">
        <f t="shared" si="260"/>
        <v>0.32</v>
      </c>
      <c r="AU823" s="111">
        <f t="shared" si="261"/>
        <v>0.39900000000000002</v>
      </c>
      <c r="AV823" s="111">
        <f t="shared" si="262"/>
        <v>0.54900000000000004</v>
      </c>
      <c r="AW823" s="101">
        <f t="shared" si="263"/>
        <v>1</v>
      </c>
      <c r="AX823" s="101">
        <f t="shared" si="264"/>
        <v>1</v>
      </c>
      <c r="AY823" s="101">
        <f t="shared" si="265"/>
        <v>1</v>
      </c>
      <c r="AZ823" s="101">
        <f t="shared" si="266"/>
        <v>2</v>
      </c>
      <c r="BA823" s="101">
        <f t="shared" si="267"/>
        <v>2</v>
      </c>
      <c r="BB823" s="101">
        <f t="shared" si="268"/>
        <v>1</v>
      </c>
      <c r="BC823" s="101">
        <f t="shared" si="269"/>
        <v>2</v>
      </c>
      <c r="BD823" s="101">
        <f t="shared" si="270"/>
        <v>0</v>
      </c>
      <c r="BE823" s="101">
        <f t="shared" si="271"/>
        <v>1</v>
      </c>
      <c r="BF823" s="101">
        <f t="shared" si="272"/>
        <v>1</v>
      </c>
      <c r="BG823" s="101">
        <f t="shared" si="273"/>
        <v>12</v>
      </c>
    </row>
    <row r="824" spans="1:59" x14ac:dyDescent="0.2">
      <c r="A824" s="98">
        <v>1975945</v>
      </c>
      <c r="B824" s="98" t="s">
        <v>2080</v>
      </c>
      <c r="C824" s="98" t="s">
        <v>2967</v>
      </c>
      <c r="D824" s="98" t="s">
        <v>822</v>
      </c>
      <c r="E824" s="106">
        <v>67</v>
      </c>
      <c r="F824" s="107" t="s">
        <v>683</v>
      </c>
      <c r="G824" s="108" t="s">
        <v>1536</v>
      </c>
      <c r="H824" s="109">
        <v>59167</v>
      </c>
      <c r="I824" s="108">
        <v>0.214</v>
      </c>
      <c r="J824" s="110">
        <v>4</v>
      </c>
      <c r="K824" s="110">
        <v>30</v>
      </c>
      <c r="L824" s="108">
        <v>0.13333333333333333</v>
      </c>
      <c r="M824" s="110">
        <v>0</v>
      </c>
      <c r="N824" s="110">
        <v>30</v>
      </c>
      <c r="O824" s="108">
        <v>0</v>
      </c>
      <c r="P824" s="108">
        <v>9.8000000000000004E-2</v>
      </c>
      <c r="Q824" s="108">
        <v>0.33899999999999997</v>
      </c>
      <c r="R824" s="108">
        <v>-0.14102564102564102</v>
      </c>
      <c r="S824" s="110">
        <v>3</v>
      </c>
      <c r="T824" s="110">
        <v>25</v>
      </c>
      <c r="U824" s="110">
        <v>55</v>
      </c>
      <c r="V824" s="108">
        <v>0.50909090909090904</v>
      </c>
      <c r="W824" s="110">
        <v>0</v>
      </c>
      <c r="X824" s="110">
        <v>0</v>
      </c>
      <c r="Y824" s="110">
        <v>30</v>
      </c>
      <c r="Z824" s="108">
        <v>0</v>
      </c>
      <c r="AA824" s="110">
        <v>2</v>
      </c>
      <c r="AB824" s="110">
        <v>2</v>
      </c>
      <c r="AC824" s="110">
        <v>0</v>
      </c>
      <c r="AD824" s="110">
        <v>0</v>
      </c>
      <c r="AE824" s="110">
        <v>0</v>
      </c>
      <c r="AF824" s="110">
        <v>4</v>
      </c>
      <c r="AG824" s="110">
        <v>0</v>
      </c>
      <c r="AH824" s="110">
        <v>0</v>
      </c>
      <c r="AI824" s="110">
        <v>0</v>
      </c>
      <c r="AJ824" s="110">
        <v>0</v>
      </c>
      <c r="AK824" s="110">
        <v>30</v>
      </c>
      <c r="AL824" s="108">
        <v>0.26666666666666666</v>
      </c>
      <c r="AM824" s="111">
        <f t="shared" si="254"/>
        <v>0.371</v>
      </c>
      <c r="AN824" s="111">
        <f t="shared" si="253"/>
        <v>0.90300000000000002</v>
      </c>
      <c r="AO824" s="111">
        <f t="shared" si="255"/>
        <v>0.69799999999999995</v>
      </c>
      <c r="AP824" s="111">
        <f t="shared" si="256"/>
        <v>0</v>
      </c>
      <c r="AQ824" s="111">
        <f t="shared" si="257"/>
        <v>0.93500000000000005</v>
      </c>
      <c r="AR824" s="111">
        <f t="shared" si="258"/>
        <v>0.436</v>
      </c>
      <c r="AS824" s="111">
        <f t="shared" si="259"/>
        <v>0.66300000000000003</v>
      </c>
      <c r="AT824" s="111">
        <f t="shared" si="260"/>
        <v>0.66300000000000003</v>
      </c>
      <c r="AU824" s="111">
        <f t="shared" si="261"/>
        <v>0</v>
      </c>
      <c r="AV824" s="111">
        <f t="shared" si="262"/>
        <v>0.84599999999999997</v>
      </c>
      <c r="AW824" s="101">
        <f t="shared" si="263"/>
        <v>1</v>
      </c>
      <c r="AX824" s="101">
        <f t="shared" si="264"/>
        <v>2</v>
      </c>
      <c r="AY824" s="101">
        <f t="shared" si="265"/>
        <v>2</v>
      </c>
      <c r="AZ824" s="101">
        <f t="shared" si="266"/>
        <v>0</v>
      </c>
      <c r="BA824" s="101">
        <f t="shared" si="267"/>
        <v>2</v>
      </c>
      <c r="BB824" s="101">
        <f t="shared" si="268"/>
        <v>1</v>
      </c>
      <c r="BC824" s="101">
        <f t="shared" si="269"/>
        <v>2</v>
      </c>
      <c r="BD824" s="101">
        <f t="shared" si="270"/>
        <v>1</v>
      </c>
      <c r="BE824" s="101">
        <f t="shared" si="271"/>
        <v>0</v>
      </c>
      <c r="BF824" s="101">
        <f t="shared" si="272"/>
        <v>2</v>
      </c>
      <c r="BG824" s="101">
        <f t="shared" si="273"/>
        <v>13</v>
      </c>
    </row>
    <row r="825" spans="1:59" x14ac:dyDescent="0.2">
      <c r="A825" s="98">
        <v>1975990</v>
      </c>
      <c r="B825" s="98" t="s">
        <v>1386</v>
      </c>
      <c r="C825" s="98" t="s">
        <v>2968</v>
      </c>
      <c r="D825" s="98" t="s">
        <v>823</v>
      </c>
      <c r="E825" s="106">
        <v>1782</v>
      </c>
      <c r="F825" s="107" t="s">
        <v>1061</v>
      </c>
      <c r="G825" s="108" t="s">
        <v>1062</v>
      </c>
      <c r="H825" s="109">
        <v>62500</v>
      </c>
      <c r="I825" s="108">
        <v>0.17199999999999999</v>
      </c>
      <c r="J825" s="110">
        <v>112</v>
      </c>
      <c r="K825" s="110">
        <v>724</v>
      </c>
      <c r="L825" s="108">
        <v>0.15469613259668508</v>
      </c>
      <c r="M825" s="110">
        <v>54</v>
      </c>
      <c r="N825" s="110">
        <v>724</v>
      </c>
      <c r="O825" s="108">
        <v>7.4585635359116026E-2</v>
      </c>
      <c r="P825" s="108">
        <v>3.5000000000000003E-2</v>
      </c>
      <c r="Q825" s="108">
        <v>0.38700000000000001</v>
      </c>
      <c r="R825" s="108">
        <v>8.1310679611650491E-2</v>
      </c>
      <c r="S825" s="110">
        <v>130</v>
      </c>
      <c r="T825" s="110">
        <v>436</v>
      </c>
      <c r="U825" s="110">
        <v>1140</v>
      </c>
      <c r="V825" s="108">
        <v>0.49649122807017543</v>
      </c>
      <c r="W825" s="110">
        <v>21</v>
      </c>
      <c r="X825" s="110">
        <v>0</v>
      </c>
      <c r="Y825" s="110">
        <v>745</v>
      </c>
      <c r="Z825" s="108">
        <v>2.8187919463087248E-2</v>
      </c>
      <c r="AA825" s="110">
        <v>29</v>
      </c>
      <c r="AB825" s="110">
        <v>31</v>
      </c>
      <c r="AC825" s="110">
        <v>21</v>
      </c>
      <c r="AD825" s="110">
        <v>0</v>
      </c>
      <c r="AE825" s="110">
        <v>7</v>
      </c>
      <c r="AF825" s="110">
        <v>50</v>
      </c>
      <c r="AG825" s="110">
        <v>19</v>
      </c>
      <c r="AH825" s="110">
        <v>2</v>
      </c>
      <c r="AI825" s="110">
        <v>0</v>
      </c>
      <c r="AJ825" s="110">
        <v>4</v>
      </c>
      <c r="AK825" s="110">
        <v>724</v>
      </c>
      <c r="AL825" s="108">
        <v>0.22513812154696133</v>
      </c>
      <c r="AM825" s="111">
        <f t="shared" si="254"/>
        <v>0.45800000000000002</v>
      </c>
      <c r="AN825" s="111">
        <f t="shared" si="253"/>
        <v>0.83</v>
      </c>
      <c r="AO825" s="111">
        <f t="shared" si="255"/>
        <v>0.78200000000000003</v>
      </c>
      <c r="AP825" s="111">
        <f t="shared" si="256"/>
        <v>0.82699999999999996</v>
      </c>
      <c r="AQ825" s="111">
        <f t="shared" si="257"/>
        <v>0.625</v>
      </c>
      <c r="AR825" s="111">
        <f t="shared" si="258"/>
        <v>0.64500000000000002</v>
      </c>
      <c r="AS825" s="111">
        <f t="shared" si="259"/>
        <v>0.628</v>
      </c>
      <c r="AT825" s="111">
        <f t="shared" si="260"/>
        <v>0.628</v>
      </c>
      <c r="AU825" s="111">
        <f t="shared" si="261"/>
        <v>0.193</v>
      </c>
      <c r="AV825" s="111">
        <f t="shared" si="262"/>
        <v>0.71099999999999997</v>
      </c>
      <c r="AW825" s="101">
        <f t="shared" si="263"/>
        <v>1</v>
      </c>
      <c r="AX825" s="101">
        <f t="shared" si="264"/>
        <v>2</v>
      </c>
      <c r="AY825" s="101">
        <f t="shared" si="265"/>
        <v>2</v>
      </c>
      <c r="AZ825" s="101">
        <f t="shared" si="266"/>
        <v>2</v>
      </c>
      <c r="BA825" s="101">
        <f t="shared" si="267"/>
        <v>1</v>
      </c>
      <c r="BB825" s="101">
        <f t="shared" si="268"/>
        <v>1</v>
      </c>
      <c r="BC825" s="101">
        <f t="shared" si="269"/>
        <v>0</v>
      </c>
      <c r="BD825" s="101">
        <f t="shared" si="270"/>
        <v>1</v>
      </c>
      <c r="BE825" s="101">
        <f t="shared" si="271"/>
        <v>0</v>
      </c>
      <c r="BF825" s="101">
        <f t="shared" si="272"/>
        <v>2</v>
      </c>
      <c r="BG825" s="101">
        <f t="shared" si="273"/>
        <v>12</v>
      </c>
    </row>
    <row r="826" spans="1:59" x14ac:dyDescent="0.2">
      <c r="A826" s="98">
        <v>1976035</v>
      </c>
      <c r="B826" s="98" t="s">
        <v>2068</v>
      </c>
      <c r="C826" s="98" t="s">
        <v>2969</v>
      </c>
      <c r="D826" s="98" t="s">
        <v>824</v>
      </c>
      <c r="E826" s="106">
        <v>881</v>
      </c>
      <c r="F826" s="107" t="s">
        <v>1427</v>
      </c>
      <c r="G826" s="108" t="s">
        <v>1428</v>
      </c>
      <c r="H826" s="109">
        <v>86576</v>
      </c>
      <c r="I826" s="108">
        <v>3.7999999999999999E-2</v>
      </c>
      <c r="J826" s="110">
        <v>6</v>
      </c>
      <c r="K826" s="110">
        <v>421</v>
      </c>
      <c r="L826" s="108">
        <v>1.4251781472684086E-2</v>
      </c>
      <c r="M826" s="110">
        <v>7</v>
      </c>
      <c r="N826" s="110">
        <v>421</v>
      </c>
      <c r="O826" s="108">
        <v>1.66270783847981E-2</v>
      </c>
      <c r="P826" s="108">
        <v>3.6000000000000004E-2</v>
      </c>
      <c r="Q826" s="108">
        <v>0.311</v>
      </c>
      <c r="R826" s="108">
        <v>7.3081607795371498E-2</v>
      </c>
      <c r="S826" s="110">
        <v>18</v>
      </c>
      <c r="T826" s="110">
        <v>281</v>
      </c>
      <c r="U826" s="110">
        <v>730</v>
      </c>
      <c r="V826" s="108">
        <v>0.40958904109589039</v>
      </c>
      <c r="W826" s="110">
        <v>19</v>
      </c>
      <c r="X826" s="110">
        <v>4</v>
      </c>
      <c r="Y826" s="110">
        <v>440</v>
      </c>
      <c r="Z826" s="108">
        <v>3.4090909090909088E-2</v>
      </c>
      <c r="AA826" s="110">
        <v>5</v>
      </c>
      <c r="AB826" s="110">
        <v>18</v>
      </c>
      <c r="AC826" s="110">
        <v>0</v>
      </c>
      <c r="AD826" s="110">
        <v>3</v>
      </c>
      <c r="AE826" s="110">
        <v>4</v>
      </c>
      <c r="AF826" s="110">
        <v>0</v>
      </c>
      <c r="AG826" s="110">
        <v>8</v>
      </c>
      <c r="AH826" s="110">
        <v>8</v>
      </c>
      <c r="AI826" s="110">
        <v>0</v>
      </c>
      <c r="AJ826" s="110">
        <v>0</v>
      </c>
      <c r="AK826" s="110">
        <v>421</v>
      </c>
      <c r="AL826" s="108">
        <v>0.10926365795724466</v>
      </c>
      <c r="AM826" s="111">
        <f t="shared" si="254"/>
        <v>0.877</v>
      </c>
      <c r="AN826" s="111">
        <f t="shared" si="253"/>
        <v>0.14299999999999999</v>
      </c>
      <c r="AO826" s="111">
        <f t="shared" si="255"/>
        <v>6.2E-2</v>
      </c>
      <c r="AP826" s="111">
        <f t="shared" si="256"/>
        <v>0.255</v>
      </c>
      <c r="AQ826" s="111">
        <f t="shared" si="257"/>
        <v>0.63200000000000001</v>
      </c>
      <c r="AR826" s="111">
        <f t="shared" si="258"/>
        <v>0.33500000000000002</v>
      </c>
      <c r="AS826" s="111">
        <f t="shared" si="259"/>
        <v>0.31900000000000001</v>
      </c>
      <c r="AT826" s="111">
        <f t="shared" si="260"/>
        <v>0.31900000000000001</v>
      </c>
      <c r="AU826" s="111">
        <f t="shared" si="261"/>
        <v>0.224</v>
      </c>
      <c r="AV826" s="111">
        <f t="shared" si="262"/>
        <v>0.16600000000000001</v>
      </c>
      <c r="AW826" s="101">
        <f t="shared" si="263"/>
        <v>0</v>
      </c>
      <c r="AX826" s="101">
        <f t="shared" si="264"/>
        <v>0</v>
      </c>
      <c r="AY826" s="101">
        <f t="shared" si="265"/>
        <v>0</v>
      </c>
      <c r="AZ826" s="101">
        <f t="shared" si="266"/>
        <v>0</v>
      </c>
      <c r="BA826" s="101">
        <f t="shared" si="267"/>
        <v>1</v>
      </c>
      <c r="BB826" s="101">
        <f t="shared" si="268"/>
        <v>1</v>
      </c>
      <c r="BC826" s="101">
        <f t="shared" si="269"/>
        <v>0</v>
      </c>
      <c r="BD826" s="101">
        <f t="shared" si="270"/>
        <v>0</v>
      </c>
      <c r="BE826" s="101">
        <f t="shared" si="271"/>
        <v>0</v>
      </c>
      <c r="BF826" s="101">
        <f t="shared" si="272"/>
        <v>0</v>
      </c>
      <c r="BG826" s="101">
        <f t="shared" si="273"/>
        <v>2</v>
      </c>
    </row>
    <row r="827" spans="1:59" x14ac:dyDescent="0.2">
      <c r="A827" s="98">
        <v>1976260</v>
      </c>
      <c r="B827" s="98" t="s">
        <v>1606</v>
      </c>
      <c r="C827" s="98" t="s">
        <v>2970</v>
      </c>
      <c r="D827" s="98" t="s">
        <v>825</v>
      </c>
      <c r="E827" s="106">
        <v>2021</v>
      </c>
      <c r="F827" s="107" t="s">
        <v>1607</v>
      </c>
      <c r="G827" s="108" t="s">
        <v>1608</v>
      </c>
      <c r="H827" s="109">
        <v>56174</v>
      </c>
      <c r="I827" s="108">
        <v>0.11800000000000001</v>
      </c>
      <c r="J827" s="110">
        <v>87</v>
      </c>
      <c r="K827" s="110">
        <v>913</v>
      </c>
      <c r="L827" s="108">
        <v>9.529025191675794E-2</v>
      </c>
      <c r="M827" s="110">
        <v>88</v>
      </c>
      <c r="N827" s="110">
        <v>913</v>
      </c>
      <c r="O827" s="108">
        <v>9.6385542168674704E-2</v>
      </c>
      <c r="P827" s="108">
        <v>2.7000000000000003E-2</v>
      </c>
      <c r="Q827" s="108">
        <v>0.41600000000000004</v>
      </c>
      <c r="R827" s="108">
        <v>-3.4516765285996054E-3</v>
      </c>
      <c r="S827" s="110">
        <v>69</v>
      </c>
      <c r="T827" s="110">
        <v>519</v>
      </c>
      <c r="U827" s="110">
        <v>1519</v>
      </c>
      <c r="V827" s="108">
        <v>0.38709677419354838</v>
      </c>
      <c r="W827" s="110">
        <v>107</v>
      </c>
      <c r="X827" s="110">
        <v>0</v>
      </c>
      <c r="Y827" s="110">
        <v>1020</v>
      </c>
      <c r="Z827" s="108">
        <v>0.10490196078431373</v>
      </c>
      <c r="AA827" s="110">
        <v>67</v>
      </c>
      <c r="AB827" s="110">
        <v>15</v>
      </c>
      <c r="AC827" s="110">
        <v>12</v>
      </c>
      <c r="AD827" s="110">
        <v>12</v>
      </c>
      <c r="AE827" s="110">
        <v>5</v>
      </c>
      <c r="AF827" s="110">
        <v>12</v>
      </c>
      <c r="AG827" s="110">
        <v>13</v>
      </c>
      <c r="AH827" s="110">
        <v>12</v>
      </c>
      <c r="AI827" s="110">
        <v>0</v>
      </c>
      <c r="AJ827" s="110">
        <v>0</v>
      </c>
      <c r="AK827" s="110">
        <v>913</v>
      </c>
      <c r="AL827" s="108">
        <v>0.16210295728368018</v>
      </c>
      <c r="AM827" s="111">
        <f t="shared" si="254"/>
        <v>0.27800000000000002</v>
      </c>
      <c r="AN827" s="111">
        <f t="shared" si="253"/>
        <v>0.627</v>
      </c>
      <c r="AO827" s="111">
        <f t="shared" si="255"/>
        <v>0.49199999999999999</v>
      </c>
      <c r="AP827" s="111">
        <f t="shared" si="256"/>
        <v>0.89700000000000002</v>
      </c>
      <c r="AQ827" s="111">
        <f t="shared" si="257"/>
        <v>0.51400000000000001</v>
      </c>
      <c r="AR827" s="111">
        <f t="shared" si="258"/>
        <v>0.76200000000000001</v>
      </c>
      <c r="AS827" s="111">
        <f t="shared" si="259"/>
        <v>0.24099999999999999</v>
      </c>
      <c r="AT827" s="111">
        <f t="shared" si="260"/>
        <v>0.24099999999999999</v>
      </c>
      <c r="AU827" s="111">
        <f t="shared" si="261"/>
        <v>0.628</v>
      </c>
      <c r="AV827" s="111">
        <f t="shared" si="262"/>
        <v>0.40300000000000002</v>
      </c>
      <c r="AW827" s="101">
        <f t="shared" si="263"/>
        <v>2</v>
      </c>
      <c r="AX827" s="101">
        <f t="shared" si="264"/>
        <v>1</v>
      </c>
      <c r="AY827" s="101">
        <f t="shared" si="265"/>
        <v>1</v>
      </c>
      <c r="AZ827" s="101">
        <f t="shared" si="266"/>
        <v>2</v>
      </c>
      <c r="BA827" s="101">
        <f t="shared" si="267"/>
        <v>1</v>
      </c>
      <c r="BB827" s="101">
        <f t="shared" si="268"/>
        <v>2</v>
      </c>
      <c r="BC827" s="101">
        <f t="shared" si="269"/>
        <v>1</v>
      </c>
      <c r="BD827" s="101">
        <f t="shared" si="270"/>
        <v>0</v>
      </c>
      <c r="BE827" s="101">
        <f t="shared" si="271"/>
        <v>1</v>
      </c>
      <c r="BF827" s="101">
        <f t="shared" si="272"/>
        <v>1</v>
      </c>
      <c r="BG827" s="101">
        <f t="shared" si="273"/>
        <v>12</v>
      </c>
    </row>
    <row r="828" spans="1:59" x14ac:dyDescent="0.2">
      <c r="A828" s="98">
        <v>1976440</v>
      </c>
      <c r="B828" s="98" t="s">
        <v>1570</v>
      </c>
      <c r="C828" s="98" t="s">
        <v>2971</v>
      </c>
      <c r="D828" s="98" t="s">
        <v>826</v>
      </c>
      <c r="E828" s="106">
        <v>132</v>
      </c>
      <c r="F828" s="107" t="s">
        <v>1370</v>
      </c>
      <c r="G828" s="108" t="s">
        <v>1371</v>
      </c>
      <c r="H828" s="109">
        <v>59432</v>
      </c>
      <c r="I828" s="108">
        <v>6.2E-2</v>
      </c>
      <c r="J828" s="110">
        <v>7</v>
      </c>
      <c r="K828" s="110">
        <v>57</v>
      </c>
      <c r="L828" s="108">
        <v>0.12280701754385964</v>
      </c>
      <c r="M828" s="110">
        <v>0</v>
      </c>
      <c r="N828" s="110">
        <v>57</v>
      </c>
      <c r="O828" s="108">
        <v>0</v>
      </c>
      <c r="P828" s="108">
        <v>6.3E-2</v>
      </c>
      <c r="Q828" s="108">
        <v>0.40600000000000003</v>
      </c>
      <c r="R828" s="108">
        <v>1.5384615384615385E-2</v>
      </c>
      <c r="S828" s="110">
        <v>3</v>
      </c>
      <c r="T828" s="110">
        <v>48</v>
      </c>
      <c r="U828" s="110">
        <v>87</v>
      </c>
      <c r="V828" s="108">
        <v>0.58620689655172409</v>
      </c>
      <c r="W828" s="110">
        <v>13</v>
      </c>
      <c r="X828" s="110">
        <v>0</v>
      </c>
      <c r="Y828" s="110">
        <v>70</v>
      </c>
      <c r="Z828" s="108">
        <v>0.18571428571428572</v>
      </c>
      <c r="AA828" s="110">
        <v>4</v>
      </c>
      <c r="AB828" s="110">
        <v>5</v>
      </c>
      <c r="AC828" s="110">
        <v>2</v>
      </c>
      <c r="AD828" s="110">
        <v>0</v>
      </c>
      <c r="AE828" s="110">
        <v>0</v>
      </c>
      <c r="AF828" s="110">
        <v>0</v>
      </c>
      <c r="AG828" s="110">
        <v>0</v>
      </c>
      <c r="AH828" s="110">
        <v>0</v>
      </c>
      <c r="AI828" s="110">
        <v>0</v>
      </c>
      <c r="AJ828" s="110">
        <v>0</v>
      </c>
      <c r="AK828" s="110">
        <v>57</v>
      </c>
      <c r="AL828" s="108">
        <v>0.19298245614035087</v>
      </c>
      <c r="AM828" s="111">
        <f t="shared" si="254"/>
        <v>0.38400000000000001</v>
      </c>
      <c r="AN828" s="111">
        <f t="shared" si="253"/>
        <v>0.28100000000000003</v>
      </c>
      <c r="AO828" s="111">
        <f t="shared" si="255"/>
        <v>0.64700000000000002</v>
      </c>
      <c r="AP828" s="111">
        <f t="shared" si="256"/>
        <v>0</v>
      </c>
      <c r="AQ828" s="111">
        <f t="shared" si="257"/>
        <v>0.84199999999999997</v>
      </c>
      <c r="AR828" s="111">
        <f t="shared" si="258"/>
        <v>0.72299999999999998</v>
      </c>
      <c r="AS828" s="111">
        <f t="shared" si="259"/>
        <v>0.85099999999999998</v>
      </c>
      <c r="AT828" s="111">
        <f t="shared" si="260"/>
        <v>0.85099999999999998</v>
      </c>
      <c r="AU828" s="111">
        <f t="shared" si="261"/>
        <v>0.875</v>
      </c>
      <c r="AV828" s="111">
        <f t="shared" si="262"/>
        <v>0.57699999999999996</v>
      </c>
      <c r="AW828" s="101">
        <f t="shared" si="263"/>
        <v>1</v>
      </c>
      <c r="AX828" s="101">
        <f t="shared" si="264"/>
        <v>0</v>
      </c>
      <c r="AY828" s="101">
        <f t="shared" si="265"/>
        <v>1</v>
      </c>
      <c r="AZ828" s="101">
        <f t="shared" si="266"/>
        <v>0</v>
      </c>
      <c r="BA828" s="101">
        <f t="shared" si="267"/>
        <v>2</v>
      </c>
      <c r="BB828" s="101">
        <f t="shared" si="268"/>
        <v>2</v>
      </c>
      <c r="BC828" s="101">
        <f t="shared" si="269"/>
        <v>0</v>
      </c>
      <c r="BD828" s="101">
        <f t="shared" si="270"/>
        <v>2</v>
      </c>
      <c r="BE828" s="101">
        <f t="shared" si="271"/>
        <v>2</v>
      </c>
      <c r="BF828" s="101">
        <f t="shared" si="272"/>
        <v>1</v>
      </c>
      <c r="BG828" s="101">
        <f t="shared" si="273"/>
        <v>11</v>
      </c>
    </row>
    <row r="829" spans="1:59" x14ac:dyDescent="0.2">
      <c r="A829" s="98">
        <v>1976485</v>
      </c>
      <c r="B829" s="98" t="s">
        <v>1674</v>
      </c>
      <c r="C829" s="98" t="s">
        <v>2972</v>
      </c>
      <c r="D829" s="98" t="s">
        <v>827</v>
      </c>
      <c r="E829" s="106">
        <v>629</v>
      </c>
      <c r="F829" s="107" t="s">
        <v>1351</v>
      </c>
      <c r="G829" s="108" t="s">
        <v>1352</v>
      </c>
      <c r="H829" s="109">
        <v>53393</v>
      </c>
      <c r="I829" s="108">
        <v>0.125</v>
      </c>
      <c r="J829" s="110">
        <v>27</v>
      </c>
      <c r="K829" s="110">
        <v>263</v>
      </c>
      <c r="L829" s="108">
        <v>0.10266159695817491</v>
      </c>
      <c r="M829" s="110">
        <v>16</v>
      </c>
      <c r="N829" s="110">
        <v>263</v>
      </c>
      <c r="O829" s="108">
        <v>6.0836501901140684E-2</v>
      </c>
      <c r="P829" s="108">
        <v>4.8000000000000001E-2</v>
      </c>
      <c r="Q829" s="108">
        <v>0.47600000000000003</v>
      </c>
      <c r="R829" s="108">
        <v>-3.0816640986132512E-2</v>
      </c>
      <c r="S829" s="110">
        <v>36</v>
      </c>
      <c r="T829" s="110">
        <v>185</v>
      </c>
      <c r="U829" s="110">
        <v>450</v>
      </c>
      <c r="V829" s="108">
        <v>0.49111111111111111</v>
      </c>
      <c r="W829" s="110">
        <v>41</v>
      </c>
      <c r="X829" s="110">
        <v>0</v>
      </c>
      <c r="Y829" s="110">
        <v>304</v>
      </c>
      <c r="Z829" s="108">
        <v>0.13486842105263158</v>
      </c>
      <c r="AA829" s="110">
        <v>9</v>
      </c>
      <c r="AB829" s="110">
        <v>12</v>
      </c>
      <c r="AC829" s="110">
        <v>6</v>
      </c>
      <c r="AD829" s="110">
        <v>0</v>
      </c>
      <c r="AE829" s="110">
        <v>1</v>
      </c>
      <c r="AF829" s="110">
        <v>11</v>
      </c>
      <c r="AG829" s="110">
        <v>5</v>
      </c>
      <c r="AH829" s="110">
        <v>0</v>
      </c>
      <c r="AI829" s="110">
        <v>0</v>
      </c>
      <c r="AJ829" s="110">
        <v>0</v>
      </c>
      <c r="AK829" s="110">
        <v>263</v>
      </c>
      <c r="AL829" s="108">
        <v>0.16730038022813687</v>
      </c>
      <c r="AM829" s="111">
        <f t="shared" si="254"/>
        <v>0.222</v>
      </c>
      <c r="AN829" s="111">
        <f t="shared" si="253"/>
        <v>0.65100000000000002</v>
      </c>
      <c r="AO829" s="111">
        <f t="shared" si="255"/>
        <v>0.53700000000000003</v>
      </c>
      <c r="AP829" s="111">
        <f t="shared" si="256"/>
        <v>0.73799999999999999</v>
      </c>
      <c r="AQ829" s="111">
        <f t="shared" si="257"/>
        <v>0.755</v>
      </c>
      <c r="AR829" s="111">
        <f t="shared" si="258"/>
        <v>0.90300000000000002</v>
      </c>
      <c r="AS829" s="111">
        <f t="shared" si="259"/>
        <v>0.60799999999999998</v>
      </c>
      <c r="AT829" s="111">
        <f t="shared" si="260"/>
        <v>0.60799999999999998</v>
      </c>
      <c r="AU829" s="111">
        <f t="shared" si="261"/>
        <v>0.76500000000000001</v>
      </c>
      <c r="AV829" s="111">
        <f t="shared" si="262"/>
        <v>0.437</v>
      </c>
      <c r="AW829" s="101">
        <f t="shared" si="263"/>
        <v>2</v>
      </c>
      <c r="AX829" s="101">
        <f t="shared" si="264"/>
        <v>1</v>
      </c>
      <c r="AY829" s="101">
        <f t="shared" si="265"/>
        <v>1</v>
      </c>
      <c r="AZ829" s="101">
        <f t="shared" si="266"/>
        <v>2</v>
      </c>
      <c r="BA829" s="101">
        <f t="shared" si="267"/>
        <v>2</v>
      </c>
      <c r="BB829" s="101">
        <f t="shared" si="268"/>
        <v>2</v>
      </c>
      <c r="BC829" s="101">
        <f t="shared" si="269"/>
        <v>1</v>
      </c>
      <c r="BD829" s="101">
        <f t="shared" si="270"/>
        <v>1</v>
      </c>
      <c r="BE829" s="101">
        <f t="shared" si="271"/>
        <v>2</v>
      </c>
      <c r="BF829" s="101">
        <f t="shared" si="272"/>
        <v>1</v>
      </c>
      <c r="BG829" s="101">
        <f t="shared" si="273"/>
        <v>15</v>
      </c>
    </row>
    <row r="830" spans="1:59" x14ac:dyDescent="0.2">
      <c r="A830" s="98">
        <v>1976620</v>
      </c>
      <c r="B830" s="98" t="s">
        <v>1219</v>
      </c>
      <c r="C830" s="98" t="s">
        <v>2973</v>
      </c>
      <c r="D830" s="98" t="s">
        <v>828</v>
      </c>
      <c r="E830" s="106">
        <v>144</v>
      </c>
      <c r="F830" s="107" t="s">
        <v>1137</v>
      </c>
      <c r="G830" s="108" t="s">
        <v>1138</v>
      </c>
      <c r="H830" s="109">
        <v>47500</v>
      </c>
      <c r="I830" s="108">
        <v>7.2000000000000008E-2</v>
      </c>
      <c r="J830" s="110">
        <v>8</v>
      </c>
      <c r="K830" s="110">
        <v>60</v>
      </c>
      <c r="L830" s="108">
        <v>0.13333333333333333</v>
      </c>
      <c r="M830" s="110">
        <v>7</v>
      </c>
      <c r="N830" s="110">
        <v>60</v>
      </c>
      <c r="O830" s="108">
        <v>0.11666666666666667</v>
      </c>
      <c r="P830" s="108">
        <v>3.5000000000000003E-2</v>
      </c>
      <c r="Q830" s="108">
        <v>0.47700000000000004</v>
      </c>
      <c r="R830" s="108">
        <v>-0.12727272727272726</v>
      </c>
      <c r="S830" s="110">
        <v>4</v>
      </c>
      <c r="T830" s="110">
        <v>55</v>
      </c>
      <c r="U830" s="110">
        <v>109</v>
      </c>
      <c r="V830" s="108">
        <v>0.54128440366972475</v>
      </c>
      <c r="W830" s="110">
        <v>9</v>
      </c>
      <c r="X830" s="110">
        <v>0</v>
      </c>
      <c r="Y830" s="110">
        <v>69</v>
      </c>
      <c r="Z830" s="108">
        <v>0.13043478260869565</v>
      </c>
      <c r="AA830" s="110">
        <v>1</v>
      </c>
      <c r="AB830" s="110">
        <v>5</v>
      </c>
      <c r="AC830" s="110">
        <v>0</v>
      </c>
      <c r="AD830" s="110">
        <v>2</v>
      </c>
      <c r="AE830" s="110">
        <v>0</v>
      </c>
      <c r="AF830" s="110">
        <v>0</v>
      </c>
      <c r="AG830" s="110">
        <v>0</v>
      </c>
      <c r="AH830" s="110">
        <v>0</v>
      </c>
      <c r="AI830" s="110">
        <v>0</v>
      </c>
      <c r="AJ830" s="110">
        <v>0</v>
      </c>
      <c r="AK830" s="110">
        <v>60</v>
      </c>
      <c r="AL830" s="108">
        <v>0.13333333333333333</v>
      </c>
      <c r="AM830" s="111">
        <f t="shared" si="254"/>
        <v>0.106</v>
      </c>
      <c r="AN830" s="111">
        <f t="shared" si="253"/>
        <v>0.35799999999999998</v>
      </c>
      <c r="AO830" s="111">
        <f t="shared" si="255"/>
        <v>0.69799999999999995</v>
      </c>
      <c r="AP830" s="111">
        <f t="shared" si="256"/>
        <v>0.94299999999999995</v>
      </c>
      <c r="AQ830" s="111">
        <f t="shared" si="257"/>
        <v>0.625</v>
      </c>
      <c r="AR830" s="111">
        <f t="shared" si="258"/>
        <v>0.90400000000000003</v>
      </c>
      <c r="AS830" s="111">
        <f t="shared" si="259"/>
        <v>0.76100000000000001</v>
      </c>
      <c r="AT830" s="111">
        <f t="shared" si="260"/>
        <v>0.76100000000000001</v>
      </c>
      <c r="AU830" s="111">
        <f t="shared" si="261"/>
        <v>0.749</v>
      </c>
      <c r="AV830" s="111">
        <f t="shared" si="262"/>
        <v>0.27100000000000002</v>
      </c>
      <c r="AW830" s="101">
        <f t="shared" si="263"/>
        <v>2</v>
      </c>
      <c r="AX830" s="101">
        <f t="shared" si="264"/>
        <v>1</v>
      </c>
      <c r="AY830" s="101">
        <f t="shared" si="265"/>
        <v>2</v>
      </c>
      <c r="AZ830" s="101">
        <f t="shared" si="266"/>
        <v>2</v>
      </c>
      <c r="BA830" s="101">
        <f t="shared" si="267"/>
        <v>1</v>
      </c>
      <c r="BB830" s="101">
        <f t="shared" si="268"/>
        <v>2</v>
      </c>
      <c r="BC830" s="101">
        <f t="shared" si="269"/>
        <v>2</v>
      </c>
      <c r="BD830" s="101">
        <f t="shared" si="270"/>
        <v>2</v>
      </c>
      <c r="BE830" s="101">
        <f t="shared" si="271"/>
        <v>2</v>
      </c>
      <c r="BF830" s="101">
        <f t="shared" si="272"/>
        <v>0</v>
      </c>
      <c r="BG830" s="101">
        <f t="shared" si="273"/>
        <v>16</v>
      </c>
    </row>
    <row r="831" spans="1:59" x14ac:dyDescent="0.2">
      <c r="A831" s="98">
        <v>1976665</v>
      </c>
      <c r="B831" s="98" t="s">
        <v>2010</v>
      </c>
      <c r="C831" s="98" t="s">
        <v>2974</v>
      </c>
      <c r="D831" s="98" t="s">
        <v>829</v>
      </c>
      <c r="E831" s="106">
        <v>76</v>
      </c>
      <c r="F831" s="107" t="s">
        <v>529</v>
      </c>
      <c r="G831" s="108" t="s">
        <v>1288</v>
      </c>
      <c r="H831" s="109">
        <v>44861</v>
      </c>
      <c r="I831" s="108">
        <v>0.10300000000000001</v>
      </c>
      <c r="J831" s="110">
        <v>1</v>
      </c>
      <c r="K831" s="110">
        <v>29</v>
      </c>
      <c r="L831" s="108">
        <v>3.4482758620689655E-2</v>
      </c>
      <c r="M831" s="110">
        <v>0</v>
      </c>
      <c r="N831" s="110">
        <v>29</v>
      </c>
      <c r="O831" s="108">
        <v>0</v>
      </c>
      <c r="P831" s="108">
        <v>0</v>
      </c>
      <c r="Q831" s="108">
        <v>0.28000000000000003</v>
      </c>
      <c r="R831" s="108">
        <v>5.5555555555555552E-2</v>
      </c>
      <c r="S831" s="110">
        <v>0</v>
      </c>
      <c r="T831" s="110">
        <v>12</v>
      </c>
      <c r="U831" s="110">
        <v>42</v>
      </c>
      <c r="V831" s="108">
        <v>0.2857142857142857</v>
      </c>
      <c r="W831" s="110">
        <v>0</v>
      </c>
      <c r="X831" s="110">
        <v>0</v>
      </c>
      <c r="Y831" s="110">
        <v>29</v>
      </c>
      <c r="Z831" s="108">
        <v>0</v>
      </c>
      <c r="AA831" s="110">
        <v>1</v>
      </c>
      <c r="AB831" s="110">
        <v>0</v>
      </c>
      <c r="AC831" s="110">
        <v>1</v>
      </c>
      <c r="AD831" s="110">
        <v>2</v>
      </c>
      <c r="AE831" s="110">
        <v>0</v>
      </c>
      <c r="AF831" s="110">
        <v>0</v>
      </c>
      <c r="AG831" s="110">
        <v>3</v>
      </c>
      <c r="AH831" s="110">
        <v>0</v>
      </c>
      <c r="AI831" s="110">
        <v>0</v>
      </c>
      <c r="AJ831" s="110">
        <v>0</v>
      </c>
      <c r="AK831" s="110">
        <v>29</v>
      </c>
      <c r="AL831" s="108">
        <v>0.2413793103448276</v>
      </c>
      <c r="AM831" s="111">
        <f t="shared" si="254"/>
        <v>7.6999999999999999E-2</v>
      </c>
      <c r="AN831" s="111">
        <f t="shared" si="253"/>
        <v>0.54500000000000004</v>
      </c>
      <c r="AO831" s="111">
        <f t="shared" si="255"/>
        <v>0.14499999999999999</v>
      </c>
      <c r="AP831" s="111">
        <f t="shared" si="256"/>
        <v>0</v>
      </c>
      <c r="AQ831" s="111">
        <f t="shared" si="257"/>
        <v>0</v>
      </c>
      <c r="AR831" s="111">
        <f t="shared" si="258"/>
        <v>0.217</v>
      </c>
      <c r="AS831" s="111">
        <f t="shared" si="259"/>
        <v>8.3000000000000004E-2</v>
      </c>
      <c r="AT831" s="111">
        <f t="shared" si="260"/>
        <v>8.3000000000000004E-2</v>
      </c>
      <c r="AU831" s="111">
        <f t="shared" si="261"/>
        <v>0</v>
      </c>
      <c r="AV831" s="111">
        <f t="shared" si="262"/>
        <v>0.76100000000000001</v>
      </c>
      <c r="AW831" s="101">
        <f t="shared" si="263"/>
        <v>2</v>
      </c>
      <c r="AX831" s="101">
        <f t="shared" si="264"/>
        <v>1</v>
      </c>
      <c r="AY831" s="101">
        <f t="shared" si="265"/>
        <v>0</v>
      </c>
      <c r="AZ831" s="101">
        <f t="shared" si="266"/>
        <v>0</v>
      </c>
      <c r="BA831" s="101">
        <f t="shared" si="267"/>
        <v>0</v>
      </c>
      <c r="BB831" s="101">
        <f t="shared" si="268"/>
        <v>0</v>
      </c>
      <c r="BC831" s="101">
        <f t="shared" si="269"/>
        <v>0</v>
      </c>
      <c r="BD831" s="101">
        <f t="shared" si="270"/>
        <v>0</v>
      </c>
      <c r="BE831" s="101">
        <f t="shared" si="271"/>
        <v>0</v>
      </c>
      <c r="BF831" s="101">
        <f t="shared" si="272"/>
        <v>2</v>
      </c>
      <c r="BG831" s="101">
        <f t="shared" si="273"/>
        <v>5</v>
      </c>
    </row>
    <row r="832" spans="1:59" x14ac:dyDescent="0.2">
      <c r="A832" s="98">
        <v>1976755</v>
      </c>
      <c r="B832" s="98" t="s">
        <v>1381</v>
      </c>
      <c r="C832" s="98" t="s">
        <v>2975</v>
      </c>
      <c r="D832" s="98" t="s">
        <v>830</v>
      </c>
      <c r="E832" s="106">
        <v>566</v>
      </c>
      <c r="F832" s="107" t="s">
        <v>1382</v>
      </c>
      <c r="G832" s="108" t="s">
        <v>1383</v>
      </c>
      <c r="H832" s="109">
        <v>50625</v>
      </c>
      <c r="I832" s="108">
        <v>0.28899999999999998</v>
      </c>
      <c r="J832" s="110">
        <v>36</v>
      </c>
      <c r="K832" s="110">
        <v>292</v>
      </c>
      <c r="L832" s="108">
        <v>0.12328767123287671</v>
      </c>
      <c r="M832" s="110">
        <v>28</v>
      </c>
      <c r="N832" s="110">
        <v>292</v>
      </c>
      <c r="O832" s="108">
        <v>9.5890410958904104E-2</v>
      </c>
      <c r="P832" s="108">
        <v>1.3999999999999999E-2</v>
      </c>
      <c r="Q832" s="108">
        <v>0.39200000000000002</v>
      </c>
      <c r="R832" s="108">
        <v>5.5970149253731345E-2</v>
      </c>
      <c r="S832" s="110">
        <v>26</v>
      </c>
      <c r="T832" s="110">
        <v>140</v>
      </c>
      <c r="U832" s="110">
        <v>388</v>
      </c>
      <c r="V832" s="108">
        <v>0.42783505154639173</v>
      </c>
      <c r="W832" s="110">
        <v>27</v>
      </c>
      <c r="X832" s="110">
        <v>5</v>
      </c>
      <c r="Y832" s="110">
        <v>319</v>
      </c>
      <c r="Z832" s="108">
        <v>6.8965517241379309E-2</v>
      </c>
      <c r="AA832" s="110">
        <v>14</v>
      </c>
      <c r="AB832" s="110">
        <v>20</v>
      </c>
      <c r="AC832" s="110">
        <v>0</v>
      </c>
      <c r="AD832" s="110">
        <v>0</v>
      </c>
      <c r="AE832" s="110">
        <v>0</v>
      </c>
      <c r="AF832" s="110">
        <v>7</v>
      </c>
      <c r="AG832" s="110">
        <v>3</v>
      </c>
      <c r="AH832" s="110">
        <v>2</v>
      </c>
      <c r="AI832" s="110">
        <v>6</v>
      </c>
      <c r="AJ832" s="110">
        <v>0</v>
      </c>
      <c r="AK832" s="110">
        <v>292</v>
      </c>
      <c r="AL832" s="108">
        <v>0.17808219178082191</v>
      </c>
      <c r="AM832" s="111">
        <f t="shared" si="254"/>
        <v>0.16200000000000001</v>
      </c>
      <c r="AN832" s="111">
        <f t="shared" si="253"/>
        <v>0.97</v>
      </c>
      <c r="AO832" s="111">
        <f t="shared" si="255"/>
        <v>0.65100000000000002</v>
      </c>
      <c r="AP832" s="111">
        <f t="shared" si="256"/>
        <v>0.89600000000000002</v>
      </c>
      <c r="AQ832" s="111">
        <f t="shared" si="257"/>
        <v>0.33900000000000002</v>
      </c>
      <c r="AR832" s="111">
        <f t="shared" si="258"/>
        <v>0.66500000000000004</v>
      </c>
      <c r="AS832" s="111">
        <f t="shared" si="259"/>
        <v>0.38600000000000001</v>
      </c>
      <c r="AT832" s="111">
        <f t="shared" si="260"/>
        <v>0.38600000000000001</v>
      </c>
      <c r="AU832" s="111">
        <f t="shared" si="261"/>
        <v>0.43099999999999999</v>
      </c>
      <c r="AV832" s="111">
        <f t="shared" si="262"/>
        <v>0.49</v>
      </c>
      <c r="AW832" s="101">
        <f t="shared" si="263"/>
        <v>2</v>
      </c>
      <c r="AX832" s="101">
        <f t="shared" si="264"/>
        <v>2</v>
      </c>
      <c r="AY832" s="101">
        <f t="shared" si="265"/>
        <v>1</v>
      </c>
      <c r="AZ832" s="101">
        <f t="shared" si="266"/>
        <v>2</v>
      </c>
      <c r="BA832" s="101">
        <f t="shared" si="267"/>
        <v>1</v>
      </c>
      <c r="BB832" s="101">
        <f t="shared" si="268"/>
        <v>1</v>
      </c>
      <c r="BC832" s="101">
        <f t="shared" si="269"/>
        <v>0</v>
      </c>
      <c r="BD832" s="101">
        <f t="shared" si="270"/>
        <v>1</v>
      </c>
      <c r="BE832" s="101">
        <f t="shared" si="271"/>
        <v>1</v>
      </c>
      <c r="BF832" s="101">
        <f t="shared" si="272"/>
        <v>1</v>
      </c>
      <c r="BG832" s="101">
        <f t="shared" si="273"/>
        <v>12</v>
      </c>
    </row>
    <row r="833" spans="1:59" x14ac:dyDescent="0.2">
      <c r="A833" s="98">
        <v>1976890</v>
      </c>
      <c r="B833" s="98" t="s">
        <v>2095</v>
      </c>
      <c r="C833" s="98" t="s">
        <v>2976</v>
      </c>
      <c r="D833" s="98" t="s">
        <v>831</v>
      </c>
      <c r="E833" s="106">
        <v>914</v>
      </c>
      <c r="F833" s="107" t="s">
        <v>1747</v>
      </c>
      <c r="G833" s="108" t="s">
        <v>1748</v>
      </c>
      <c r="H833" s="109">
        <v>99118</v>
      </c>
      <c r="I833" s="108">
        <v>6.9000000000000006E-2</v>
      </c>
      <c r="J833" s="110">
        <v>23</v>
      </c>
      <c r="K833" s="110">
        <v>382</v>
      </c>
      <c r="L833" s="108">
        <v>6.0209424083769635E-2</v>
      </c>
      <c r="M833" s="110">
        <v>15</v>
      </c>
      <c r="N833" s="110">
        <v>382</v>
      </c>
      <c r="O833" s="108">
        <v>3.9267015706806283E-2</v>
      </c>
      <c r="P833" s="108">
        <v>2.3E-2</v>
      </c>
      <c r="Q833" s="108">
        <v>0.25</v>
      </c>
      <c r="R833" s="108">
        <v>3.981797497155859E-2</v>
      </c>
      <c r="S833" s="110">
        <v>8</v>
      </c>
      <c r="T833" s="110">
        <v>193</v>
      </c>
      <c r="U833" s="110">
        <v>667</v>
      </c>
      <c r="V833" s="108">
        <v>0.30134932533733133</v>
      </c>
      <c r="W833" s="110">
        <v>8</v>
      </c>
      <c r="X833" s="110">
        <v>0</v>
      </c>
      <c r="Y833" s="110">
        <v>390</v>
      </c>
      <c r="Z833" s="108">
        <v>2.0512820512820513E-2</v>
      </c>
      <c r="AA833" s="110">
        <v>2</v>
      </c>
      <c r="AB833" s="110">
        <v>10</v>
      </c>
      <c r="AC833" s="110">
        <v>10</v>
      </c>
      <c r="AD833" s="110">
        <v>4</v>
      </c>
      <c r="AE833" s="110">
        <v>10</v>
      </c>
      <c r="AF833" s="110">
        <v>5</v>
      </c>
      <c r="AG833" s="110">
        <v>2</v>
      </c>
      <c r="AH833" s="110">
        <v>7</v>
      </c>
      <c r="AI833" s="110">
        <v>8</v>
      </c>
      <c r="AJ833" s="110">
        <v>0</v>
      </c>
      <c r="AK833" s="110">
        <v>382</v>
      </c>
      <c r="AL833" s="108">
        <v>0.15183246073298429</v>
      </c>
      <c r="AM833" s="111">
        <f t="shared" si="254"/>
        <v>0.94</v>
      </c>
      <c r="AN833" s="111">
        <f t="shared" si="253"/>
        <v>0.33500000000000002</v>
      </c>
      <c r="AO833" s="111">
        <f t="shared" si="255"/>
        <v>0.29699999999999999</v>
      </c>
      <c r="AP833" s="111">
        <f t="shared" si="256"/>
        <v>0.54100000000000004</v>
      </c>
      <c r="AQ833" s="111">
        <f t="shared" si="257"/>
        <v>0.45700000000000002</v>
      </c>
      <c r="AR833" s="111">
        <f t="shared" si="258"/>
        <v>0.124</v>
      </c>
      <c r="AS833" s="111">
        <f t="shared" si="259"/>
        <v>9.7000000000000003E-2</v>
      </c>
      <c r="AT833" s="111">
        <f t="shared" si="260"/>
        <v>9.7000000000000003E-2</v>
      </c>
      <c r="AU833" s="111">
        <f t="shared" si="261"/>
        <v>0.161</v>
      </c>
      <c r="AV833" s="111">
        <f t="shared" si="262"/>
        <v>0.35899999999999999</v>
      </c>
      <c r="AW833" s="101">
        <f t="shared" si="263"/>
        <v>0</v>
      </c>
      <c r="AX833" s="101">
        <f t="shared" si="264"/>
        <v>1</v>
      </c>
      <c r="AY833" s="101">
        <f t="shared" si="265"/>
        <v>0</v>
      </c>
      <c r="AZ833" s="101">
        <f t="shared" si="266"/>
        <v>1</v>
      </c>
      <c r="BA833" s="101">
        <f t="shared" si="267"/>
        <v>1</v>
      </c>
      <c r="BB833" s="101">
        <f t="shared" si="268"/>
        <v>0</v>
      </c>
      <c r="BC833" s="101">
        <f t="shared" si="269"/>
        <v>0</v>
      </c>
      <c r="BD833" s="101">
        <f t="shared" si="270"/>
        <v>0</v>
      </c>
      <c r="BE833" s="101">
        <f t="shared" si="271"/>
        <v>0</v>
      </c>
      <c r="BF833" s="101">
        <f t="shared" si="272"/>
        <v>1</v>
      </c>
      <c r="BG833" s="101">
        <f t="shared" si="273"/>
        <v>4</v>
      </c>
    </row>
    <row r="834" spans="1:59" x14ac:dyDescent="0.2">
      <c r="A834" s="98">
        <v>1976935</v>
      </c>
      <c r="B834" s="98" t="s">
        <v>1586</v>
      </c>
      <c r="C834" s="98" t="s">
        <v>2977</v>
      </c>
      <c r="D834" s="98" t="s">
        <v>832</v>
      </c>
      <c r="E834" s="106">
        <v>928</v>
      </c>
      <c r="F834" s="107" t="s">
        <v>311</v>
      </c>
      <c r="G834" s="108" t="s">
        <v>1324</v>
      </c>
      <c r="H834" s="109">
        <v>68277</v>
      </c>
      <c r="I834" s="108">
        <v>5.2999999999999999E-2</v>
      </c>
      <c r="J834" s="110">
        <v>18</v>
      </c>
      <c r="K834" s="110">
        <v>351</v>
      </c>
      <c r="L834" s="108">
        <v>5.128205128205128E-2</v>
      </c>
      <c r="M834" s="110">
        <v>17</v>
      </c>
      <c r="N834" s="110">
        <v>351</v>
      </c>
      <c r="O834" s="108">
        <v>4.843304843304843E-2</v>
      </c>
      <c r="P834" s="108">
        <v>2.3E-2</v>
      </c>
      <c r="Q834" s="108">
        <v>0.46799999999999997</v>
      </c>
      <c r="R834" s="108">
        <v>-0.1076923076923077</v>
      </c>
      <c r="S834" s="110">
        <v>33</v>
      </c>
      <c r="T834" s="110">
        <v>259</v>
      </c>
      <c r="U834" s="110">
        <v>662</v>
      </c>
      <c r="V834" s="108">
        <v>0.44108761329305135</v>
      </c>
      <c r="W834" s="110">
        <v>46</v>
      </c>
      <c r="X834" s="110">
        <v>0</v>
      </c>
      <c r="Y834" s="110">
        <v>397</v>
      </c>
      <c r="Z834" s="108">
        <v>0.11586901763224182</v>
      </c>
      <c r="AA834" s="110">
        <v>15</v>
      </c>
      <c r="AB834" s="110">
        <v>15</v>
      </c>
      <c r="AC834" s="110">
        <v>10</v>
      </c>
      <c r="AD834" s="110">
        <v>45</v>
      </c>
      <c r="AE834" s="110">
        <v>0</v>
      </c>
      <c r="AF834" s="110">
        <v>9</v>
      </c>
      <c r="AG834" s="110">
        <v>0</v>
      </c>
      <c r="AH834" s="110">
        <v>16</v>
      </c>
      <c r="AI834" s="110">
        <v>0</v>
      </c>
      <c r="AJ834" s="110">
        <v>0</v>
      </c>
      <c r="AK834" s="110">
        <v>351</v>
      </c>
      <c r="AL834" s="108">
        <v>0.31339031339031337</v>
      </c>
      <c r="AM834" s="111">
        <f t="shared" si="254"/>
        <v>0.59899999999999998</v>
      </c>
      <c r="AN834" s="111">
        <f t="shared" si="253"/>
        <v>0.22800000000000001</v>
      </c>
      <c r="AO834" s="111">
        <f t="shared" si="255"/>
        <v>0.23899999999999999</v>
      </c>
      <c r="AP834" s="111">
        <f t="shared" si="256"/>
        <v>0.63500000000000001</v>
      </c>
      <c r="AQ834" s="111">
        <f t="shared" si="257"/>
        <v>0.45700000000000002</v>
      </c>
      <c r="AR834" s="111">
        <f t="shared" si="258"/>
        <v>0.878</v>
      </c>
      <c r="AS834" s="111">
        <f t="shared" si="259"/>
        <v>0.439</v>
      </c>
      <c r="AT834" s="111">
        <f t="shared" si="260"/>
        <v>0.439</v>
      </c>
      <c r="AU834" s="111">
        <f t="shared" si="261"/>
        <v>0.68300000000000005</v>
      </c>
      <c r="AV834" s="111">
        <f t="shared" si="262"/>
        <v>0.94</v>
      </c>
      <c r="AW834" s="101">
        <f t="shared" si="263"/>
        <v>1</v>
      </c>
      <c r="AX834" s="101">
        <f t="shared" si="264"/>
        <v>0</v>
      </c>
      <c r="AY834" s="101">
        <f t="shared" si="265"/>
        <v>0</v>
      </c>
      <c r="AZ834" s="101">
        <f t="shared" si="266"/>
        <v>1</v>
      </c>
      <c r="BA834" s="101">
        <f t="shared" si="267"/>
        <v>1</v>
      </c>
      <c r="BB834" s="101">
        <f t="shared" si="268"/>
        <v>2</v>
      </c>
      <c r="BC834" s="101">
        <f t="shared" si="269"/>
        <v>2</v>
      </c>
      <c r="BD834" s="101">
        <f t="shared" si="270"/>
        <v>1</v>
      </c>
      <c r="BE834" s="101">
        <f t="shared" si="271"/>
        <v>2</v>
      </c>
      <c r="BF834" s="101">
        <f t="shared" si="272"/>
        <v>2</v>
      </c>
      <c r="BG834" s="101">
        <f t="shared" si="273"/>
        <v>12</v>
      </c>
    </row>
    <row r="835" spans="1:59" x14ac:dyDescent="0.2">
      <c r="A835" s="98">
        <v>1977115</v>
      </c>
      <c r="B835" s="98" t="s">
        <v>1559</v>
      </c>
      <c r="C835" s="98" t="s">
        <v>2978</v>
      </c>
      <c r="D835" s="98" t="s">
        <v>833</v>
      </c>
      <c r="E835" s="106">
        <v>3130</v>
      </c>
      <c r="F835" s="107" t="s">
        <v>833</v>
      </c>
      <c r="G835" s="108" t="s">
        <v>1073</v>
      </c>
      <c r="H835" s="109">
        <v>61944</v>
      </c>
      <c r="I835" s="108">
        <v>0.23499999999999999</v>
      </c>
      <c r="J835" s="110">
        <v>140</v>
      </c>
      <c r="K835" s="110">
        <v>1066</v>
      </c>
      <c r="L835" s="108">
        <v>0.13133208255159476</v>
      </c>
      <c r="M835" s="110">
        <v>103</v>
      </c>
      <c r="N835" s="110">
        <v>1066</v>
      </c>
      <c r="O835" s="108">
        <v>9.662288930581614E-2</v>
      </c>
      <c r="P835" s="108">
        <v>6.9000000000000006E-2</v>
      </c>
      <c r="Q835" s="108">
        <v>0.39600000000000002</v>
      </c>
      <c r="R835" s="108">
        <v>8.7938825165102541E-2</v>
      </c>
      <c r="S835" s="110">
        <v>372</v>
      </c>
      <c r="T835" s="110">
        <v>788</v>
      </c>
      <c r="U835" s="110">
        <v>1926</v>
      </c>
      <c r="V835" s="108">
        <v>0.60228452751817241</v>
      </c>
      <c r="W835" s="110">
        <v>93</v>
      </c>
      <c r="X835" s="110">
        <v>17</v>
      </c>
      <c r="Y835" s="110">
        <v>1159</v>
      </c>
      <c r="Z835" s="108">
        <v>6.5573770491803282E-2</v>
      </c>
      <c r="AA835" s="110">
        <v>47</v>
      </c>
      <c r="AB835" s="110">
        <v>11</v>
      </c>
      <c r="AC835" s="110">
        <v>6</v>
      </c>
      <c r="AD835" s="110">
        <v>24</v>
      </c>
      <c r="AE835" s="110">
        <v>0</v>
      </c>
      <c r="AF835" s="110">
        <v>50</v>
      </c>
      <c r="AG835" s="110">
        <v>54</v>
      </c>
      <c r="AH835" s="110">
        <v>17</v>
      </c>
      <c r="AI835" s="110">
        <v>0</v>
      </c>
      <c r="AJ835" s="110">
        <v>0</v>
      </c>
      <c r="AK835" s="110">
        <v>1066</v>
      </c>
      <c r="AL835" s="108">
        <v>0.19606003752345216</v>
      </c>
      <c r="AM835" s="111">
        <f t="shared" si="254"/>
        <v>0.44400000000000001</v>
      </c>
      <c r="AN835" s="111">
        <f t="shared" si="253"/>
        <v>0.92200000000000004</v>
      </c>
      <c r="AO835" s="111">
        <f t="shared" si="255"/>
        <v>0.68899999999999995</v>
      </c>
      <c r="AP835" s="111">
        <f t="shared" si="256"/>
        <v>0.89900000000000002</v>
      </c>
      <c r="AQ835" s="111">
        <f t="shared" si="257"/>
        <v>0.873</v>
      </c>
      <c r="AR835" s="111">
        <f t="shared" si="258"/>
        <v>0.68500000000000005</v>
      </c>
      <c r="AS835" s="111">
        <f t="shared" si="259"/>
        <v>0.878</v>
      </c>
      <c r="AT835" s="111">
        <f t="shared" si="260"/>
        <v>0.878</v>
      </c>
      <c r="AU835" s="111">
        <f t="shared" si="261"/>
        <v>0.40699999999999997</v>
      </c>
      <c r="AV835" s="111">
        <f t="shared" si="262"/>
        <v>0.58799999999999997</v>
      </c>
      <c r="AW835" s="101">
        <f t="shared" si="263"/>
        <v>1</v>
      </c>
      <c r="AX835" s="101">
        <f t="shared" si="264"/>
        <v>2</v>
      </c>
      <c r="AY835" s="101">
        <f t="shared" si="265"/>
        <v>2</v>
      </c>
      <c r="AZ835" s="101">
        <f t="shared" si="266"/>
        <v>2</v>
      </c>
      <c r="BA835" s="101">
        <f t="shared" si="267"/>
        <v>2</v>
      </c>
      <c r="BB835" s="101">
        <f t="shared" si="268"/>
        <v>2</v>
      </c>
      <c r="BC835" s="101">
        <f t="shared" si="269"/>
        <v>0</v>
      </c>
      <c r="BD835" s="101">
        <f t="shared" si="270"/>
        <v>2</v>
      </c>
      <c r="BE835" s="101">
        <f t="shared" si="271"/>
        <v>1</v>
      </c>
      <c r="BF835" s="101">
        <f t="shared" si="272"/>
        <v>1</v>
      </c>
      <c r="BG835" s="101">
        <f t="shared" si="273"/>
        <v>15</v>
      </c>
    </row>
    <row r="836" spans="1:59" x14ac:dyDescent="0.2">
      <c r="A836" s="98">
        <v>1977340</v>
      </c>
      <c r="B836" s="98" t="s">
        <v>2011</v>
      </c>
      <c r="C836" s="98" t="s">
        <v>2979</v>
      </c>
      <c r="D836" s="98" t="s">
        <v>834</v>
      </c>
      <c r="E836" s="106">
        <v>352</v>
      </c>
      <c r="F836" s="107" t="s">
        <v>130</v>
      </c>
      <c r="G836" s="108" t="s">
        <v>1258</v>
      </c>
      <c r="H836" s="109">
        <v>72813</v>
      </c>
      <c r="I836" s="108">
        <v>7.0000000000000007E-2</v>
      </c>
      <c r="J836" s="110">
        <v>4</v>
      </c>
      <c r="K836" s="110">
        <v>155</v>
      </c>
      <c r="L836" s="108">
        <v>2.5806451612903226E-2</v>
      </c>
      <c r="M836" s="110">
        <v>1</v>
      </c>
      <c r="N836" s="110">
        <v>155</v>
      </c>
      <c r="O836" s="108">
        <v>6.4516129032258064E-3</v>
      </c>
      <c r="P836" s="108">
        <v>1.7000000000000001E-2</v>
      </c>
      <c r="Q836" s="108">
        <v>0.34600000000000003</v>
      </c>
      <c r="R836" s="108">
        <v>-2.7624309392265192E-2</v>
      </c>
      <c r="S836" s="110">
        <v>33</v>
      </c>
      <c r="T836" s="110">
        <v>90</v>
      </c>
      <c r="U836" s="110">
        <v>236</v>
      </c>
      <c r="V836" s="108">
        <v>0.52118644067796616</v>
      </c>
      <c r="W836" s="110">
        <v>3</v>
      </c>
      <c r="X836" s="110">
        <v>0</v>
      </c>
      <c r="Y836" s="110">
        <v>158</v>
      </c>
      <c r="Z836" s="108">
        <v>1.8987341772151899E-2</v>
      </c>
      <c r="AA836" s="110">
        <v>10</v>
      </c>
      <c r="AB836" s="110">
        <v>12</v>
      </c>
      <c r="AC836" s="110">
        <v>1</v>
      </c>
      <c r="AD836" s="110">
        <v>0</v>
      </c>
      <c r="AE836" s="110">
        <v>2</v>
      </c>
      <c r="AF836" s="110">
        <v>3</v>
      </c>
      <c r="AG836" s="110">
        <v>3</v>
      </c>
      <c r="AH836" s="110">
        <v>0</v>
      </c>
      <c r="AI836" s="110">
        <v>0</v>
      </c>
      <c r="AJ836" s="110">
        <v>0</v>
      </c>
      <c r="AK836" s="110">
        <v>155</v>
      </c>
      <c r="AL836" s="108">
        <v>0.2</v>
      </c>
      <c r="AM836" s="111">
        <f t="shared" si="254"/>
        <v>0.69299999999999995</v>
      </c>
      <c r="AN836" s="111">
        <f t="shared" si="253"/>
        <v>0.34499999999999997</v>
      </c>
      <c r="AO836" s="111">
        <f t="shared" si="255"/>
        <v>0.107</v>
      </c>
      <c r="AP836" s="111">
        <f t="shared" si="256"/>
        <v>0.14499999999999999</v>
      </c>
      <c r="AQ836" s="111">
        <f t="shared" si="257"/>
        <v>0.378</v>
      </c>
      <c r="AR836" s="111">
        <f t="shared" si="258"/>
        <v>0.46800000000000003</v>
      </c>
      <c r="AS836" s="111">
        <f t="shared" si="259"/>
        <v>0.69799999999999995</v>
      </c>
      <c r="AT836" s="111">
        <f t="shared" si="260"/>
        <v>0.69799999999999995</v>
      </c>
      <c r="AU836" s="111">
        <f t="shared" si="261"/>
        <v>0.14799999999999999</v>
      </c>
      <c r="AV836" s="111">
        <f t="shared" si="262"/>
        <v>0.59899999999999998</v>
      </c>
      <c r="AW836" s="101">
        <f t="shared" si="263"/>
        <v>0</v>
      </c>
      <c r="AX836" s="101">
        <f t="shared" si="264"/>
        <v>1</v>
      </c>
      <c r="AY836" s="101">
        <f t="shared" si="265"/>
        <v>0</v>
      </c>
      <c r="AZ836" s="101">
        <f t="shared" si="266"/>
        <v>0</v>
      </c>
      <c r="BA836" s="101">
        <f t="shared" si="267"/>
        <v>1</v>
      </c>
      <c r="BB836" s="101">
        <f t="shared" si="268"/>
        <v>1</v>
      </c>
      <c r="BC836" s="101">
        <f t="shared" si="269"/>
        <v>1</v>
      </c>
      <c r="BD836" s="101">
        <f t="shared" si="270"/>
        <v>2</v>
      </c>
      <c r="BE836" s="101">
        <f t="shared" si="271"/>
        <v>0</v>
      </c>
      <c r="BF836" s="101">
        <f t="shared" si="272"/>
        <v>1</v>
      </c>
      <c r="BG836" s="101">
        <f t="shared" si="273"/>
        <v>7</v>
      </c>
    </row>
    <row r="837" spans="1:59" x14ac:dyDescent="0.2">
      <c r="A837" s="98">
        <v>1977430</v>
      </c>
      <c r="B837" s="98" t="s">
        <v>1459</v>
      </c>
      <c r="C837" s="98" t="s">
        <v>2980</v>
      </c>
      <c r="D837" s="98" t="s">
        <v>835</v>
      </c>
      <c r="E837" s="106">
        <v>78</v>
      </c>
      <c r="F837" s="107" t="s">
        <v>771</v>
      </c>
      <c r="G837" s="108" t="s">
        <v>1321</v>
      </c>
      <c r="H837" s="109">
        <v>53068</v>
      </c>
      <c r="I837" s="108">
        <v>0</v>
      </c>
      <c r="J837" s="110">
        <v>0</v>
      </c>
      <c r="K837" s="110">
        <v>33</v>
      </c>
      <c r="L837" s="108">
        <v>0</v>
      </c>
      <c r="M837" s="110">
        <v>2</v>
      </c>
      <c r="N837" s="110">
        <v>33</v>
      </c>
      <c r="O837" s="108">
        <v>6.0606060606060608E-2</v>
      </c>
      <c r="P837" s="108">
        <v>0</v>
      </c>
      <c r="Q837" s="108">
        <v>0.45299999999999996</v>
      </c>
      <c r="R837" s="108">
        <v>0.14705882352941177</v>
      </c>
      <c r="S837" s="110">
        <v>5</v>
      </c>
      <c r="T837" s="110">
        <v>23</v>
      </c>
      <c r="U837" s="110">
        <v>42</v>
      </c>
      <c r="V837" s="108">
        <v>0.66666666666666663</v>
      </c>
      <c r="W837" s="110">
        <v>8</v>
      </c>
      <c r="X837" s="110">
        <v>0</v>
      </c>
      <c r="Y837" s="110">
        <v>41</v>
      </c>
      <c r="Z837" s="108">
        <v>0.1951219512195122</v>
      </c>
      <c r="AA837" s="110">
        <v>2</v>
      </c>
      <c r="AB837" s="110">
        <v>1</v>
      </c>
      <c r="AC837" s="110">
        <v>0</v>
      </c>
      <c r="AD837" s="110">
        <v>2</v>
      </c>
      <c r="AE837" s="110">
        <v>0</v>
      </c>
      <c r="AF837" s="110">
        <v>0</v>
      </c>
      <c r="AG837" s="110">
        <v>0</v>
      </c>
      <c r="AH837" s="110">
        <v>0</v>
      </c>
      <c r="AI837" s="110">
        <v>0</v>
      </c>
      <c r="AJ837" s="110">
        <v>0</v>
      </c>
      <c r="AK837" s="110">
        <v>33</v>
      </c>
      <c r="AL837" s="108">
        <v>0.15151515151515152</v>
      </c>
      <c r="AM837" s="111">
        <f t="shared" si="254"/>
        <v>0.216</v>
      </c>
      <c r="AN837" s="111">
        <f t="shared" si="253"/>
        <v>0</v>
      </c>
      <c r="AO837" s="111">
        <f t="shared" si="255"/>
        <v>0</v>
      </c>
      <c r="AP837" s="111">
        <f t="shared" si="256"/>
        <v>0.73599999999999999</v>
      </c>
      <c r="AQ837" s="111">
        <f t="shared" si="257"/>
        <v>0</v>
      </c>
      <c r="AR837" s="111">
        <f t="shared" si="258"/>
        <v>0.84599999999999997</v>
      </c>
      <c r="AS837" s="111">
        <f t="shared" si="259"/>
        <v>0.93500000000000005</v>
      </c>
      <c r="AT837" s="111">
        <f t="shared" si="260"/>
        <v>0.93500000000000005</v>
      </c>
      <c r="AU837" s="111">
        <f t="shared" si="261"/>
        <v>0.89500000000000002</v>
      </c>
      <c r="AV837" s="111">
        <f t="shared" si="262"/>
        <v>0.35599999999999998</v>
      </c>
      <c r="AW837" s="101">
        <f t="shared" si="263"/>
        <v>2</v>
      </c>
      <c r="AX837" s="101">
        <f t="shared" si="264"/>
        <v>0</v>
      </c>
      <c r="AY837" s="101">
        <f t="shared" si="265"/>
        <v>0</v>
      </c>
      <c r="AZ837" s="101">
        <f t="shared" si="266"/>
        <v>2</v>
      </c>
      <c r="BA837" s="101">
        <f t="shared" si="267"/>
        <v>0</v>
      </c>
      <c r="BB837" s="101">
        <f t="shared" si="268"/>
        <v>2</v>
      </c>
      <c r="BC837" s="101">
        <f t="shared" si="269"/>
        <v>0</v>
      </c>
      <c r="BD837" s="101">
        <f t="shared" si="270"/>
        <v>2</v>
      </c>
      <c r="BE837" s="101">
        <f t="shared" si="271"/>
        <v>2</v>
      </c>
      <c r="BF837" s="101">
        <f t="shared" si="272"/>
        <v>1</v>
      </c>
      <c r="BG837" s="101">
        <f t="shared" si="273"/>
        <v>11</v>
      </c>
    </row>
    <row r="838" spans="1:59" x14ac:dyDescent="0.2">
      <c r="A838" s="98">
        <v>1977520</v>
      </c>
      <c r="B838" s="98" t="s">
        <v>1369</v>
      </c>
      <c r="C838" s="98" t="s">
        <v>2981</v>
      </c>
      <c r="D838" s="98" t="s">
        <v>836</v>
      </c>
      <c r="E838" s="106">
        <v>334</v>
      </c>
      <c r="F838" s="107" t="s">
        <v>1370</v>
      </c>
      <c r="G838" s="108" t="s">
        <v>1371</v>
      </c>
      <c r="H838" s="109">
        <v>42917</v>
      </c>
      <c r="I838" s="108">
        <v>0.13200000000000001</v>
      </c>
      <c r="J838" s="110">
        <v>37</v>
      </c>
      <c r="K838" s="110">
        <v>202</v>
      </c>
      <c r="L838" s="108">
        <v>0.18316831683168316</v>
      </c>
      <c r="M838" s="110">
        <v>2</v>
      </c>
      <c r="N838" s="110">
        <v>202</v>
      </c>
      <c r="O838" s="108">
        <v>9.9009900990099011E-3</v>
      </c>
      <c r="P838" s="108">
        <v>1.8000000000000002E-2</v>
      </c>
      <c r="Q838" s="108">
        <v>0.21299999999999999</v>
      </c>
      <c r="R838" s="108">
        <v>-8.9918256130790186E-2</v>
      </c>
      <c r="S838" s="110">
        <v>12</v>
      </c>
      <c r="T838" s="110">
        <v>113</v>
      </c>
      <c r="U838" s="110">
        <v>272</v>
      </c>
      <c r="V838" s="108">
        <v>0.45955882352941174</v>
      </c>
      <c r="W838" s="110">
        <v>17</v>
      </c>
      <c r="X838" s="110">
        <v>4</v>
      </c>
      <c r="Y838" s="110">
        <v>219</v>
      </c>
      <c r="Z838" s="108">
        <v>5.9360730593607303E-2</v>
      </c>
      <c r="AA838" s="110">
        <v>29</v>
      </c>
      <c r="AB838" s="110">
        <v>21</v>
      </c>
      <c r="AC838" s="110">
        <v>4</v>
      </c>
      <c r="AD838" s="110">
        <v>0</v>
      </c>
      <c r="AE838" s="110">
        <v>0</v>
      </c>
      <c r="AF838" s="110">
        <v>5</v>
      </c>
      <c r="AG838" s="110">
        <v>5</v>
      </c>
      <c r="AH838" s="110">
        <v>5</v>
      </c>
      <c r="AI838" s="110">
        <v>0</v>
      </c>
      <c r="AJ838" s="110">
        <v>0</v>
      </c>
      <c r="AK838" s="110">
        <v>202</v>
      </c>
      <c r="AL838" s="108">
        <v>0.34158415841584161</v>
      </c>
      <c r="AM838" s="111">
        <f t="shared" si="254"/>
        <v>5.6000000000000001E-2</v>
      </c>
      <c r="AN838" s="111">
        <f t="shared" ref="AN838:AN901" si="274">_xlfn.PERCENTRANK.INC(I$6:I$945,I838)</f>
        <v>0.69</v>
      </c>
      <c r="AO838" s="111">
        <f t="shared" si="255"/>
        <v>0.85699999999999998</v>
      </c>
      <c r="AP838" s="111">
        <f t="shared" si="256"/>
        <v>0.17699999999999999</v>
      </c>
      <c r="AQ838" s="111">
        <f t="shared" si="257"/>
        <v>0.39700000000000002</v>
      </c>
      <c r="AR838" s="111">
        <f t="shared" si="258"/>
        <v>4.7E-2</v>
      </c>
      <c r="AS838" s="111">
        <f t="shared" si="259"/>
        <v>0.51200000000000001</v>
      </c>
      <c r="AT838" s="111">
        <f t="shared" si="260"/>
        <v>0.51200000000000001</v>
      </c>
      <c r="AU838" s="111">
        <f t="shared" si="261"/>
        <v>0.36499999999999999</v>
      </c>
      <c r="AV838" s="111">
        <f t="shared" si="262"/>
        <v>0.96099999999999997</v>
      </c>
      <c r="AW838" s="101">
        <f t="shared" si="263"/>
        <v>2</v>
      </c>
      <c r="AX838" s="101">
        <f t="shared" si="264"/>
        <v>2</v>
      </c>
      <c r="AY838" s="101">
        <f t="shared" si="265"/>
        <v>2</v>
      </c>
      <c r="AZ838" s="101">
        <f t="shared" si="266"/>
        <v>0</v>
      </c>
      <c r="BA838" s="101">
        <f t="shared" si="267"/>
        <v>1</v>
      </c>
      <c r="BB838" s="101">
        <f t="shared" si="268"/>
        <v>0</v>
      </c>
      <c r="BC838" s="101">
        <f t="shared" si="269"/>
        <v>2</v>
      </c>
      <c r="BD838" s="101">
        <f t="shared" si="270"/>
        <v>1</v>
      </c>
      <c r="BE838" s="101">
        <f t="shared" si="271"/>
        <v>1</v>
      </c>
      <c r="BF838" s="101">
        <f t="shared" si="272"/>
        <v>2</v>
      </c>
      <c r="BG838" s="101">
        <f t="shared" si="273"/>
        <v>13</v>
      </c>
    </row>
    <row r="839" spans="1:59" x14ac:dyDescent="0.2">
      <c r="A839" s="98">
        <v>1977565</v>
      </c>
      <c r="B839" s="98" t="s">
        <v>1519</v>
      </c>
      <c r="C839" s="98" t="s">
        <v>2982</v>
      </c>
      <c r="D839" s="98" t="s">
        <v>837</v>
      </c>
      <c r="E839" s="106">
        <v>51</v>
      </c>
      <c r="F839" s="107" t="s">
        <v>857</v>
      </c>
      <c r="G839" s="108" t="s">
        <v>1163</v>
      </c>
      <c r="H839" s="109">
        <v>52500</v>
      </c>
      <c r="I839" s="108">
        <v>0</v>
      </c>
      <c r="J839" s="110">
        <v>3</v>
      </c>
      <c r="K839" s="110">
        <v>12</v>
      </c>
      <c r="L839" s="108">
        <v>0.25</v>
      </c>
      <c r="M839" s="110">
        <v>3</v>
      </c>
      <c r="N839" s="110">
        <v>12</v>
      </c>
      <c r="O839" s="108">
        <v>0.25</v>
      </c>
      <c r="P839" s="108">
        <v>6.7000000000000004E-2</v>
      </c>
      <c r="Q839" s="108">
        <v>0.375</v>
      </c>
      <c r="R839" s="108">
        <v>-0.13559322033898305</v>
      </c>
      <c r="S839" s="110">
        <v>0</v>
      </c>
      <c r="T839" s="110">
        <v>16</v>
      </c>
      <c r="U839" s="110">
        <v>24</v>
      </c>
      <c r="V839" s="108">
        <v>0.66666666666666663</v>
      </c>
      <c r="W839" s="110">
        <v>7</v>
      </c>
      <c r="X839" s="110">
        <v>0</v>
      </c>
      <c r="Y839" s="110">
        <v>19</v>
      </c>
      <c r="Z839" s="108">
        <v>0.36842105263157893</v>
      </c>
      <c r="AA839" s="110">
        <v>0</v>
      </c>
      <c r="AB839" s="110">
        <v>0</v>
      </c>
      <c r="AC839" s="110">
        <v>0</v>
      </c>
      <c r="AD839" s="110">
        <v>0</v>
      </c>
      <c r="AE839" s="110">
        <v>0</v>
      </c>
      <c r="AF839" s="110">
        <v>0</v>
      </c>
      <c r="AG839" s="110">
        <v>0</v>
      </c>
      <c r="AH839" s="110">
        <v>0</v>
      </c>
      <c r="AI839" s="110">
        <v>0</v>
      </c>
      <c r="AJ839" s="110">
        <v>0</v>
      </c>
      <c r="AK839" s="110">
        <v>12</v>
      </c>
      <c r="AL839" s="108">
        <v>0</v>
      </c>
      <c r="AM839" s="111">
        <f t="shared" ref="AM839:AM902" si="275">IFERROR(_xlfn.PERCENTRANK.INC(H$6:H$945,H839),0)</f>
        <v>0.20499999999999999</v>
      </c>
      <c r="AN839" s="111">
        <f t="shared" si="274"/>
        <v>0</v>
      </c>
      <c r="AO839" s="111">
        <f t="shared" ref="AO839:AO902" si="276">_xlfn.PERCENTRANK.INC(L$6:L$945,L839)</f>
        <v>0.95299999999999996</v>
      </c>
      <c r="AP839" s="111">
        <f t="shared" ref="AP839:AP902" si="277">_xlfn.PERCENTRANK.INC(O$6:O$945,O839)</f>
        <v>0.99</v>
      </c>
      <c r="AQ839" s="111">
        <f t="shared" ref="AQ839:AQ902" si="278">_xlfn.PERCENTRANK.INC(P$6:P$945,P839)</f>
        <v>0.86299999999999999</v>
      </c>
      <c r="AR839" s="111">
        <f t="shared" ref="AR839:AR902" si="279">_xlfn.PERCENTRANK.INC(Q$6:Q$945,Q839)</f>
        <v>0.59499999999999997</v>
      </c>
      <c r="AS839" s="111">
        <f t="shared" ref="AS839:AS902" si="280">_xlfn.PERCENTRANK.INC(V$6:V$945,V839)</f>
        <v>0.93500000000000005</v>
      </c>
      <c r="AT839" s="111">
        <f t="shared" ref="AT839:AT902" si="281">_xlfn.PERCENTRANK.INC(V$6:V$945,V839)</f>
        <v>0.93500000000000005</v>
      </c>
      <c r="AU839" s="111">
        <f t="shared" ref="AU839:AU902" si="282">_xlfn.PERCENTRANK.INC(Z$6:Z$945,Z839)</f>
        <v>0.98499999999999999</v>
      </c>
      <c r="AV839" s="111">
        <f t="shared" ref="AV839:AV902" si="283">_xlfn.PERCENTRANK.INC(AL$6:AL$945,AL839)</f>
        <v>0</v>
      </c>
      <c r="AW839" s="101">
        <f t="shared" ref="AW839:AW902" si="284">IFERROR(IF(AM839&gt;=0.667,0,IF(AND(AM839&gt;=0.334,AM839&lt;0.667),1,2)),2)</f>
        <v>2</v>
      </c>
      <c r="AX839" s="101">
        <f t="shared" ref="AX839:AX902" si="285">IF(AN839&gt;=0.667,2,IF(AND(AN839&gt;=0.334,AN839&lt;0.667),1,0))</f>
        <v>0</v>
      </c>
      <c r="AY839" s="101">
        <f t="shared" ref="AY839:AY902" si="286">IF(AO839&gt;=0.667,2,IF(AND(AO839&gt;=0.334,AO839&lt;0.667),1,0))</f>
        <v>2</v>
      </c>
      <c r="AZ839" s="101">
        <f t="shared" ref="AZ839:AZ902" si="287">IF(AP839&gt;=0.667,2,IF(AND(AP839&gt;=0.334,AP839&lt;0.667),1,0))</f>
        <v>2</v>
      </c>
      <c r="BA839" s="101">
        <f t="shared" ref="BA839:BA902" si="288">IF(AQ839&gt;=0.667,2,IF(AND(AQ839&gt;=0.334,AQ839&lt;0.667),1,0))</f>
        <v>2</v>
      </c>
      <c r="BB839" s="101">
        <f t="shared" ref="BB839:BB902" si="289">IF(AR839&gt;=0.667,2,IF(AND(AR839&gt;=0.334,AR839&lt;0.667),1,0))</f>
        <v>1</v>
      </c>
      <c r="BC839" s="101">
        <f t="shared" ref="BC839:BC902" si="290">IF(R839&lt;-0.075,2,IF(AND(R839&lt;=0,R839&gt;=-0.075),1,0))</f>
        <v>2</v>
      </c>
      <c r="BD839" s="101">
        <f t="shared" ref="BD839:BD902" si="291">IF(AT839&gt;=0.667,2,IF(AND(AT839&gt;=0.334,AT839&lt;0.667),1,0))</f>
        <v>2</v>
      </c>
      <c r="BE839" s="101">
        <f t="shared" ref="BE839:BE902" si="292">IF(AU839&gt;=0.667,2,IF(AND(AU839&gt;=0.334,AU839&lt;0.667),1,0))</f>
        <v>2</v>
      </c>
      <c r="BF839" s="101">
        <f t="shared" ref="BF839:BF902" si="293">IF(AV839&gt;=0.667,2,IF(AND(AV839&gt;=0.334,AV839&lt;0.667),1,0))</f>
        <v>0</v>
      </c>
      <c r="BG839" s="101">
        <f t="shared" ref="BG839:BG902" si="294">SUM(AW839:BF839)</f>
        <v>15</v>
      </c>
    </row>
    <row r="840" spans="1:59" x14ac:dyDescent="0.2">
      <c r="A840" s="98">
        <v>1977745</v>
      </c>
      <c r="B840" s="98" t="s">
        <v>1527</v>
      </c>
      <c r="C840" s="98" t="s">
        <v>2983</v>
      </c>
      <c r="D840" s="98" t="s">
        <v>838</v>
      </c>
      <c r="E840" s="106">
        <v>495</v>
      </c>
      <c r="F840" s="107" t="s">
        <v>1151</v>
      </c>
      <c r="G840" s="108" t="s">
        <v>1152</v>
      </c>
      <c r="H840" s="109">
        <v>49375</v>
      </c>
      <c r="I840" s="108">
        <v>8.1000000000000003E-2</v>
      </c>
      <c r="J840" s="110">
        <v>41</v>
      </c>
      <c r="K840" s="110">
        <v>279</v>
      </c>
      <c r="L840" s="108">
        <v>0.14695340501792115</v>
      </c>
      <c r="M840" s="110">
        <v>1</v>
      </c>
      <c r="N840" s="110">
        <v>279</v>
      </c>
      <c r="O840" s="108">
        <v>3.5842293906810036E-3</v>
      </c>
      <c r="P840" s="108">
        <v>4.4999999999999998E-2</v>
      </c>
      <c r="Q840" s="108">
        <v>0.45</v>
      </c>
      <c r="R840" s="108">
        <v>-1.3944223107569721E-2</v>
      </c>
      <c r="S840" s="110">
        <v>44</v>
      </c>
      <c r="T840" s="110">
        <v>120</v>
      </c>
      <c r="U840" s="110">
        <v>377</v>
      </c>
      <c r="V840" s="108">
        <v>0.43501326259946949</v>
      </c>
      <c r="W840" s="110">
        <v>32</v>
      </c>
      <c r="X840" s="110">
        <v>11</v>
      </c>
      <c r="Y840" s="110">
        <v>311</v>
      </c>
      <c r="Z840" s="108">
        <v>6.7524115755627015E-2</v>
      </c>
      <c r="AA840" s="110">
        <v>23</v>
      </c>
      <c r="AB840" s="110">
        <v>9</v>
      </c>
      <c r="AC840" s="110">
        <v>5</v>
      </c>
      <c r="AD840" s="110">
        <v>0</v>
      </c>
      <c r="AE840" s="110">
        <v>0</v>
      </c>
      <c r="AF840" s="110">
        <v>4</v>
      </c>
      <c r="AG840" s="110">
        <v>31</v>
      </c>
      <c r="AH840" s="110">
        <v>0</v>
      </c>
      <c r="AI840" s="110">
        <v>0</v>
      </c>
      <c r="AJ840" s="110">
        <v>0</v>
      </c>
      <c r="AK840" s="110">
        <v>279</v>
      </c>
      <c r="AL840" s="108">
        <v>0.25806451612903225</v>
      </c>
      <c r="AM840" s="111">
        <f t="shared" si="275"/>
        <v>0.13900000000000001</v>
      </c>
      <c r="AN840" s="111">
        <f t="shared" si="274"/>
        <v>0.42399999999999999</v>
      </c>
      <c r="AO840" s="111">
        <f t="shared" si="276"/>
        <v>0.75800000000000001</v>
      </c>
      <c r="AP840" s="111">
        <f t="shared" si="277"/>
        <v>0.13200000000000001</v>
      </c>
      <c r="AQ840" s="111">
        <f t="shared" si="278"/>
        <v>0.72799999999999998</v>
      </c>
      <c r="AR840" s="111">
        <f t="shared" si="279"/>
        <v>0.83799999999999997</v>
      </c>
      <c r="AS840" s="111">
        <f t="shared" si="280"/>
        <v>0.41299999999999998</v>
      </c>
      <c r="AT840" s="111">
        <f t="shared" si="281"/>
        <v>0.41299999999999998</v>
      </c>
      <c r="AU840" s="111">
        <f t="shared" si="282"/>
        <v>0.42099999999999999</v>
      </c>
      <c r="AV840" s="111">
        <f t="shared" si="283"/>
        <v>0.82</v>
      </c>
      <c r="AW840" s="101">
        <f t="shared" si="284"/>
        <v>2</v>
      </c>
      <c r="AX840" s="101">
        <f t="shared" si="285"/>
        <v>1</v>
      </c>
      <c r="AY840" s="101">
        <f t="shared" si="286"/>
        <v>2</v>
      </c>
      <c r="AZ840" s="101">
        <f t="shared" si="287"/>
        <v>0</v>
      </c>
      <c r="BA840" s="101">
        <f t="shared" si="288"/>
        <v>2</v>
      </c>
      <c r="BB840" s="101">
        <f t="shared" si="289"/>
        <v>2</v>
      </c>
      <c r="BC840" s="101">
        <f t="shared" si="290"/>
        <v>1</v>
      </c>
      <c r="BD840" s="101">
        <f t="shared" si="291"/>
        <v>1</v>
      </c>
      <c r="BE840" s="101">
        <f t="shared" si="292"/>
        <v>1</v>
      </c>
      <c r="BF840" s="101">
        <f t="shared" si="293"/>
        <v>2</v>
      </c>
      <c r="BG840" s="101">
        <f t="shared" si="294"/>
        <v>14</v>
      </c>
    </row>
    <row r="841" spans="1:59" x14ac:dyDescent="0.2">
      <c r="A841" s="98">
        <v>1977790</v>
      </c>
      <c r="B841" s="98" t="s">
        <v>1170</v>
      </c>
      <c r="C841" s="98" t="s">
        <v>2984</v>
      </c>
      <c r="D841" s="98" t="s">
        <v>839</v>
      </c>
      <c r="E841" s="106">
        <v>181</v>
      </c>
      <c r="F841" s="107" t="s">
        <v>401</v>
      </c>
      <c r="G841" s="108" t="s">
        <v>1161</v>
      </c>
      <c r="H841" s="109">
        <v>56250</v>
      </c>
      <c r="I841" s="108">
        <v>0.44600000000000001</v>
      </c>
      <c r="J841" s="110">
        <v>57</v>
      </c>
      <c r="K841" s="110">
        <v>128</v>
      </c>
      <c r="L841" s="108">
        <v>0.4453125</v>
      </c>
      <c r="M841" s="110">
        <v>1</v>
      </c>
      <c r="N841" s="110">
        <v>128</v>
      </c>
      <c r="O841" s="108">
        <v>7.8125E-3</v>
      </c>
      <c r="P841" s="108">
        <v>9.6999999999999989E-2</v>
      </c>
      <c r="Q841" s="108">
        <v>0.46899999999999997</v>
      </c>
      <c r="R841" s="108">
        <v>-2.6881720430107527E-2</v>
      </c>
      <c r="S841" s="110">
        <v>13</v>
      </c>
      <c r="T841" s="110">
        <v>73</v>
      </c>
      <c r="U841" s="110">
        <v>149</v>
      </c>
      <c r="V841" s="108">
        <v>0.57718120805369133</v>
      </c>
      <c r="W841" s="110">
        <v>19</v>
      </c>
      <c r="X841" s="110">
        <v>0</v>
      </c>
      <c r="Y841" s="110">
        <v>147</v>
      </c>
      <c r="Z841" s="108">
        <v>0.12925170068027211</v>
      </c>
      <c r="AA841" s="110">
        <v>8</v>
      </c>
      <c r="AB841" s="110">
        <v>4</v>
      </c>
      <c r="AC841" s="110">
        <v>13</v>
      </c>
      <c r="AD841" s="110">
        <v>41</v>
      </c>
      <c r="AE841" s="110">
        <v>0</v>
      </c>
      <c r="AF841" s="110">
        <v>0</v>
      </c>
      <c r="AG841" s="110">
        <v>4</v>
      </c>
      <c r="AH841" s="110">
        <v>0</v>
      </c>
      <c r="AI841" s="110">
        <v>0</v>
      </c>
      <c r="AJ841" s="110">
        <v>0</v>
      </c>
      <c r="AK841" s="110">
        <v>128</v>
      </c>
      <c r="AL841" s="108">
        <v>0.546875</v>
      </c>
      <c r="AM841" s="111">
        <f t="shared" si="275"/>
        <v>0.27900000000000003</v>
      </c>
      <c r="AN841" s="111">
        <f t="shared" si="274"/>
        <v>0.998</v>
      </c>
      <c r="AO841" s="111">
        <f t="shared" si="276"/>
        <v>0.99399999999999999</v>
      </c>
      <c r="AP841" s="111">
        <f t="shared" si="277"/>
        <v>0.16500000000000001</v>
      </c>
      <c r="AQ841" s="111">
        <f t="shared" si="278"/>
        <v>0.93200000000000005</v>
      </c>
      <c r="AR841" s="111">
        <f t="shared" si="279"/>
        <v>0.88</v>
      </c>
      <c r="AS841" s="111">
        <f t="shared" si="280"/>
        <v>0.83399999999999996</v>
      </c>
      <c r="AT841" s="111">
        <f t="shared" si="281"/>
        <v>0.83399999999999996</v>
      </c>
      <c r="AU841" s="111">
        <f t="shared" si="282"/>
        <v>0.747</v>
      </c>
      <c r="AV841" s="111">
        <f t="shared" si="283"/>
        <v>1</v>
      </c>
      <c r="AW841" s="101">
        <f t="shared" si="284"/>
        <v>2</v>
      </c>
      <c r="AX841" s="101">
        <f t="shared" si="285"/>
        <v>2</v>
      </c>
      <c r="AY841" s="101">
        <f t="shared" si="286"/>
        <v>2</v>
      </c>
      <c r="AZ841" s="101">
        <f t="shared" si="287"/>
        <v>0</v>
      </c>
      <c r="BA841" s="101">
        <f t="shared" si="288"/>
        <v>2</v>
      </c>
      <c r="BB841" s="101">
        <f t="shared" si="289"/>
        <v>2</v>
      </c>
      <c r="BC841" s="101">
        <f t="shared" si="290"/>
        <v>1</v>
      </c>
      <c r="BD841" s="101">
        <f t="shared" si="291"/>
        <v>2</v>
      </c>
      <c r="BE841" s="101">
        <f t="shared" si="292"/>
        <v>2</v>
      </c>
      <c r="BF841" s="101">
        <f t="shared" si="293"/>
        <v>2</v>
      </c>
      <c r="BG841" s="101">
        <f t="shared" si="294"/>
        <v>17</v>
      </c>
    </row>
    <row r="842" spans="1:59" x14ac:dyDescent="0.2">
      <c r="A842" s="98">
        <v>1977835</v>
      </c>
      <c r="B842" s="98" t="s">
        <v>1694</v>
      </c>
      <c r="C842" s="98" t="s">
        <v>2985</v>
      </c>
      <c r="D842" s="98" t="s">
        <v>840</v>
      </c>
      <c r="E842" s="106">
        <v>45</v>
      </c>
      <c r="F842" s="107" t="s">
        <v>428</v>
      </c>
      <c r="G842" s="108" t="s">
        <v>1047</v>
      </c>
      <c r="H842" s="109">
        <v>39821</v>
      </c>
      <c r="I842" s="108">
        <v>0.14000000000000001</v>
      </c>
      <c r="J842" s="110">
        <v>0</v>
      </c>
      <c r="K842" s="110">
        <v>21</v>
      </c>
      <c r="L842" s="108">
        <v>0</v>
      </c>
      <c r="M842" s="110">
        <v>0</v>
      </c>
      <c r="N842" s="110">
        <v>21</v>
      </c>
      <c r="O842" s="108">
        <v>0</v>
      </c>
      <c r="P842" s="108">
        <v>0.25</v>
      </c>
      <c r="Q842" s="108">
        <v>0.52400000000000002</v>
      </c>
      <c r="R842" s="108">
        <v>-0.32835820895522388</v>
      </c>
      <c r="S842" s="110">
        <v>1</v>
      </c>
      <c r="T842" s="110">
        <v>22</v>
      </c>
      <c r="U842" s="110">
        <v>40</v>
      </c>
      <c r="V842" s="108">
        <v>0.57499999999999996</v>
      </c>
      <c r="W842" s="110">
        <v>0</v>
      </c>
      <c r="X842" s="110">
        <v>0</v>
      </c>
      <c r="Y842" s="110">
        <v>21</v>
      </c>
      <c r="Z842" s="108">
        <v>0</v>
      </c>
      <c r="AA842" s="110">
        <v>3</v>
      </c>
      <c r="AB842" s="110">
        <v>0</v>
      </c>
      <c r="AC842" s="110">
        <v>0</v>
      </c>
      <c r="AD842" s="110">
        <v>0</v>
      </c>
      <c r="AE842" s="110">
        <v>0</v>
      </c>
      <c r="AF842" s="110">
        <v>0</v>
      </c>
      <c r="AG842" s="110">
        <v>0</v>
      </c>
      <c r="AH842" s="110">
        <v>0</v>
      </c>
      <c r="AI842" s="110">
        <v>0</v>
      </c>
      <c r="AJ842" s="110">
        <v>0</v>
      </c>
      <c r="AK842" s="110">
        <v>21</v>
      </c>
      <c r="AL842" s="108">
        <v>0.14285714285714285</v>
      </c>
      <c r="AM842" s="111">
        <f t="shared" si="275"/>
        <v>3.3000000000000002E-2</v>
      </c>
      <c r="AN842" s="111">
        <f t="shared" si="274"/>
        <v>0.71699999999999997</v>
      </c>
      <c r="AO842" s="111">
        <f t="shared" si="276"/>
        <v>0</v>
      </c>
      <c r="AP842" s="111">
        <f t="shared" si="277"/>
        <v>0</v>
      </c>
      <c r="AQ842" s="111">
        <f t="shared" si="278"/>
        <v>0.99</v>
      </c>
      <c r="AR842" s="111">
        <f t="shared" si="279"/>
        <v>0.93899999999999995</v>
      </c>
      <c r="AS842" s="111">
        <f t="shared" si="280"/>
        <v>0.83199999999999996</v>
      </c>
      <c r="AT842" s="111">
        <f t="shared" si="281"/>
        <v>0.83199999999999996</v>
      </c>
      <c r="AU842" s="111">
        <f t="shared" si="282"/>
        <v>0</v>
      </c>
      <c r="AV842" s="111">
        <f t="shared" si="283"/>
        <v>0.314</v>
      </c>
      <c r="AW842" s="101">
        <f t="shared" si="284"/>
        <v>2</v>
      </c>
      <c r="AX842" s="101">
        <f t="shared" si="285"/>
        <v>2</v>
      </c>
      <c r="AY842" s="101">
        <f t="shared" si="286"/>
        <v>0</v>
      </c>
      <c r="AZ842" s="101">
        <f t="shared" si="287"/>
        <v>0</v>
      </c>
      <c r="BA842" s="101">
        <f t="shared" si="288"/>
        <v>2</v>
      </c>
      <c r="BB842" s="101">
        <f t="shared" si="289"/>
        <v>2</v>
      </c>
      <c r="BC842" s="101">
        <f t="shared" si="290"/>
        <v>2</v>
      </c>
      <c r="BD842" s="101">
        <f t="shared" si="291"/>
        <v>2</v>
      </c>
      <c r="BE842" s="101">
        <f t="shared" si="292"/>
        <v>0</v>
      </c>
      <c r="BF842" s="101">
        <f t="shared" si="293"/>
        <v>0</v>
      </c>
      <c r="BG842" s="101">
        <f t="shared" si="294"/>
        <v>12</v>
      </c>
    </row>
    <row r="843" spans="1:59" x14ac:dyDescent="0.2">
      <c r="A843" s="98">
        <v>1977880</v>
      </c>
      <c r="B843" s="98" t="s">
        <v>1835</v>
      </c>
      <c r="C843" s="98" t="s">
        <v>2986</v>
      </c>
      <c r="D843" s="98" t="s">
        <v>841</v>
      </c>
      <c r="E843" s="106">
        <v>400</v>
      </c>
      <c r="F843" s="107" t="s">
        <v>1137</v>
      </c>
      <c r="G843" s="108" t="s">
        <v>1138</v>
      </c>
      <c r="H843" s="109">
        <v>66979</v>
      </c>
      <c r="I843" s="108">
        <v>6.6000000000000003E-2</v>
      </c>
      <c r="J843" s="110">
        <v>12</v>
      </c>
      <c r="K843" s="110">
        <v>235</v>
      </c>
      <c r="L843" s="108">
        <v>5.106382978723404E-2</v>
      </c>
      <c r="M843" s="110">
        <v>4</v>
      </c>
      <c r="N843" s="110">
        <v>235</v>
      </c>
      <c r="O843" s="108">
        <v>1.7021276595744681E-2</v>
      </c>
      <c r="P843" s="108">
        <v>2.5000000000000001E-2</v>
      </c>
      <c r="Q843" s="108">
        <v>0.34399999999999997</v>
      </c>
      <c r="R843" s="108">
        <v>-5.2132701421800945E-2</v>
      </c>
      <c r="S843" s="110">
        <v>17</v>
      </c>
      <c r="T843" s="110">
        <v>114</v>
      </c>
      <c r="U843" s="110">
        <v>357</v>
      </c>
      <c r="V843" s="108">
        <v>0.36694677871148457</v>
      </c>
      <c r="W843" s="110">
        <v>11</v>
      </c>
      <c r="X843" s="110">
        <v>0</v>
      </c>
      <c r="Y843" s="110">
        <v>246</v>
      </c>
      <c r="Z843" s="108">
        <v>4.4715447154471545E-2</v>
      </c>
      <c r="AA843" s="110">
        <v>4</v>
      </c>
      <c r="AB843" s="110">
        <v>6</v>
      </c>
      <c r="AC843" s="110">
        <v>1</v>
      </c>
      <c r="AD843" s="110">
        <v>1</v>
      </c>
      <c r="AE843" s="110">
        <v>0</v>
      </c>
      <c r="AF843" s="110">
        <v>3</v>
      </c>
      <c r="AG843" s="110">
        <v>3</v>
      </c>
      <c r="AH843" s="110">
        <v>1</v>
      </c>
      <c r="AI843" s="110">
        <v>0</v>
      </c>
      <c r="AJ843" s="110">
        <v>0</v>
      </c>
      <c r="AK843" s="110">
        <v>235</v>
      </c>
      <c r="AL843" s="108">
        <v>8.085106382978724E-2</v>
      </c>
      <c r="AM843" s="111">
        <f t="shared" si="275"/>
        <v>0.56699999999999995</v>
      </c>
      <c r="AN843" s="111">
        <f t="shared" si="274"/>
        <v>0.313</v>
      </c>
      <c r="AO843" s="111">
        <f t="shared" si="276"/>
        <v>0.23799999999999999</v>
      </c>
      <c r="AP843" s="111">
        <f t="shared" si="277"/>
        <v>0.26</v>
      </c>
      <c r="AQ843" s="111">
        <f t="shared" si="278"/>
        <v>0.48799999999999999</v>
      </c>
      <c r="AR843" s="111">
        <f t="shared" si="279"/>
        <v>0.46</v>
      </c>
      <c r="AS843" s="111">
        <f t="shared" si="280"/>
        <v>0.186</v>
      </c>
      <c r="AT843" s="111">
        <f t="shared" si="281"/>
        <v>0.186</v>
      </c>
      <c r="AU843" s="111">
        <f t="shared" si="282"/>
        <v>0.28199999999999997</v>
      </c>
      <c r="AV843" s="111">
        <f t="shared" si="283"/>
        <v>9.2999999999999999E-2</v>
      </c>
      <c r="AW843" s="101">
        <f t="shared" si="284"/>
        <v>1</v>
      </c>
      <c r="AX843" s="101">
        <f t="shared" si="285"/>
        <v>0</v>
      </c>
      <c r="AY843" s="101">
        <f t="shared" si="286"/>
        <v>0</v>
      </c>
      <c r="AZ843" s="101">
        <f t="shared" si="287"/>
        <v>0</v>
      </c>
      <c r="BA843" s="101">
        <f t="shared" si="288"/>
        <v>1</v>
      </c>
      <c r="BB843" s="101">
        <f t="shared" si="289"/>
        <v>1</v>
      </c>
      <c r="BC843" s="101">
        <f t="shared" si="290"/>
        <v>1</v>
      </c>
      <c r="BD843" s="101">
        <f t="shared" si="291"/>
        <v>0</v>
      </c>
      <c r="BE843" s="101">
        <f t="shared" si="292"/>
        <v>0</v>
      </c>
      <c r="BF843" s="101">
        <f t="shared" si="293"/>
        <v>0</v>
      </c>
      <c r="BG843" s="101">
        <f t="shared" si="294"/>
        <v>4</v>
      </c>
    </row>
    <row r="844" spans="1:59" x14ac:dyDescent="0.2">
      <c r="A844" s="98">
        <v>1977970</v>
      </c>
      <c r="B844" s="98" t="s">
        <v>1751</v>
      </c>
      <c r="C844" s="98" t="s">
        <v>2987</v>
      </c>
      <c r="D844" s="98" t="s">
        <v>842</v>
      </c>
      <c r="E844" s="106">
        <v>167</v>
      </c>
      <c r="F844" s="107" t="s">
        <v>311</v>
      </c>
      <c r="G844" s="108" t="s">
        <v>1324</v>
      </c>
      <c r="H844" s="109">
        <v>88500</v>
      </c>
      <c r="I844" s="108">
        <v>6.6000000000000003E-2</v>
      </c>
      <c r="J844" s="110">
        <v>10</v>
      </c>
      <c r="K844" s="110">
        <v>60</v>
      </c>
      <c r="L844" s="108">
        <v>0.16666666666666666</v>
      </c>
      <c r="M844" s="110">
        <v>2</v>
      </c>
      <c r="N844" s="110">
        <v>60</v>
      </c>
      <c r="O844" s="108">
        <v>3.3333333333333333E-2</v>
      </c>
      <c r="P844" s="108">
        <v>0</v>
      </c>
      <c r="Q844" s="108">
        <v>0.41299999999999998</v>
      </c>
      <c r="R844" s="108">
        <v>-0.27074235807860264</v>
      </c>
      <c r="S844" s="110">
        <v>11</v>
      </c>
      <c r="T844" s="110">
        <v>42</v>
      </c>
      <c r="U844" s="110">
        <v>127</v>
      </c>
      <c r="V844" s="108">
        <v>0.41732283464566927</v>
      </c>
      <c r="W844" s="110">
        <v>0</v>
      </c>
      <c r="X844" s="110">
        <v>0</v>
      </c>
      <c r="Y844" s="110">
        <v>60</v>
      </c>
      <c r="Z844" s="108">
        <v>0</v>
      </c>
      <c r="AA844" s="110">
        <v>2</v>
      </c>
      <c r="AB844" s="110">
        <v>1</v>
      </c>
      <c r="AC844" s="110">
        <v>0</v>
      </c>
      <c r="AD844" s="110">
        <v>1</v>
      </c>
      <c r="AE844" s="110">
        <v>0</v>
      </c>
      <c r="AF844" s="110">
        <v>0</v>
      </c>
      <c r="AG844" s="110">
        <v>1</v>
      </c>
      <c r="AH844" s="110">
        <v>0</v>
      </c>
      <c r="AI844" s="110">
        <v>0</v>
      </c>
      <c r="AJ844" s="110">
        <v>0</v>
      </c>
      <c r="AK844" s="110">
        <v>60</v>
      </c>
      <c r="AL844" s="108">
        <v>8.3333333333333329E-2</v>
      </c>
      <c r="AM844" s="111">
        <f t="shared" si="275"/>
        <v>0.89400000000000002</v>
      </c>
      <c r="AN844" s="111">
        <f t="shared" si="274"/>
        <v>0.313</v>
      </c>
      <c r="AO844" s="111">
        <f t="shared" si="276"/>
        <v>0.81399999999999995</v>
      </c>
      <c r="AP844" s="111">
        <f t="shared" si="277"/>
        <v>0.47099999999999997</v>
      </c>
      <c r="AQ844" s="111">
        <f t="shared" si="278"/>
        <v>0</v>
      </c>
      <c r="AR844" s="111">
        <f t="shared" si="279"/>
        <v>0.752</v>
      </c>
      <c r="AS844" s="111">
        <f t="shared" si="280"/>
        <v>0.35199999999999998</v>
      </c>
      <c r="AT844" s="111">
        <f t="shared" si="281"/>
        <v>0.35199999999999998</v>
      </c>
      <c r="AU844" s="111">
        <f t="shared" si="282"/>
        <v>0</v>
      </c>
      <c r="AV844" s="111">
        <f t="shared" si="283"/>
        <v>9.6000000000000002E-2</v>
      </c>
      <c r="AW844" s="101">
        <f t="shared" si="284"/>
        <v>0</v>
      </c>
      <c r="AX844" s="101">
        <f t="shared" si="285"/>
        <v>0</v>
      </c>
      <c r="AY844" s="101">
        <f t="shared" si="286"/>
        <v>2</v>
      </c>
      <c r="AZ844" s="101">
        <f t="shared" si="287"/>
        <v>1</v>
      </c>
      <c r="BA844" s="101">
        <f t="shared" si="288"/>
        <v>0</v>
      </c>
      <c r="BB844" s="101">
        <f t="shared" si="289"/>
        <v>2</v>
      </c>
      <c r="BC844" s="101">
        <f t="shared" si="290"/>
        <v>2</v>
      </c>
      <c r="BD844" s="101">
        <f t="shared" si="291"/>
        <v>1</v>
      </c>
      <c r="BE844" s="101">
        <f t="shared" si="292"/>
        <v>0</v>
      </c>
      <c r="BF844" s="101">
        <f t="shared" si="293"/>
        <v>0</v>
      </c>
      <c r="BG844" s="101">
        <f t="shared" si="294"/>
        <v>8</v>
      </c>
    </row>
    <row r="845" spans="1:59" x14ac:dyDescent="0.2">
      <c r="A845" s="98">
        <v>1978060</v>
      </c>
      <c r="B845" s="98" t="s">
        <v>2061</v>
      </c>
      <c r="C845" s="98" t="s">
        <v>2988</v>
      </c>
      <c r="D845" s="98" t="s">
        <v>843</v>
      </c>
      <c r="E845" s="106">
        <v>4512</v>
      </c>
      <c r="F845" s="107" t="s">
        <v>1747</v>
      </c>
      <c r="G845" s="108" t="s">
        <v>1748</v>
      </c>
      <c r="H845" s="109">
        <v>106034</v>
      </c>
      <c r="I845" s="108">
        <v>7.0999999999999994E-2</v>
      </c>
      <c r="J845" s="110">
        <v>35</v>
      </c>
      <c r="K845" s="110">
        <v>2110</v>
      </c>
      <c r="L845" s="108">
        <v>1.6587677725118485E-2</v>
      </c>
      <c r="M845" s="110">
        <v>6</v>
      </c>
      <c r="N845" s="110">
        <v>2110</v>
      </c>
      <c r="O845" s="108">
        <v>2.843601895734597E-3</v>
      </c>
      <c r="P845" s="108">
        <v>6.0000000000000001E-3</v>
      </c>
      <c r="Q845" s="108">
        <v>0.254</v>
      </c>
      <c r="R845" s="108">
        <v>1.3174114021571648</v>
      </c>
      <c r="S845" s="110">
        <v>46</v>
      </c>
      <c r="T845" s="110">
        <v>525</v>
      </c>
      <c r="U845" s="110">
        <v>3196</v>
      </c>
      <c r="V845" s="108">
        <v>0.17866082603254069</v>
      </c>
      <c r="W845" s="110">
        <v>76</v>
      </c>
      <c r="X845" s="110">
        <v>0</v>
      </c>
      <c r="Y845" s="110">
        <v>2186</v>
      </c>
      <c r="Z845" s="108">
        <v>3.4766697163769442E-2</v>
      </c>
      <c r="AA845" s="110">
        <v>139</v>
      </c>
      <c r="AB845" s="110">
        <v>0</v>
      </c>
      <c r="AC845" s="110">
        <v>40</v>
      </c>
      <c r="AD845" s="110">
        <v>80</v>
      </c>
      <c r="AE845" s="110">
        <v>113</v>
      </c>
      <c r="AF845" s="110">
        <v>61</v>
      </c>
      <c r="AG845" s="110">
        <v>0</v>
      </c>
      <c r="AH845" s="110">
        <v>31</v>
      </c>
      <c r="AI845" s="110">
        <v>4</v>
      </c>
      <c r="AJ845" s="110">
        <v>0</v>
      </c>
      <c r="AK845" s="110">
        <v>2110</v>
      </c>
      <c r="AL845" s="108">
        <v>0.22180094786729856</v>
      </c>
      <c r="AM845" s="111">
        <f t="shared" si="275"/>
        <v>0.96199999999999997</v>
      </c>
      <c r="AN845" s="111">
        <f t="shared" si="274"/>
        <v>0.35499999999999998</v>
      </c>
      <c r="AO845" s="111">
        <f t="shared" si="276"/>
        <v>7.2999999999999995E-2</v>
      </c>
      <c r="AP845" s="111">
        <f t="shared" si="277"/>
        <v>0.13</v>
      </c>
      <c r="AQ845" s="111">
        <f t="shared" si="278"/>
        <v>0.223</v>
      </c>
      <c r="AR845" s="111">
        <f t="shared" si="279"/>
        <v>0.13700000000000001</v>
      </c>
      <c r="AS845" s="111">
        <f t="shared" si="280"/>
        <v>1.2999999999999999E-2</v>
      </c>
      <c r="AT845" s="111">
        <f t="shared" si="281"/>
        <v>1.2999999999999999E-2</v>
      </c>
      <c r="AU845" s="111">
        <f t="shared" si="282"/>
        <v>0.22800000000000001</v>
      </c>
      <c r="AV845" s="111">
        <f t="shared" si="283"/>
        <v>0.69699999999999995</v>
      </c>
      <c r="AW845" s="101">
        <f t="shared" si="284"/>
        <v>0</v>
      </c>
      <c r="AX845" s="101">
        <f t="shared" si="285"/>
        <v>1</v>
      </c>
      <c r="AY845" s="101">
        <f t="shared" si="286"/>
        <v>0</v>
      </c>
      <c r="AZ845" s="101">
        <f t="shared" si="287"/>
        <v>0</v>
      </c>
      <c r="BA845" s="101">
        <f t="shared" si="288"/>
        <v>0</v>
      </c>
      <c r="BB845" s="101">
        <f t="shared" si="289"/>
        <v>0</v>
      </c>
      <c r="BC845" s="101">
        <f t="shared" si="290"/>
        <v>0</v>
      </c>
      <c r="BD845" s="101">
        <f t="shared" si="291"/>
        <v>0</v>
      </c>
      <c r="BE845" s="101">
        <f t="shared" si="292"/>
        <v>0</v>
      </c>
      <c r="BF845" s="101">
        <f t="shared" si="293"/>
        <v>2</v>
      </c>
      <c r="BG845" s="101">
        <f t="shared" si="294"/>
        <v>3</v>
      </c>
    </row>
    <row r="846" spans="1:59" x14ac:dyDescent="0.2">
      <c r="A846" s="98">
        <v>1978195</v>
      </c>
      <c r="B846" s="98" t="s">
        <v>1264</v>
      </c>
      <c r="C846" s="98" t="s">
        <v>2989</v>
      </c>
      <c r="D846" s="98" t="s">
        <v>844</v>
      </c>
      <c r="E846" s="106">
        <v>136</v>
      </c>
      <c r="F846" s="107" t="s">
        <v>1265</v>
      </c>
      <c r="G846" s="108" t="s">
        <v>1266</v>
      </c>
      <c r="H846" s="109">
        <v>62679</v>
      </c>
      <c r="I846" s="108">
        <v>9.6000000000000002E-2</v>
      </c>
      <c r="J846" s="110">
        <v>9</v>
      </c>
      <c r="K846" s="110">
        <v>65</v>
      </c>
      <c r="L846" s="108">
        <v>0.13846153846153847</v>
      </c>
      <c r="M846" s="110">
        <v>7</v>
      </c>
      <c r="N846" s="110">
        <v>65</v>
      </c>
      <c r="O846" s="108">
        <v>0.1076923076923077</v>
      </c>
      <c r="P846" s="108">
        <v>0</v>
      </c>
      <c r="Q846" s="108">
        <v>0.27500000000000002</v>
      </c>
      <c r="R846" s="108">
        <v>-0.2608695652173913</v>
      </c>
      <c r="S846" s="110">
        <v>3</v>
      </c>
      <c r="T846" s="110">
        <v>49</v>
      </c>
      <c r="U846" s="110">
        <v>100</v>
      </c>
      <c r="V846" s="108">
        <v>0.52</v>
      </c>
      <c r="W846" s="110">
        <v>9</v>
      </c>
      <c r="X846" s="110">
        <v>0</v>
      </c>
      <c r="Y846" s="110">
        <v>74</v>
      </c>
      <c r="Z846" s="108">
        <v>0.12162162162162163</v>
      </c>
      <c r="AA846" s="110">
        <v>5</v>
      </c>
      <c r="AB846" s="110">
        <v>4</v>
      </c>
      <c r="AC846" s="110">
        <v>4</v>
      </c>
      <c r="AD846" s="110">
        <v>0</v>
      </c>
      <c r="AE846" s="110">
        <v>0</v>
      </c>
      <c r="AF846" s="110">
        <v>0</v>
      </c>
      <c r="AG846" s="110">
        <v>4</v>
      </c>
      <c r="AH846" s="110">
        <v>0</v>
      </c>
      <c r="AI846" s="110">
        <v>0</v>
      </c>
      <c r="AJ846" s="110">
        <v>0</v>
      </c>
      <c r="AK846" s="110">
        <v>65</v>
      </c>
      <c r="AL846" s="108">
        <v>0.26153846153846155</v>
      </c>
      <c r="AM846" s="111">
        <f t="shared" si="275"/>
        <v>0.46</v>
      </c>
      <c r="AN846" s="111">
        <f t="shared" si="274"/>
        <v>0.50600000000000001</v>
      </c>
      <c r="AO846" s="111">
        <f t="shared" si="276"/>
        <v>0.71199999999999997</v>
      </c>
      <c r="AP846" s="111">
        <f t="shared" si="277"/>
        <v>0.92900000000000005</v>
      </c>
      <c r="AQ846" s="111">
        <f t="shared" si="278"/>
        <v>0</v>
      </c>
      <c r="AR846" s="111">
        <f t="shared" si="279"/>
        <v>0.19700000000000001</v>
      </c>
      <c r="AS846" s="111">
        <f t="shared" si="280"/>
        <v>0.69399999999999995</v>
      </c>
      <c r="AT846" s="111">
        <f t="shared" si="281"/>
        <v>0.69399999999999995</v>
      </c>
      <c r="AU846" s="111">
        <f t="shared" si="282"/>
        <v>0.71299999999999997</v>
      </c>
      <c r="AV846" s="111">
        <f t="shared" si="283"/>
        <v>0.83299999999999996</v>
      </c>
      <c r="AW846" s="101">
        <f t="shared" si="284"/>
        <v>1</v>
      </c>
      <c r="AX846" s="101">
        <f t="shared" si="285"/>
        <v>1</v>
      </c>
      <c r="AY846" s="101">
        <f t="shared" si="286"/>
        <v>2</v>
      </c>
      <c r="AZ846" s="101">
        <f t="shared" si="287"/>
        <v>2</v>
      </c>
      <c r="BA846" s="101">
        <f t="shared" si="288"/>
        <v>0</v>
      </c>
      <c r="BB846" s="101">
        <f t="shared" si="289"/>
        <v>0</v>
      </c>
      <c r="BC846" s="101">
        <f t="shared" si="290"/>
        <v>2</v>
      </c>
      <c r="BD846" s="101">
        <f t="shared" si="291"/>
        <v>2</v>
      </c>
      <c r="BE846" s="101">
        <f t="shared" si="292"/>
        <v>2</v>
      </c>
      <c r="BF846" s="101">
        <f t="shared" si="293"/>
        <v>2</v>
      </c>
      <c r="BG846" s="101">
        <f t="shared" si="294"/>
        <v>14</v>
      </c>
    </row>
    <row r="847" spans="1:59" x14ac:dyDescent="0.2">
      <c r="A847" s="98">
        <v>1978285</v>
      </c>
      <c r="B847" s="98" t="s">
        <v>1610</v>
      </c>
      <c r="C847" s="98" t="s">
        <v>2990</v>
      </c>
      <c r="D847" s="98" t="s">
        <v>845</v>
      </c>
      <c r="E847" s="106">
        <v>3149</v>
      </c>
      <c r="F847" s="107" t="s">
        <v>1504</v>
      </c>
      <c r="G847" s="108" t="s">
        <v>1505</v>
      </c>
      <c r="H847" s="109">
        <v>67625</v>
      </c>
      <c r="I847" s="108">
        <v>9.6999999999999989E-2</v>
      </c>
      <c r="J847" s="110">
        <v>132</v>
      </c>
      <c r="K847" s="110">
        <v>1343</v>
      </c>
      <c r="L847" s="108">
        <v>9.8287416232315711E-2</v>
      </c>
      <c r="M847" s="110">
        <v>109</v>
      </c>
      <c r="N847" s="110">
        <v>1343</v>
      </c>
      <c r="O847" s="108">
        <v>8.1161578555472819E-2</v>
      </c>
      <c r="P847" s="108">
        <v>2.7999999999999997E-2</v>
      </c>
      <c r="Q847" s="108">
        <v>0.36899999999999999</v>
      </c>
      <c r="R847" s="108">
        <v>-2.2353306426575598E-2</v>
      </c>
      <c r="S847" s="110">
        <v>155</v>
      </c>
      <c r="T847" s="110">
        <v>991</v>
      </c>
      <c r="U847" s="110">
        <v>2226</v>
      </c>
      <c r="V847" s="108">
        <v>0.51482479784366575</v>
      </c>
      <c r="W847" s="110">
        <v>151</v>
      </c>
      <c r="X847" s="110">
        <v>0</v>
      </c>
      <c r="Y847" s="110">
        <v>1494</v>
      </c>
      <c r="Z847" s="108">
        <v>0.10107095046854082</v>
      </c>
      <c r="AA847" s="110">
        <v>21</v>
      </c>
      <c r="AB847" s="110">
        <v>57</v>
      </c>
      <c r="AC847" s="110">
        <v>0</v>
      </c>
      <c r="AD847" s="110">
        <v>0</v>
      </c>
      <c r="AE847" s="110">
        <v>0</v>
      </c>
      <c r="AF847" s="110">
        <v>117</v>
      </c>
      <c r="AG847" s="110">
        <v>31</v>
      </c>
      <c r="AH847" s="110">
        <v>0</v>
      </c>
      <c r="AI847" s="110">
        <v>0</v>
      </c>
      <c r="AJ847" s="110">
        <v>33</v>
      </c>
      <c r="AK847" s="110">
        <v>1343</v>
      </c>
      <c r="AL847" s="108">
        <v>0.1928518242740134</v>
      </c>
      <c r="AM847" s="111">
        <f t="shared" si="275"/>
        <v>0.58799999999999997</v>
      </c>
      <c r="AN847" s="111">
        <f t="shared" si="274"/>
        <v>0.51100000000000001</v>
      </c>
      <c r="AO847" s="111">
        <f t="shared" si="276"/>
        <v>0.51300000000000001</v>
      </c>
      <c r="AP847" s="111">
        <f t="shared" si="277"/>
        <v>0.85599999999999998</v>
      </c>
      <c r="AQ847" s="111">
        <f t="shared" si="278"/>
        <v>0.52800000000000002</v>
      </c>
      <c r="AR847" s="111">
        <f t="shared" si="279"/>
        <v>0.56299999999999994</v>
      </c>
      <c r="AS847" s="111">
        <f t="shared" si="280"/>
        <v>0.67800000000000005</v>
      </c>
      <c r="AT847" s="111">
        <f t="shared" si="281"/>
        <v>0.67800000000000005</v>
      </c>
      <c r="AU847" s="111">
        <f t="shared" si="282"/>
        <v>0.60299999999999998</v>
      </c>
      <c r="AV847" s="111">
        <f t="shared" si="283"/>
        <v>0.57599999999999996</v>
      </c>
      <c r="AW847" s="101">
        <f t="shared" si="284"/>
        <v>1</v>
      </c>
      <c r="AX847" s="101">
        <f t="shared" si="285"/>
        <v>1</v>
      </c>
      <c r="AY847" s="101">
        <f t="shared" si="286"/>
        <v>1</v>
      </c>
      <c r="AZ847" s="101">
        <f t="shared" si="287"/>
        <v>2</v>
      </c>
      <c r="BA847" s="101">
        <f t="shared" si="288"/>
        <v>1</v>
      </c>
      <c r="BB847" s="101">
        <f t="shared" si="289"/>
        <v>1</v>
      </c>
      <c r="BC847" s="101">
        <f t="shared" si="290"/>
        <v>1</v>
      </c>
      <c r="BD847" s="101">
        <f t="shared" si="291"/>
        <v>2</v>
      </c>
      <c r="BE847" s="101">
        <f t="shared" si="292"/>
        <v>1</v>
      </c>
      <c r="BF847" s="101">
        <f t="shared" si="293"/>
        <v>1</v>
      </c>
      <c r="BG847" s="101">
        <f t="shared" si="294"/>
        <v>12</v>
      </c>
    </row>
    <row r="848" spans="1:59" x14ac:dyDescent="0.2">
      <c r="A848" s="98">
        <v>1978330</v>
      </c>
      <c r="B848" s="98" t="s">
        <v>1931</v>
      </c>
      <c r="C848" s="98" t="s">
        <v>2991</v>
      </c>
      <c r="D848" s="98" t="s">
        <v>846</v>
      </c>
      <c r="E848" s="106">
        <v>511</v>
      </c>
      <c r="F848" s="107" t="s">
        <v>1382</v>
      </c>
      <c r="G848" s="108" t="s">
        <v>1383</v>
      </c>
      <c r="H848" s="109">
        <v>54063</v>
      </c>
      <c r="I848" s="108">
        <v>0.10400000000000001</v>
      </c>
      <c r="J848" s="110">
        <v>11</v>
      </c>
      <c r="K848" s="110">
        <v>195</v>
      </c>
      <c r="L848" s="108">
        <v>5.6410256410256411E-2</v>
      </c>
      <c r="M848" s="110">
        <v>10</v>
      </c>
      <c r="N848" s="110">
        <v>195</v>
      </c>
      <c r="O848" s="108">
        <v>5.128205128205128E-2</v>
      </c>
      <c r="P848" s="108">
        <v>2.8999999999999998E-2</v>
      </c>
      <c r="Q848" s="108">
        <v>0.33200000000000002</v>
      </c>
      <c r="R848" s="108">
        <v>7.3529411764705885E-2</v>
      </c>
      <c r="S848" s="110">
        <v>21</v>
      </c>
      <c r="T848" s="110">
        <v>99</v>
      </c>
      <c r="U848" s="110">
        <v>320</v>
      </c>
      <c r="V848" s="108">
        <v>0.375</v>
      </c>
      <c r="W848" s="110">
        <v>36</v>
      </c>
      <c r="X848" s="110">
        <v>0</v>
      </c>
      <c r="Y848" s="110">
        <v>231</v>
      </c>
      <c r="Z848" s="108">
        <v>0.15584415584415584</v>
      </c>
      <c r="AA848" s="110">
        <v>11</v>
      </c>
      <c r="AB848" s="110">
        <v>9</v>
      </c>
      <c r="AC848" s="110">
        <v>0</v>
      </c>
      <c r="AD848" s="110">
        <v>0</v>
      </c>
      <c r="AE848" s="110">
        <v>2</v>
      </c>
      <c r="AF848" s="110">
        <v>14</v>
      </c>
      <c r="AG848" s="110">
        <v>8</v>
      </c>
      <c r="AH848" s="110">
        <v>0</v>
      </c>
      <c r="AI848" s="110">
        <v>0</v>
      </c>
      <c r="AJ848" s="110">
        <v>0</v>
      </c>
      <c r="AK848" s="110">
        <v>195</v>
      </c>
      <c r="AL848" s="108">
        <v>0.22564102564102564</v>
      </c>
      <c r="AM848" s="111">
        <f t="shared" si="275"/>
        <v>0.23599999999999999</v>
      </c>
      <c r="AN848" s="111">
        <f t="shared" si="274"/>
        <v>0.55000000000000004</v>
      </c>
      <c r="AO848" s="111">
        <f t="shared" si="276"/>
        <v>0.27400000000000002</v>
      </c>
      <c r="AP848" s="111">
        <f t="shared" si="277"/>
        <v>0.66500000000000004</v>
      </c>
      <c r="AQ848" s="111">
        <f t="shared" si="278"/>
        <v>0.54200000000000004</v>
      </c>
      <c r="AR848" s="111">
        <f t="shared" si="279"/>
        <v>0.40799999999999997</v>
      </c>
      <c r="AS848" s="111">
        <f t="shared" si="280"/>
        <v>0.20599999999999999</v>
      </c>
      <c r="AT848" s="111">
        <f t="shared" si="281"/>
        <v>0.20599999999999999</v>
      </c>
      <c r="AU848" s="111">
        <f t="shared" si="282"/>
        <v>0.81399999999999995</v>
      </c>
      <c r="AV848" s="111">
        <f t="shared" si="283"/>
        <v>0.71399999999999997</v>
      </c>
      <c r="AW848" s="101">
        <f t="shared" si="284"/>
        <v>2</v>
      </c>
      <c r="AX848" s="101">
        <f t="shared" si="285"/>
        <v>1</v>
      </c>
      <c r="AY848" s="101">
        <f t="shared" si="286"/>
        <v>0</v>
      </c>
      <c r="AZ848" s="101">
        <f t="shared" si="287"/>
        <v>1</v>
      </c>
      <c r="BA848" s="101">
        <f t="shared" si="288"/>
        <v>1</v>
      </c>
      <c r="BB848" s="101">
        <f t="shared" si="289"/>
        <v>1</v>
      </c>
      <c r="BC848" s="101">
        <f t="shared" si="290"/>
        <v>0</v>
      </c>
      <c r="BD848" s="101">
        <f t="shared" si="291"/>
        <v>0</v>
      </c>
      <c r="BE848" s="101">
        <f t="shared" si="292"/>
        <v>2</v>
      </c>
      <c r="BF848" s="101">
        <f t="shared" si="293"/>
        <v>2</v>
      </c>
      <c r="BG848" s="101">
        <f t="shared" si="294"/>
        <v>10</v>
      </c>
    </row>
    <row r="849" spans="1:59" x14ac:dyDescent="0.2">
      <c r="A849" s="98">
        <v>1978510</v>
      </c>
      <c r="B849" s="98" t="s">
        <v>1120</v>
      </c>
      <c r="C849" s="98" t="s">
        <v>2992</v>
      </c>
      <c r="D849" s="98" t="s">
        <v>847</v>
      </c>
      <c r="E849" s="106">
        <v>2369</v>
      </c>
      <c r="F849" s="107" t="s">
        <v>833</v>
      </c>
      <c r="G849" s="108" t="s">
        <v>1073</v>
      </c>
      <c r="H849" s="109">
        <v>56719</v>
      </c>
      <c r="I849" s="108">
        <v>0.23600000000000002</v>
      </c>
      <c r="J849" s="110">
        <v>150</v>
      </c>
      <c r="K849" s="110">
        <v>848</v>
      </c>
      <c r="L849" s="108">
        <v>0.17688679245283018</v>
      </c>
      <c r="M849" s="110">
        <v>32</v>
      </c>
      <c r="N849" s="110">
        <v>848</v>
      </c>
      <c r="O849" s="108">
        <v>3.7735849056603772E-2</v>
      </c>
      <c r="P849" s="108">
        <v>6.3E-2</v>
      </c>
      <c r="Q849" s="108">
        <v>0.44900000000000001</v>
      </c>
      <c r="R849" s="108">
        <v>4.9158547387068201E-2</v>
      </c>
      <c r="S849" s="110">
        <v>107</v>
      </c>
      <c r="T849" s="110">
        <v>646</v>
      </c>
      <c r="U849" s="110">
        <v>1366</v>
      </c>
      <c r="V849" s="108">
        <v>0.55124450951683746</v>
      </c>
      <c r="W849" s="110">
        <v>155</v>
      </c>
      <c r="X849" s="110">
        <v>15</v>
      </c>
      <c r="Y849" s="110">
        <v>1003</v>
      </c>
      <c r="Z849" s="108">
        <v>0.13958125623130607</v>
      </c>
      <c r="AA849" s="110">
        <v>23</v>
      </c>
      <c r="AB849" s="110">
        <v>29</v>
      </c>
      <c r="AC849" s="110">
        <v>11</v>
      </c>
      <c r="AD849" s="110">
        <v>12</v>
      </c>
      <c r="AE849" s="110">
        <v>0</v>
      </c>
      <c r="AF849" s="110">
        <v>77</v>
      </c>
      <c r="AG849" s="110">
        <v>18</v>
      </c>
      <c r="AH849" s="110">
        <v>29</v>
      </c>
      <c r="AI849" s="110">
        <v>6</v>
      </c>
      <c r="AJ849" s="110">
        <v>0</v>
      </c>
      <c r="AK849" s="110">
        <v>848</v>
      </c>
      <c r="AL849" s="108">
        <v>0.24174528301886791</v>
      </c>
      <c r="AM849" s="111">
        <f t="shared" si="275"/>
        <v>0.30199999999999999</v>
      </c>
      <c r="AN849" s="111">
        <f t="shared" si="274"/>
        <v>0.92400000000000004</v>
      </c>
      <c r="AO849" s="111">
        <f t="shared" si="276"/>
        <v>0.84399999999999997</v>
      </c>
      <c r="AP849" s="111">
        <f t="shared" si="277"/>
        <v>0.52300000000000002</v>
      </c>
      <c r="AQ849" s="111">
        <f t="shared" si="278"/>
        <v>0.84199999999999997</v>
      </c>
      <c r="AR849" s="111">
        <f t="shared" si="279"/>
        <v>0.83499999999999996</v>
      </c>
      <c r="AS849" s="111">
        <f t="shared" si="280"/>
        <v>0.78800000000000003</v>
      </c>
      <c r="AT849" s="111">
        <f t="shared" si="281"/>
        <v>0.78800000000000003</v>
      </c>
      <c r="AU849" s="111">
        <f t="shared" si="282"/>
        <v>0.78</v>
      </c>
      <c r="AV849" s="111">
        <f t="shared" si="283"/>
        <v>0.76200000000000001</v>
      </c>
      <c r="AW849" s="101">
        <f t="shared" si="284"/>
        <v>2</v>
      </c>
      <c r="AX849" s="101">
        <f t="shared" si="285"/>
        <v>2</v>
      </c>
      <c r="AY849" s="101">
        <f t="shared" si="286"/>
        <v>2</v>
      </c>
      <c r="AZ849" s="101">
        <f t="shared" si="287"/>
        <v>1</v>
      </c>
      <c r="BA849" s="101">
        <f t="shared" si="288"/>
        <v>2</v>
      </c>
      <c r="BB849" s="101">
        <f t="shared" si="289"/>
        <v>2</v>
      </c>
      <c r="BC849" s="101">
        <f t="shared" si="290"/>
        <v>0</v>
      </c>
      <c r="BD849" s="101">
        <f t="shared" si="291"/>
        <v>2</v>
      </c>
      <c r="BE849" s="101">
        <f t="shared" si="292"/>
        <v>2</v>
      </c>
      <c r="BF849" s="101">
        <f t="shared" si="293"/>
        <v>2</v>
      </c>
      <c r="BG849" s="101">
        <f t="shared" si="294"/>
        <v>17</v>
      </c>
    </row>
    <row r="850" spans="1:59" x14ac:dyDescent="0.2">
      <c r="A850" s="98">
        <v>1978600</v>
      </c>
      <c r="B850" s="98" t="s">
        <v>1216</v>
      </c>
      <c r="C850" s="98" t="s">
        <v>2993</v>
      </c>
      <c r="D850" s="98" t="s">
        <v>848</v>
      </c>
      <c r="E850" s="106">
        <v>102</v>
      </c>
      <c r="F850" s="107" t="s">
        <v>165</v>
      </c>
      <c r="G850" s="108" t="s">
        <v>1075</v>
      </c>
      <c r="H850" s="109">
        <v>43333</v>
      </c>
      <c r="I850" s="108">
        <v>0.23199999999999998</v>
      </c>
      <c r="J850" s="110">
        <v>2</v>
      </c>
      <c r="K850" s="110">
        <v>34</v>
      </c>
      <c r="L850" s="108">
        <v>5.8823529411764705E-2</v>
      </c>
      <c r="M850" s="110">
        <v>10</v>
      </c>
      <c r="N850" s="110">
        <v>34</v>
      </c>
      <c r="O850" s="108">
        <v>0.29411764705882354</v>
      </c>
      <c r="P850" s="108">
        <v>0.14300000000000002</v>
      </c>
      <c r="Q850" s="108">
        <v>0.59399999999999997</v>
      </c>
      <c r="R850" s="108">
        <v>-0.17741935483870969</v>
      </c>
      <c r="S850" s="110">
        <v>10</v>
      </c>
      <c r="T850" s="110">
        <v>39</v>
      </c>
      <c r="U850" s="110">
        <v>64</v>
      </c>
      <c r="V850" s="108">
        <v>0.765625</v>
      </c>
      <c r="W850" s="110">
        <v>12</v>
      </c>
      <c r="X850" s="110">
        <v>0</v>
      </c>
      <c r="Y850" s="110">
        <v>46</v>
      </c>
      <c r="Z850" s="108">
        <v>0.2608695652173913</v>
      </c>
      <c r="AA850" s="110">
        <v>1</v>
      </c>
      <c r="AB850" s="110">
        <v>1</v>
      </c>
      <c r="AC850" s="110">
        <v>1</v>
      </c>
      <c r="AD850" s="110">
        <v>0</v>
      </c>
      <c r="AE850" s="110">
        <v>0</v>
      </c>
      <c r="AF850" s="110">
        <v>0</v>
      </c>
      <c r="AG850" s="110">
        <v>0</v>
      </c>
      <c r="AH850" s="110">
        <v>0</v>
      </c>
      <c r="AI850" s="110">
        <v>0</v>
      </c>
      <c r="AJ850" s="110">
        <v>0</v>
      </c>
      <c r="AK850" s="110">
        <v>34</v>
      </c>
      <c r="AL850" s="108">
        <v>8.8235294117647065E-2</v>
      </c>
      <c r="AM850" s="111">
        <f t="shared" si="275"/>
        <v>6.2E-2</v>
      </c>
      <c r="AN850" s="111">
        <f t="shared" si="274"/>
        <v>0.91600000000000004</v>
      </c>
      <c r="AO850" s="111">
        <f t="shared" si="276"/>
        <v>0.28499999999999998</v>
      </c>
      <c r="AP850" s="111">
        <f t="shared" si="277"/>
        <v>0.997</v>
      </c>
      <c r="AQ850" s="111">
        <f t="shared" si="278"/>
        <v>0.96599999999999997</v>
      </c>
      <c r="AR850" s="111">
        <f t="shared" si="279"/>
        <v>0.97399999999999998</v>
      </c>
      <c r="AS850" s="111">
        <f t="shared" si="280"/>
        <v>0.98099999999999998</v>
      </c>
      <c r="AT850" s="111">
        <f t="shared" si="281"/>
        <v>0.98099999999999998</v>
      </c>
      <c r="AU850" s="111">
        <f t="shared" si="282"/>
        <v>0.94899999999999995</v>
      </c>
      <c r="AV850" s="111">
        <f t="shared" si="283"/>
        <v>0.11</v>
      </c>
      <c r="AW850" s="101">
        <f t="shared" si="284"/>
        <v>2</v>
      </c>
      <c r="AX850" s="101">
        <f t="shared" si="285"/>
        <v>2</v>
      </c>
      <c r="AY850" s="101">
        <f t="shared" si="286"/>
        <v>0</v>
      </c>
      <c r="AZ850" s="101">
        <f t="shared" si="287"/>
        <v>2</v>
      </c>
      <c r="BA850" s="101">
        <f t="shared" si="288"/>
        <v>2</v>
      </c>
      <c r="BB850" s="101">
        <f t="shared" si="289"/>
        <v>2</v>
      </c>
      <c r="BC850" s="101">
        <f t="shared" si="290"/>
        <v>2</v>
      </c>
      <c r="BD850" s="101">
        <f t="shared" si="291"/>
        <v>2</v>
      </c>
      <c r="BE850" s="101">
        <f t="shared" si="292"/>
        <v>2</v>
      </c>
      <c r="BF850" s="101">
        <f t="shared" si="293"/>
        <v>0</v>
      </c>
      <c r="BG850" s="101">
        <f t="shared" si="294"/>
        <v>16</v>
      </c>
    </row>
    <row r="851" spans="1:59" x14ac:dyDescent="0.2">
      <c r="A851" s="98">
        <v>1978735</v>
      </c>
      <c r="B851" s="98" t="s">
        <v>1485</v>
      </c>
      <c r="C851" s="98" t="s">
        <v>2994</v>
      </c>
      <c r="D851" s="98" t="s">
        <v>849</v>
      </c>
      <c r="E851" s="106">
        <v>1583</v>
      </c>
      <c r="F851" s="107" t="s">
        <v>833</v>
      </c>
      <c r="G851" s="108" t="s">
        <v>1073</v>
      </c>
      <c r="H851" s="109">
        <v>79653</v>
      </c>
      <c r="I851" s="108">
        <v>0.10099999999999999</v>
      </c>
      <c r="J851" s="110">
        <v>39</v>
      </c>
      <c r="K851" s="110">
        <v>633</v>
      </c>
      <c r="L851" s="108">
        <v>6.1611374407582936E-2</v>
      </c>
      <c r="M851" s="110">
        <v>18</v>
      </c>
      <c r="N851" s="110">
        <v>633</v>
      </c>
      <c r="O851" s="108">
        <v>2.843601895734597E-2</v>
      </c>
      <c r="P851" s="108">
        <v>2.8999999999999998E-2</v>
      </c>
      <c r="Q851" s="108">
        <v>0.34799999999999998</v>
      </c>
      <c r="R851" s="108">
        <v>-7.0463887257780383E-2</v>
      </c>
      <c r="S851" s="110">
        <v>59</v>
      </c>
      <c r="T851" s="110">
        <v>350</v>
      </c>
      <c r="U851" s="110">
        <v>1080</v>
      </c>
      <c r="V851" s="108">
        <v>0.37870370370370371</v>
      </c>
      <c r="W851" s="110">
        <v>66</v>
      </c>
      <c r="X851" s="110">
        <v>7</v>
      </c>
      <c r="Y851" s="110">
        <v>699</v>
      </c>
      <c r="Z851" s="108">
        <v>8.4406294706723894E-2</v>
      </c>
      <c r="AA851" s="110">
        <v>22</v>
      </c>
      <c r="AB851" s="110">
        <v>18</v>
      </c>
      <c r="AC851" s="110">
        <v>14</v>
      </c>
      <c r="AD851" s="110">
        <v>4</v>
      </c>
      <c r="AE851" s="110">
        <v>2</v>
      </c>
      <c r="AF851" s="110">
        <v>31</v>
      </c>
      <c r="AG851" s="110">
        <v>35</v>
      </c>
      <c r="AH851" s="110">
        <v>10</v>
      </c>
      <c r="AI851" s="110">
        <v>0</v>
      </c>
      <c r="AJ851" s="110">
        <v>3</v>
      </c>
      <c r="AK851" s="110">
        <v>633</v>
      </c>
      <c r="AL851" s="108">
        <v>0.21958925750394945</v>
      </c>
      <c r="AM851" s="111">
        <f t="shared" si="275"/>
        <v>0.79600000000000004</v>
      </c>
      <c r="AN851" s="111">
        <f t="shared" si="274"/>
        <v>0.53300000000000003</v>
      </c>
      <c r="AO851" s="111">
        <f t="shared" si="276"/>
        <v>0.29899999999999999</v>
      </c>
      <c r="AP851" s="111">
        <f t="shared" si="277"/>
        <v>0.41299999999999998</v>
      </c>
      <c r="AQ851" s="111">
        <f t="shared" si="278"/>
        <v>0.54200000000000004</v>
      </c>
      <c r="AR851" s="111">
        <f t="shared" si="279"/>
        <v>0.47799999999999998</v>
      </c>
      <c r="AS851" s="111">
        <f t="shared" si="280"/>
        <v>0.216</v>
      </c>
      <c r="AT851" s="111">
        <f t="shared" si="281"/>
        <v>0.216</v>
      </c>
      <c r="AU851" s="111">
        <f t="shared" si="282"/>
        <v>0.52300000000000002</v>
      </c>
      <c r="AV851" s="111">
        <f t="shared" si="283"/>
        <v>0.68700000000000006</v>
      </c>
      <c r="AW851" s="101">
        <f t="shared" si="284"/>
        <v>0</v>
      </c>
      <c r="AX851" s="101">
        <f t="shared" si="285"/>
        <v>1</v>
      </c>
      <c r="AY851" s="101">
        <f t="shared" si="286"/>
        <v>0</v>
      </c>
      <c r="AZ851" s="101">
        <f t="shared" si="287"/>
        <v>1</v>
      </c>
      <c r="BA851" s="101">
        <f t="shared" si="288"/>
        <v>1</v>
      </c>
      <c r="BB851" s="101">
        <f t="shared" si="289"/>
        <v>1</v>
      </c>
      <c r="BC851" s="101">
        <f t="shared" si="290"/>
        <v>1</v>
      </c>
      <c r="BD851" s="101">
        <f t="shared" si="291"/>
        <v>0</v>
      </c>
      <c r="BE851" s="101">
        <f t="shared" si="292"/>
        <v>1</v>
      </c>
      <c r="BF851" s="101">
        <f t="shared" si="293"/>
        <v>2</v>
      </c>
      <c r="BG851" s="101">
        <f t="shared" si="294"/>
        <v>8</v>
      </c>
    </row>
    <row r="852" spans="1:59" x14ac:dyDescent="0.2">
      <c r="A852" s="98">
        <v>1978825</v>
      </c>
      <c r="B852" s="98" t="s">
        <v>2102</v>
      </c>
      <c r="C852" s="98" t="s">
        <v>2995</v>
      </c>
      <c r="D852" s="98" t="s">
        <v>850</v>
      </c>
      <c r="E852" s="106">
        <v>1032</v>
      </c>
      <c r="F852" s="107" t="s">
        <v>1284</v>
      </c>
      <c r="G852" s="108" t="s">
        <v>1285</v>
      </c>
      <c r="H852" s="109">
        <v>132679</v>
      </c>
      <c r="I852" s="108">
        <v>5.7999999999999996E-2</v>
      </c>
      <c r="J852" s="110">
        <v>43</v>
      </c>
      <c r="K852" s="110">
        <v>467</v>
      </c>
      <c r="L852" s="108">
        <v>9.2077087794432549E-2</v>
      </c>
      <c r="M852" s="110">
        <v>8</v>
      </c>
      <c r="N852" s="110">
        <v>467</v>
      </c>
      <c r="O852" s="108">
        <v>1.7130620985010708E-2</v>
      </c>
      <c r="P852" s="108">
        <v>5.4000000000000006E-2</v>
      </c>
      <c r="Q852" s="108">
        <v>0.20499999999999999</v>
      </c>
      <c r="R852" s="108">
        <v>0.12295973884657237</v>
      </c>
      <c r="S852" s="110">
        <v>4</v>
      </c>
      <c r="T852" s="110">
        <v>175</v>
      </c>
      <c r="U852" s="110">
        <v>804</v>
      </c>
      <c r="V852" s="108">
        <v>0.22263681592039802</v>
      </c>
      <c r="W852" s="110">
        <v>19</v>
      </c>
      <c r="X852" s="110">
        <v>0</v>
      </c>
      <c r="Y852" s="110">
        <v>486</v>
      </c>
      <c r="Z852" s="108">
        <v>3.9094650205761319E-2</v>
      </c>
      <c r="AA852" s="110">
        <v>2</v>
      </c>
      <c r="AB852" s="110">
        <v>14</v>
      </c>
      <c r="AC852" s="110">
        <v>3</v>
      </c>
      <c r="AD852" s="110">
        <v>5</v>
      </c>
      <c r="AE852" s="110">
        <v>3</v>
      </c>
      <c r="AF852" s="110">
        <v>6</v>
      </c>
      <c r="AG852" s="110">
        <v>0</v>
      </c>
      <c r="AH852" s="110">
        <v>6</v>
      </c>
      <c r="AI852" s="110">
        <v>0</v>
      </c>
      <c r="AJ852" s="110">
        <v>0</v>
      </c>
      <c r="AK852" s="110">
        <v>467</v>
      </c>
      <c r="AL852" s="108">
        <v>8.3511777301927201E-2</v>
      </c>
      <c r="AM852" s="111">
        <f t="shared" si="275"/>
        <v>0.995</v>
      </c>
      <c r="AN852" s="111">
        <f t="shared" si="274"/>
        <v>0.254</v>
      </c>
      <c r="AO852" s="111">
        <f t="shared" si="276"/>
        <v>0.47699999999999998</v>
      </c>
      <c r="AP852" s="111">
        <f t="shared" si="277"/>
        <v>0.26100000000000001</v>
      </c>
      <c r="AQ852" s="111">
        <f t="shared" si="278"/>
        <v>0.79200000000000004</v>
      </c>
      <c r="AR852" s="111">
        <f t="shared" si="279"/>
        <v>3.5999999999999997E-2</v>
      </c>
      <c r="AS852" s="111">
        <f t="shared" si="280"/>
        <v>3.4000000000000002E-2</v>
      </c>
      <c r="AT852" s="111">
        <f t="shared" si="281"/>
        <v>3.4000000000000002E-2</v>
      </c>
      <c r="AU852" s="111">
        <f t="shared" si="282"/>
        <v>0.254</v>
      </c>
      <c r="AV852" s="111">
        <f t="shared" si="283"/>
        <v>9.7000000000000003E-2</v>
      </c>
      <c r="AW852" s="101">
        <f t="shared" si="284"/>
        <v>0</v>
      </c>
      <c r="AX852" s="101">
        <f t="shared" si="285"/>
        <v>0</v>
      </c>
      <c r="AY852" s="101">
        <f t="shared" si="286"/>
        <v>1</v>
      </c>
      <c r="AZ852" s="101">
        <f t="shared" si="287"/>
        <v>0</v>
      </c>
      <c r="BA852" s="101">
        <f t="shared" si="288"/>
        <v>2</v>
      </c>
      <c r="BB852" s="101">
        <f t="shared" si="289"/>
        <v>0</v>
      </c>
      <c r="BC852" s="101">
        <f t="shared" si="290"/>
        <v>0</v>
      </c>
      <c r="BD852" s="101">
        <f t="shared" si="291"/>
        <v>0</v>
      </c>
      <c r="BE852" s="101">
        <f t="shared" si="292"/>
        <v>0</v>
      </c>
      <c r="BF852" s="101">
        <f t="shared" si="293"/>
        <v>0</v>
      </c>
      <c r="BG852" s="101">
        <f t="shared" si="294"/>
        <v>3</v>
      </c>
    </row>
    <row r="853" spans="1:59" x14ac:dyDescent="0.2">
      <c r="A853" s="98">
        <v>1978915</v>
      </c>
      <c r="B853" s="98" t="s">
        <v>2081</v>
      </c>
      <c r="C853" s="98" t="s">
        <v>2996</v>
      </c>
      <c r="D853" s="98" t="s">
        <v>851</v>
      </c>
      <c r="E853" s="106">
        <v>1191</v>
      </c>
      <c r="F853" s="107" t="s">
        <v>1607</v>
      </c>
      <c r="G853" s="108" t="s">
        <v>1608</v>
      </c>
      <c r="H853" s="109">
        <v>75988</v>
      </c>
      <c r="I853" s="108">
        <v>2.8999999999999998E-2</v>
      </c>
      <c r="J853" s="110">
        <v>15</v>
      </c>
      <c r="K853" s="110">
        <v>544</v>
      </c>
      <c r="L853" s="108">
        <v>2.7573529411764705E-2</v>
      </c>
      <c r="M853" s="110">
        <v>19</v>
      </c>
      <c r="N853" s="110">
        <v>544</v>
      </c>
      <c r="O853" s="108">
        <v>3.4926470588235295E-2</v>
      </c>
      <c r="P853" s="108">
        <v>2.7999999999999997E-2</v>
      </c>
      <c r="Q853" s="108">
        <v>0.377</v>
      </c>
      <c r="R853" s="108">
        <v>-9.2916984006092912E-2</v>
      </c>
      <c r="S853" s="110">
        <v>45</v>
      </c>
      <c r="T853" s="110">
        <v>298</v>
      </c>
      <c r="U853" s="110">
        <v>866</v>
      </c>
      <c r="V853" s="108">
        <v>0.39607390300230949</v>
      </c>
      <c r="W853" s="110">
        <v>25</v>
      </c>
      <c r="X853" s="110">
        <v>0</v>
      </c>
      <c r="Y853" s="110">
        <v>569</v>
      </c>
      <c r="Z853" s="108">
        <v>4.3936731107205626E-2</v>
      </c>
      <c r="AA853" s="110">
        <v>3</v>
      </c>
      <c r="AB853" s="110">
        <v>12</v>
      </c>
      <c r="AC853" s="110">
        <v>26</v>
      </c>
      <c r="AD853" s="110">
        <v>9</v>
      </c>
      <c r="AE853" s="110">
        <v>0</v>
      </c>
      <c r="AF853" s="110">
        <v>9</v>
      </c>
      <c r="AG853" s="110">
        <v>9</v>
      </c>
      <c r="AH853" s="110">
        <v>0</v>
      </c>
      <c r="AI853" s="110">
        <v>0</v>
      </c>
      <c r="AJ853" s="110">
        <v>0</v>
      </c>
      <c r="AK853" s="110">
        <v>544</v>
      </c>
      <c r="AL853" s="108">
        <v>0.125</v>
      </c>
      <c r="AM853" s="111">
        <f t="shared" si="275"/>
        <v>0.751</v>
      </c>
      <c r="AN853" s="111">
        <f t="shared" si="274"/>
        <v>9.0999999999999998E-2</v>
      </c>
      <c r="AO853" s="111">
        <f t="shared" si="276"/>
        <v>0.115</v>
      </c>
      <c r="AP853" s="111">
        <f t="shared" si="277"/>
        <v>0.49199999999999999</v>
      </c>
      <c r="AQ853" s="111">
        <f t="shared" si="278"/>
        <v>0.52800000000000002</v>
      </c>
      <c r="AR853" s="111">
        <f t="shared" si="279"/>
        <v>0.60499999999999998</v>
      </c>
      <c r="AS853" s="111">
        <f t="shared" si="280"/>
        <v>0.26600000000000001</v>
      </c>
      <c r="AT853" s="111">
        <f t="shared" si="281"/>
        <v>0.26600000000000001</v>
      </c>
      <c r="AU853" s="111">
        <f t="shared" si="282"/>
        <v>0.27700000000000002</v>
      </c>
      <c r="AV853" s="111">
        <f t="shared" si="283"/>
        <v>0.223</v>
      </c>
      <c r="AW853" s="101">
        <f t="shared" si="284"/>
        <v>0</v>
      </c>
      <c r="AX853" s="101">
        <f t="shared" si="285"/>
        <v>0</v>
      </c>
      <c r="AY853" s="101">
        <f t="shared" si="286"/>
        <v>0</v>
      </c>
      <c r="AZ853" s="101">
        <f t="shared" si="287"/>
        <v>1</v>
      </c>
      <c r="BA853" s="101">
        <f t="shared" si="288"/>
        <v>1</v>
      </c>
      <c r="BB853" s="101">
        <f t="shared" si="289"/>
        <v>1</v>
      </c>
      <c r="BC853" s="101">
        <f t="shared" si="290"/>
        <v>2</v>
      </c>
      <c r="BD853" s="101">
        <f t="shared" si="291"/>
        <v>0</v>
      </c>
      <c r="BE853" s="101">
        <f t="shared" si="292"/>
        <v>0</v>
      </c>
      <c r="BF853" s="101">
        <f t="shared" si="293"/>
        <v>0</v>
      </c>
      <c r="BG853" s="101">
        <f t="shared" si="294"/>
        <v>5</v>
      </c>
    </row>
    <row r="854" spans="1:59" x14ac:dyDescent="0.2">
      <c r="A854" s="98">
        <v>1979095</v>
      </c>
      <c r="B854" s="98" t="s">
        <v>1984</v>
      </c>
      <c r="C854" s="98" t="s">
        <v>2997</v>
      </c>
      <c r="D854" s="98" t="s">
        <v>852</v>
      </c>
      <c r="E854" s="106">
        <v>69</v>
      </c>
      <c r="F854" s="107" t="s">
        <v>1327</v>
      </c>
      <c r="G854" s="108" t="s">
        <v>1328</v>
      </c>
      <c r="H854" s="109">
        <v>63125</v>
      </c>
      <c r="I854" s="108">
        <v>4.0999999999999995E-2</v>
      </c>
      <c r="J854" s="110">
        <v>0</v>
      </c>
      <c r="K854" s="110">
        <v>49</v>
      </c>
      <c r="L854" s="108">
        <v>0</v>
      </c>
      <c r="M854" s="110">
        <v>5</v>
      </c>
      <c r="N854" s="110">
        <v>49</v>
      </c>
      <c r="O854" s="108">
        <v>0.10204081632653061</v>
      </c>
      <c r="P854" s="108">
        <v>0</v>
      </c>
      <c r="Q854" s="108">
        <v>0.20300000000000001</v>
      </c>
      <c r="R854" s="108">
        <v>-0.14814814814814814</v>
      </c>
      <c r="S854" s="110">
        <v>6</v>
      </c>
      <c r="T854" s="110">
        <v>40</v>
      </c>
      <c r="U854" s="110">
        <v>62</v>
      </c>
      <c r="V854" s="108">
        <v>0.74193548387096775</v>
      </c>
      <c r="W854" s="110">
        <v>1</v>
      </c>
      <c r="X854" s="110">
        <v>0</v>
      </c>
      <c r="Y854" s="110">
        <v>50</v>
      </c>
      <c r="Z854" s="108">
        <v>0.02</v>
      </c>
      <c r="AA854" s="110">
        <v>4</v>
      </c>
      <c r="AB854" s="110">
        <v>2</v>
      </c>
      <c r="AC854" s="110">
        <v>0</v>
      </c>
      <c r="AD854" s="110">
        <v>0</v>
      </c>
      <c r="AE854" s="110">
        <v>0</v>
      </c>
      <c r="AF854" s="110">
        <v>2</v>
      </c>
      <c r="AG854" s="110">
        <v>0</v>
      </c>
      <c r="AH854" s="110">
        <v>0</v>
      </c>
      <c r="AI854" s="110">
        <v>0</v>
      </c>
      <c r="AJ854" s="110">
        <v>0</v>
      </c>
      <c r="AK854" s="110">
        <v>49</v>
      </c>
      <c r="AL854" s="108">
        <v>0.16326530612244897</v>
      </c>
      <c r="AM854" s="111">
        <f t="shared" si="275"/>
        <v>0.46899999999999997</v>
      </c>
      <c r="AN854" s="111">
        <f t="shared" si="274"/>
        <v>0.155</v>
      </c>
      <c r="AO854" s="111">
        <f t="shared" si="276"/>
        <v>0</v>
      </c>
      <c r="AP854" s="111">
        <f t="shared" si="277"/>
        <v>0.91300000000000003</v>
      </c>
      <c r="AQ854" s="111">
        <f t="shared" si="278"/>
        <v>0</v>
      </c>
      <c r="AR854" s="111">
        <f t="shared" si="279"/>
        <v>3.3000000000000002E-2</v>
      </c>
      <c r="AS854" s="111">
        <f t="shared" si="280"/>
        <v>0.97399999999999998</v>
      </c>
      <c r="AT854" s="111">
        <f t="shared" si="281"/>
        <v>0.97399999999999998</v>
      </c>
      <c r="AU854" s="111">
        <f t="shared" si="282"/>
        <v>0.158</v>
      </c>
      <c r="AV854" s="111">
        <f t="shared" si="283"/>
        <v>0.41099999999999998</v>
      </c>
      <c r="AW854" s="101">
        <f t="shared" si="284"/>
        <v>1</v>
      </c>
      <c r="AX854" s="101">
        <f t="shared" si="285"/>
        <v>0</v>
      </c>
      <c r="AY854" s="101">
        <f t="shared" si="286"/>
        <v>0</v>
      </c>
      <c r="AZ854" s="101">
        <f t="shared" si="287"/>
        <v>2</v>
      </c>
      <c r="BA854" s="101">
        <f t="shared" si="288"/>
        <v>0</v>
      </c>
      <c r="BB854" s="101">
        <f t="shared" si="289"/>
        <v>0</v>
      </c>
      <c r="BC854" s="101">
        <f t="shared" si="290"/>
        <v>2</v>
      </c>
      <c r="BD854" s="101">
        <f t="shared" si="291"/>
        <v>2</v>
      </c>
      <c r="BE854" s="101">
        <f t="shared" si="292"/>
        <v>0</v>
      </c>
      <c r="BF854" s="101">
        <f t="shared" si="293"/>
        <v>1</v>
      </c>
      <c r="BG854" s="101">
        <f t="shared" si="294"/>
        <v>8</v>
      </c>
    </row>
    <row r="855" spans="1:59" x14ac:dyDescent="0.2">
      <c r="A855" s="98">
        <v>1979140</v>
      </c>
      <c r="B855" s="98" t="s">
        <v>1774</v>
      </c>
      <c r="C855" s="98" t="s">
        <v>2998</v>
      </c>
      <c r="D855" s="98" t="s">
        <v>853</v>
      </c>
      <c r="E855" s="106">
        <v>509</v>
      </c>
      <c r="F855" s="107" t="s">
        <v>1373</v>
      </c>
      <c r="G855" s="108" t="s">
        <v>1374</v>
      </c>
      <c r="H855" s="109">
        <v>65313</v>
      </c>
      <c r="I855" s="108">
        <v>0.12</v>
      </c>
      <c r="J855" s="110">
        <v>23</v>
      </c>
      <c r="K855" s="110">
        <v>167</v>
      </c>
      <c r="L855" s="108">
        <v>0.1377245508982036</v>
      </c>
      <c r="M855" s="110">
        <v>2</v>
      </c>
      <c r="N855" s="110">
        <v>167</v>
      </c>
      <c r="O855" s="108">
        <v>1.1976047904191617E-2</v>
      </c>
      <c r="P855" s="108">
        <v>0</v>
      </c>
      <c r="Q855" s="108">
        <v>0.28600000000000003</v>
      </c>
      <c r="R855" s="108">
        <v>4.9484536082474224E-2</v>
      </c>
      <c r="S855" s="110">
        <v>19</v>
      </c>
      <c r="T855" s="110">
        <v>114</v>
      </c>
      <c r="U855" s="110">
        <v>323</v>
      </c>
      <c r="V855" s="108">
        <v>0.41176470588235292</v>
      </c>
      <c r="W855" s="110">
        <v>31</v>
      </c>
      <c r="X855" s="110">
        <v>0</v>
      </c>
      <c r="Y855" s="110">
        <v>198</v>
      </c>
      <c r="Z855" s="108">
        <v>0.15656565656565657</v>
      </c>
      <c r="AA855" s="110">
        <v>5</v>
      </c>
      <c r="AB855" s="110">
        <v>7</v>
      </c>
      <c r="AC855" s="110">
        <v>3</v>
      </c>
      <c r="AD855" s="110">
        <v>11</v>
      </c>
      <c r="AE855" s="110">
        <v>2</v>
      </c>
      <c r="AF855" s="110">
        <v>0</v>
      </c>
      <c r="AG855" s="110">
        <v>3</v>
      </c>
      <c r="AH855" s="110">
        <v>2</v>
      </c>
      <c r="AI855" s="110">
        <v>0</v>
      </c>
      <c r="AJ855" s="110">
        <v>0</v>
      </c>
      <c r="AK855" s="110">
        <v>167</v>
      </c>
      <c r="AL855" s="108">
        <v>0.19760479041916168</v>
      </c>
      <c r="AM855" s="111">
        <f t="shared" si="275"/>
        <v>0.51900000000000002</v>
      </c>
      <c r="AN855" s="111">
        <f t="shared" si="274"/>
        <v>0.63700000000000001</v>
      </c>
      <c r="AO855" s="111">
        <f t="shared" si="276"/>
        <v>0.71</v>
      </c>
      <c r="AP855" s="111">
        <f t="shared" si="277"/>
        <v>0.19500000000000001</v>
      </c>
      <c r="AQ855" s="111">
        <f t="shared" si="278"/>
        <v>0</v>
      </c>
      <c r="AR855" s="111">
        <f t="shared" si="279"/>
        <v>0.23100000000000001</v>
      </c>
      <c r="AS855" s="111">
        <f t="shared" si="280"/>
        <v>0.32600000000000001</v>
      </c>
      <c r="AT855" s="111">
        <f t="shared" si="281"/>
        <v>0.32600000000000001</v>
      </c>
      <c r="AU855" s="111">
        <f t="shared" si="282"/>
        <v>0.81499999999999995</v>
      </c>
      <c r="AV855" s="111">
        <f t="shared" si="283"/>
        <v>0.59299999999999997</v>
      </c>
      <c r="AW855" s="101">
        <f t="shared" si="284"/>
        <v>1</v>
      </c>
      <c r="AX855" s="101">
        <f t="shared" si="285"/>
        <v>1</v>
      </c>
      <c r="AY855" s="101">
        <f t="shared" si="286"/>
        <v>2</v>
      </c>
      <c r="AZ855" s="101">
        <f t="shared" si="287"/>
        <v>0</v>
      </c>
      <c r="BA855" s="101">
        <f t="shared" si="288"/>
        <v>0</v>
      </c>
      <c r="BB855" s="101">
        <f t="shared" si="289"/>
        <v>0</v>
      </c>
      <c r="BC855" s="101">
        <f t="shared" si="290"/>
        <v>0</v>
      </c>
      <c r="BD855" s="101">
        <f t="shared" si="291"/>
        <v>0</v>
      </c>
      <c r="BE855" s="101">
        <f t="shared" si="292"/>
        <v>2</v>
      </c>
      <c r="BF855" s="101">
        <f t="shared" si="293"/>
        <v>1</v>
      </c>
      <c r="BG855" s="101">
        <f t="shared" si="294"/>
        <v>7</v>
      </c>
    </row>
    <row r="856" spans="1:59" x14ac:dyDescent="0.2">
      <c r="A856" s="98">
        <v>1979185</v>
      </c>
      <c r="B856" s="98" t="s">
        <v>2044</v>
      </c>
      <c r="C856" s="98" t="s">
        <v>2999</v>
      </c>
      <c r="D856" s="98" t="s">
        <v>854</v>
      </c>
      <c r="E856" s="106">
        <v>72</v>
      </c>
      <c r="F856" s="107" t="s">
        <v>576</v>
      </c>
      <c r="G856" s="108" t="s">
        <v>1168</v>
      </c>
      <c r="H856" s="109">
        <v>91602</v>
      </c>
      <c r="I856" s="108">
        <v>0</v>
      </c>
      <c r="J856" s="110">
        <v>0</v>
      </c>
      <c r="K856" s="110">
        <v>55</v>
      </c>
      <c r="L856" s="108">
        <v>0</v>
      </c>
      <c r="M856" s="110">
        <v>0</v>
      </c>
      <c r="N856" s="110">
        <v>55</v>
      </c>
      <c r="O856" s="108">
        <v>0</v>
      </c>
      <c r="P856" s="108">
        <v>0</v>
      </c>
      <c r="Q856" s="108">
        <v>0.18100000000000002</v>
      </c>
      <c r="R856" s="108">
        <v>5.8823529411764705E-2</v>
      </c>
      <c r="S856" s="110">
        <v>5</v>
      </c>
      <c r="T856" s="110">
        <v>23</v>
      </c>
      <c r="U856" s="110">
        <v>78</v>
      </c>
      <c r="V856" s="108">
        <v>0.35897435897435898</v>
      </c>
      <c r="W856" s="110">
        <v>0</v>
      </c>
      <c r="X856" s="110">
        <v>0</v>
      </c>
      <c r="Y856" s="110">
        <v>55</v>
      </c>
      <c r="Z856" s="108">
        <v>0</v>
      </c>
      <c r="AA856" s="110">
        <v>0</v>
      </c>
      <c r="AB856" s="110">
        <v>0</v>
      </c>
      <c r="AC856" s="110">
        <v>0</v>
      </c>
      <c r="AD856" s="110">
        <v>0</v>
      </c>
      <c r="AE856" s="110">
        <v>0</v>
      </c>
      <c r="AF856" s="110">
        <v>0</v>
      </c>
      <c r="AG856" s="110">
        <v>0</v>
      </c>
      <c r="AH856" s="110">
        <v>0</v>
      </c>
      <c r="AI856" s="110">
        <v>0</v>
      </c>
      <c r="AJ856" s="110">
        <v>0</v>
      </c>
      <c r="AK856" s="110">
        <v>55</v>
      </c>
      <c r="AL856" s="108">
        <v>0</v>
      </c>
      <c r="AM856" s="111">
        <f t="shared" si="275"/>
        <v>0.91100000000000003</v>
      </c>
      <c r="AN856" s="111">
        <f t="shared" si="274"/>
        <v>0</v>
      </c>
      <c r="AO856" s="111">
        <f t="shared" si="276"/>
        <v>0</v>
      </c>
      <c r="AP856" s="111">
        <f t="shared" si="277"/>
        <v>0</v>
      </c>
      <c r="AQ856" s="111">
        <f t="shared" si="278"/>
        <v>0</v>
      </c>
      <c r="AR856" s="111">
        <f t="shared" si="279"/>
        <v>1.9E-2</v>
      </c>
      <c r="AS856" s="111">
        <f t="shared" si="280"/>
        <v>0.16800000000000001</v>
      </c>
      <c r="AT856" s="111">
        <f t="shared" si="281"/>
        <v>0.16800000000000001</v>
      </c>
      <c r="AU856" s="111">
        <f t="shared" si="282"/>
        <v>0</v>
      </c>
      <c r="AV856" s="111">
        <f t="shared" si="283"/>
        <v>0</v>
      </c>
      <c r="AW856" s="101">
        <f t="shared" si="284"/>
        <v>0</v>
      </c>
      <c r="AX856" s="101">
        <f t="shared" si="285"/>
        <v>0</v>
      </c>
      <c r="AY856" s="101">
        <f t="shared" si="286"/>
        <v>0</v>
      </c>
      <c r="AZ856" s="101">
        <f t="shared" si="287"/>
        <v>0</v>
      </c>
      <c r="BA856" s="101">
        <f t="shared" si="288"/>
        <v>0</v>
      </c>
      <c r="BB856" s="101">
        <f t="shared" si="289"/>
        <v>0</v>
      </c>
      <c r="BC856" s="101">
        <f t="shared" si="290"/>
        <v>0</v>
      </c>
      <c r="BD856" s="101">
        <f t="shared" si="291"/>
        <v>0</v>
      </c>
      <c r="BE856" s="101">
        <f t="shared" si="292"/>
        <v>0</v>
      </c>
      <c r="BF856" s="101">
        <f t="shared" si="293"/>
        <v>0</v>
      </c>
      <c r="BG856" s="101">
        <f t="shared" si="294"/>
        <v>0</v>
      </c>
    </row>
    <row r="857" spans="1:59" x14ac:dyDescent="0.2">
      <c r="A857" s="98">
        <v>1979410</v>
      </c>
      <c r="B857" s="98" t="s">
        <v>1843</v>
      </c>
      <c r="C857" s="98" t="s">
        <v>3000</v>
      </c>
      <c r="D857" s="98" t="s">
        <v>855</v>
      </c>
      <c r="E857" s="106">
        <v>28</v>
      </c>
      <c r="F857" s="107" t="s">
        <v>1093</v>
      </c>
      <c r="G857" s="108" t="s">
        <v>1094</v>
      </c>
      <c r="H857" s="109">
        <v>100417</v>
      </c>
      <c r="I857" s="108">
        <v>0.1</v>
      </c>
      <c r="J857" s="110">
        <v>2</v>
      </c>
      <c r="K857" s="110">
        <v>9</v>
      </c>
      <c r="L857" s="108">
        <v>0.22222222222222221</v>
      </c>
      <c r="M857" s="110">
        <v>0</v>
      </c>
      <c r="N857" s="110">
        <v>9</v>
      </c>
      <c r="O857" s="108">
        <v>0</v>
      </c>
      <c r="P857" s="108">
        <v>0</v>
      </c>
      <c r="Q857" s="108">
        <v>0.23499999999999999</v>
      </c>
      <c r="R857" s="108">
        <v>-0.40425531914893614</v>
      </c>
      <c r="S857" s="110">
        <v>0</v>
      </c>
      <c r="T857" s="110">
        <v>4</v>
      </c>
      <c r="U857" s="110">
        <v>13</v>
      </c>
      <c r="V857" s="108">
        <v>0.30769230769230771</v>
      </c>
      <c r="W857" s="110">
        <v>0</v>
      </c>
      <c r="X857" s="110">
        <v>0</v>
      </c>
      <c r="Y857" s="110">
        <v>9</v>
      </c>
      <c r="Z857" s="108">
        <v>0</v>
      </c>
      <c r="AA857" s="110">
        <v>1</v>
      </c>
      <c r="AB857" s="110">
        <v>0</v>
      </c>
      <c r="AC857" s="110">
        <v>0</v>
      </c>
      <c r="AD857" s="110">
        <v>0</v>
      </c>
      <c r="AE857" s="110">
        <v>0</v>
      </c>
      <c r="AF857" s="110">
        <v>1</v>
      </c>
      <c r="AG857" s="110">
        <v>0</v>
      </c>
      <c r="AH857" s="110">
        <v>0</v>
      </c>
      <c r="AI857" s="110">
        <v>0</v>
      </c>
      <c r="AJ857" s="110">
        <v>0</v>
      </c>
      <c r="AK857" s="110">
        <v>9</v>
      </c>
      <c r="AL857" s="108">
        <v>0.22222222222222221</v>
      </c>
      <c r="AM857" s="111">
        <f t="shared" si="275"/>
        <v>0.94399999999999995</v>
      </c>
      <c r="AN857" s="111">
        <f t="shared" si="274"/>
        <v>0.52900000000000003</v>
      </c>
      <c r="AO857" s="111">
        <f t="shared" si="276"/>
        <v>0.92500000000000004</v>
      </c>
      <c r="AP857" s="111">
        <f t="shared" si="277"/>
        <v>0</v>
      </c>
      <c r="AQ857" s="111">
        <f t="shared" si="278"/>
        <v>0</v>
      </c>
      <c r="AR857" s="111">
        <f t="shared" si="279"/>
        <v>7.6999999999999999E-2</v>
      </c>
      <c r="AS857" s="111">
        <f t="shared" si="280"/>
        <v>0.10299999999999999</v>
      </c>
      <c r="AT857" s="111">
        <f t="shared" si="281"/>
        <v>0.10299999999999999</v>
      </c>
      <c r="AU857" s="111">
        <f t="shared" si="282"/>
        <v>0</v>
      </c>
      <c r="AV857" s="111">
        <f t="shared" si="283"/>
        <v>0.69799999999999995</v>
      </c>
      <c r="AW857" s="101">
        <f t="shared" si="284"/>
        <v>0</v>
      </c>
      <c r="AX857" s="101">
        <f t="shared" si="285"/>
        <v>1</v>
      </c>
      <c r="AY857" s="101">
        <f t="shared" si="286"/>
        <v>2</v>
      </c>
      <c r="AZ857" s="101">
        <f t="shared" si="287"/>
        <v>0</v>
      </c>
      <c r="BA857" s="101">
        <f t="shared" si="288"/>
        <v>0</v>
      </c>
      <c r="BB857" s="101">
        <f t="shared" si="289"/>
        <v>0</v>
      </c>
      <c r="BC857" s="101">
        <f t="shared" si="290"/>
        <v>2</v>
      </c>
      <c r="BD857" s="101">
        <f t="shared" si="291"/>
        <v>0</v>
      </c>
      <c r="BE857" s="101">
        <f t="shared" si="292"/>
        <v>0</v>
      </c>
      <c r="BF857" s="101">
        <f t="shared" si="293"/>
        <v>2</v>
      </c>
      <c r="BG857" s="101">
        <f t="shared" si="294"/>
        <v>7</v>
      </c>
    </row>
    <row r="858" spans="1:59" x14ac:dyDescent="0.2">
      <c r="A858" s="98">
        <v>1979500</v>
      </c>
      <c r="B858" s="98" t="s">
        <v>2135</v>
      </c>
      <c r="C858" s="98" t="s">
        <v>3001</v>
      </c>
      <c r="D858" s="98" t="s">
        <v>856</v>
      </c>
      <c r="E858" s="106">
        <v>954</v>
      </c>
      <c r="F858" s="107" t="s">
        <v>1284</v>
      </c>
      <c r="G858" s="108" t="s">
        <v>1285</v>
      </c>
      <c r="H858" s="109">
        <v>90556</v>
      </c>
      <c r="I858" s="108">
        <v>2.5000000000000001E-2</v>
      </c>
      <c r="J858" s="110">
        <v>11</v>
      </c>
      <c r="K858" s="110">
        <v>348</v>
      </c>
      <c r="L858" s="108">
        <v>3.1609195402298854E-2</v>
      </c>
      <c r="M858" s="110">
        <v>10</v>
      </c>
      <c r="N858" s="110">
        <v>348</v>
      </c>
      <c r="O858" s="108">
        <v>2.8735632183908046E-2</v>
      </c>
      <c r="P858" s="108">
        <v>1.7000000000000001E-2</v>
      </c>
      <c r="Q858" s="108">
        <v>0.21600000000000003</v>
      </c>
      <c r="R858" s="108">
        <v>4.0348964013086151E-2</v>
      </c>
      <c r="S858" s="110">
        <v>29</v>
      </c>
      <c r="T858" s="110">
        <v>91</v>
      </c>
      <c r="U858" s="110">
        <v>568</v>
      </c>
      <c r="V858" s="108">
        <v>0.21126760563380281</v>
      </c>
      <c r="W858" s="110">
        <v>15</v>
      </c>
      <c r="X858" s="110">
        <v>0</v>
      </c>
      <c r="Y858" s="110">
        <v>363</v>
      </c>
      <c r="Z858" s="108">
        <v>4.1322314049586778E-2</v>
      </c>
      <c r="AA858" s="110">
        <v>5</v>
      </c>
      <c r="AB858" s="110">
        <v>2</v>
      </c>
      <c r="AC858" s="110">
        <v>2</v>
      </c>
      <c r="AD858" s="110">
        <v>3</v>
      </c>
      <c r="AE858" s="110">
        <v>0</v>
      </c>
      <c r="AF858" s="110">
        <v>5</v>
      </c>
      <c r="AG858" s="110">
        <v>1</v>
      </c>
      <c r="AH858" s="110">
        <v>0</v>
      </c>
      <c r="AI858" s="110">
        <v>0</v>
      </c>
      <c r="AJ858" s="110">
        <v>0</v>
      </c>
      <c r="AK858" s="110">
        <v>348</v>
      </c>
      <c r="AL858" s="108">
        <v>5.1724137931034482E-2</v>
      </c>
      <c r="AM858" s="111">
        <f t="shared" si="275"/>
        <v>0.90700000000000003</v>
      </c>
      <c r="AN858" s="111">
        <f t="shared" si="274"/>
        <v>7.5999999999999998E-2</v>
      </c>
      <c r="AO858" s="111">
        <f t="shared" si="276"/>
        <v>0.13400000000000001</v>
      </c>
      <c r="AP858" s="111">
        <f t="shared" si="277"/>
        <v>0.41799999999999998</v>
      </c>
      <c r="AQ858" s="111">
        <f t="shared" si="278"/>
        <v>0.378</v>
      </c>
      <c r="AR858" s="111">
        <f t="shared" si="279"/>
        <v>5.2999999999999999E-2</v>
      </c>
      <c r="AS858" s="111">
        <f t="shared" si="280"/>
        <v>2.7E-2</v>
      </c>
      <c r="AT858" s="111">
        <f t="shared" si="281"/>
        <v>2.7E-2</v>
      </c>
      <c r="AU858" s="111">
        <f t="shared" si="282"/>
        <v>0.26600000000000001</v>
      </c>
      <c r="AV858" s="111">
        <f t="shared" si="283"/>
        <v>5.0999999999999997E-2</v>
      </c>
      <c r="AW858" s="101">
        <f t="shared" si="284"/>
        <v>0</v>
      </c>
      <c r="AX858" s="101">
        <f t="shared" si="285"/>
        <v>0</v>
      </c>
      <c r="AY858" s="101">
        <f t="shared" si="286"/>
        <v>0</v>
      </c>
      <c r="AZ858" s="101">
        <f t="shared" si="287"/>
        <v>1</v>
      </c>
      <c r="BA858" s="101">
        <f t="shared" si="288"/>
        <v>1</v>
      </c>
      <c r="BB858" s="101">
        <f t="shared" si="289"/>
        <v>0</v>
      </c>
      <c r="BC858" s="101">
        <f t="shared" si="290"/>
        <v>0</v>
      </c>
      <c r="BD858" s="101">
        <f t="shared" si="291"/>
        <v>0</v>
      </c>
      <c r="BE858" s="101">
        <f t="shared" si="292"/>
        <v>0</v>
      </c>
      <c r="BF858" s="101">
        <f t="shared" si="293"/>
        <v>0</v>
      </c>
      <c r="BG858" s="101">
        <f t="shared" si="294"/>
        <v>2</v>
      </c>
    </row>
    <row r="859" spans="1:59" x14ac:dyDescent="0.2">
      <c r="A859" s="98">
        <v>1979545</v>
      </c>
      <c r="B859" s="98" t="s">
        <v>1393</v>
      </c>
      <c r="C859" s="98" t="s">
        <v>3002</v>
      </c>
      <c r="D859" s="98" t="s">
        <v>857</v>
      </c>
      <c r="E859" s="106">
        <v>399</v>
      </c>
      <c r="F859" s="107" t="s">
        <v>1110</v>
      </c>
      <c r="G859" s="108" t="s">
        <v>1111</v>
      </c>
      <c r="H859" s="109">
        <v>60000</v>
      </c>
      <c r="I859" s="108">
        <v>0.151</v>
      </c>
      <c r="J859" s="110">
        <v>27</v>
      </c>
      <c r="K859" s="110">
        <v>198</v>
      </c>
      <c r="L859" s="108">
        <v>0.13636363636363635</v>
      </c>
      <c r="M859" s="110">
        <v>16</v>
      </c>
      <c r="N859" s="110">
        <v>198</v>
      </c>
      <c r="O859" s="108">
        <v>8.0808080808080815E-2</v>
      </c>
      <c r="P859" s="108">
        <v>2.3E-2</v>
      </c>
      <c r="Q859" s="108">
        <v>0.39600000000000002</v>
      </c>
      <c r="R859" s="108">
        <v>5.0377833753148613E-3</v>
      </c>
      <c r="S859" s="110">
        <v>8</v>
      </c>
      <c r="T859" s="110">
        <v>110</v>
      </c>
      <c r="U859" s="110">
        <v>322</v>
      </c>
      <c r="V859" s="108">
        <v>0.36645962732919257</v>
      </c>
      <c r="W859" s="110">
        <v>28</v>
      </c>
      <c r="X859" s="110">
        <v>0</v>
      </c>
      <c r="Y859" s="110">
        <v>226</v>
      </c>
      <c r="Z859" s="108">
        <v>0.12389380530973451</v>
      </c>
      <c r="AA859" s="110">
        <v>9</v>
      </c>
      <c r="AB859" s="110">
        <v>10</v>
      </c>
      <c r="AC859" s="110">
        <v>3</v>
      </c>
      <c r="AD859" s="110">
        <v>0</v>
      </c>
      <c r="AE859" s="110">
        <v>0</v>
      </c>
      <c r="AF859" s="110">
        <v>4</v>
      </c>
      <c r="AG859" s="110">
        <v>8</v>
      </c>
      <c r="AH859" s="110">
        <v>2</v>
      </c>
      <c r="AI859" s="110">
        <v>0</v>
      </c>
      <c r="AJ859" s="110">
        <v>0</v>
      </c>
      <c r="AK859" s="110">
        <v>198</v>
      </c>
      <c r="AL859" s="108">
        <v>0.18181818181818182</v>
      </c>
      <c r="AM859" s="111">
        <f t="shared" si="275"/>
        <v>0.39400000000000002</v>
      </c>
      <c r="AN859" s="111">
        <f t="shared" si="274"/>
        <v>0.76100000000000001</v>
      </c>
      <c r="AO859" s="111">
        <f t="shared" si="276"/>
        <v>0.70699999999999996</v>
      </c>
      <c r="AP859" s="111">
        <f t="shared" si="277"/>
        <v>0.85499999999999998</v>
      </c>
      <c r="AQ859" s="111">
        <f t="shared" si="278"/>
        <v>0.45700000000000002</v>
      </c>
      <c r="AR859" s="111">
        <f t="shared" si="279"/>
        <v>0.68500000000000005</v>
      </c>
      <c r="AS859" s="111">
        <f t="shared" si="280"/>
        <v>0.183</v>
      </c>
      <c r="AT859" s="111">
        <f t="shared" si="281"/>
        <v>0.183</v>
      </c>
      <c r="AU859" s="111">
        <f t="shared" si="282"/>
        <v>0.72399999999999998</v>
      </c>
      <c r="AV859" s="111">
        <f t="shared" si="283"/>
        <v>0.51400000000000001</v>
      </c>
      <c r="AW859" s="101">
        <f t="shared" si="284"/>
        <v>1</v>
      </c>
      <c r="AX859" s="101">
        <f t="shared" si="285"/>
        <v>2</v>
      </c>
      <c r="AY859" s="101">
        <f t="shared" si="286"/>
        <v>2</v>
      </c>
      <c r="AZ859" s="101">
        <f t="shared" si="287"/>
        <v>2</v>
      </c>
      <c r="BA859" s="101">
        <f t="shared" si="288"/>
        <v>1</v>
      </c>
      <c r="BB859" s="101">
        <f t="shared" si="289"/>
        <v>2</v>
      </c>
      <c r="BC859" s="101">
        <f t="shared" si="290"/>
        <v>0</v>
      </c>
      <c r="BD859" s="101">
        <f t="shared" si="291"/>
        <v>0</v>
      </c>
      <c r="BE859" s="101">
        <f t="shared" si="292"/>
        <v>2</v>
      </c>
      <c r="BF859" s="101">
        <f t="shared" si="293"/>
        <v>1</v>
      </c>
      <c r="BG859" s="101">
        <f t="shared" si="294"/>
        <v>13</v>
      </c>
    </row>
    <row r="860" spans="1:59" x14ac:dyDescent="0.2">
      <c r="A860" s="98">
        <v>1979680</v>
      </c>
      <c r="B860" s="98" t="s">
        <v>1528</v>
      </c>
      <c r="C860" s="98" t="s">
        <v>3003</v>
      </c>
      <c r="D860" s="98" t="s">
        <v>858</v>
      </c>
      <c r="E860" s="106">
        <v>75</v>
      </c>
      <c r="F860" s="107" t="s">
        <v>1093</v>
      </c>
      <c r="G860" s="108" t="s">
        <v>1094</v>
      </c>
      <c r="H860" s="109"/>
      <c r="I860" s="108">
        <v>8.1000000000000003E-2</v>
      </c>
      <c r="J860" s="110">
        <v>1</v>
      </c>
      <c r="K860" s="110">
        <v>44</v>
      </c>
      <c r="L860" s="108">
        <v>2.2727272727272728E-2</v>
      </c>
      <c r="M860" s="110">
        <v>0</v>
      </c>
      <c r="N860" s="110">
        <v>44</v>
      </c>
      <c r="O860" s="108">
        <v>0</v>
      </c>
      <c r="P860" s="108">
        <v>0.04</v>
      </c>
      <c r="Q860" s="108">
        <v>0.65799999999999992</v>
      </c>
      <c r="R860" s="108">
        <v>-0.26470588235294118</v>
      </c>
      <c r="S860" s="110">
        <v>1</v>
      </c>
      <c r="T860" s="110">
        <v>30</v>
      </c>
      <c r="U860" s="110">
        <v>73</v>
      </c>
      <c r="V860" s="108">
        <v>0.42465753424657532</v>
      </c>
      <c r="W860" s="110">
        <v>5</v>
      </c>
      <c r="X860" s="110">
        <v>0</v>
      </c>
      <c r="Y860" s="110">
        <v>49</v>
      </c>
      <c r="Z860" s="108">
        <v>0.10204081632653061</v>
      </c>
      <c r="AA860" s="110">
        <v>2</v>
      </c>
      <c r="AB860" s="110">
        <v>6</v>
      </c>
      <c r="AC860" s="110">
        <v>0</v>
      </c>
      <c r="AD860" s="110">
        <v>0</v>
      </c>
      <c r="AE860" s="110">
        <v>0</v>
      </c>
      <c r="AF860" s="110">
        <v>1</v>
      </c>
      <c r="AG860" s="110">
        <v>0</v>
      </c>
      <c r="AH860" s="110">
        <v>0</v>
      </c>
      <c r="AI860" s="110">
        <v>0</v>
      </c>
      <c r="AJ860" s="110">
        <v>0</v>
      </c>
      <c r="AK860" s="110">
        <v>44</v>
      </c>
      <c r="AL860" s="108">
        <v>0.20454545454545456</v>
      </c>
      <c r="AM860" s="111">
        <f t="shared" si="275"/>
        <v>0</v>
      </c>
      <c r="AN860" s="111">
        <f t="shared" si="274"/>
        <v>0.42399999999999999</v>
      </c>
      <c r="AO860" s="111">
        <f t="shared" si="276"/>
        <v>9.0999999999999998E-2</v>
      </c>
      <c r="AP860" s="111">
        <f t="shared" si="277"/>
        <v>0</v>
      </c>
      <c r="AQ860" s="111">
        <f t="shared" si="278"/>
        <v>0.67600000000000005</v>
      </c>
      <c r="AR860" s="111">
        <f t="shared" si="279"/>
        <v>0.98699999999999999</v>
      </c>
      <c r="AS860" s="111">
        <f t="shared" si="280"/>
        <v>0.372</v>
      </c>
      <c r="AT860" s="111">
        <f t="shared" si="281"/>
        <v>0.372</v>
      </c>
      <c r="AU860" s="111">
        <f t="shared" si="282"/>
        <v>0.61</v>
      </c>
      <c r="AV860" s="111">
        <f t="shared" si="283"/>
        <v>0.627</v>
      </c>
      <c r="AW860" s="101">
        <f t="shared" si="284"/>
        <v>2</v>
      </c>
      <c r="AX860" s="101">
        <f t="shared" si="285"/>
        <v>1</v>
      </c>
      <c r="AY860" s="101">
        <f t="shared" si="286"/>
        <v>0</v>
      </c>
      <c r="AZ860" s="101">
        <f t="shared" si="287"/>
        <v>0</v>
      </c>
      <c r="BA860" s="101">
        <f t="shared" si="288"/>
        <v>2</v>
      </c>
      <c r="BB860" s="101">
        <f t="shared" si="289"/>
        <v>2</v>
      </c>
      <c r="BC860" s="101">
        <f t="shared" si="290"/>
        <v>2</v>
      </c>
      <c r="BD860" s="101">
        <f t="shared" si="291"/>
        <v>1</v>
      </c>
      <c r="BE860" s="101">
        <f t="shared" si="292"/>
        <v>1</v>
      </c>
      <c r="BF860" s="101">
        <f t="shared" si="293"/>
        <v>1</v>
      </c>
      <c r="BG860" s="101">
        <f t="shared" si="294"/>
        <v>12</v>
      </c>
    </row>
    <row r="861" spans="1:59" x14ac:dyDescent="0.2">
      <c r="A861" s="98">
        <v>1979770</v>
      </c>
      <c r="B861" s="98" t="s">
        <v>1954</v>
      </c>
      <c r="C861" s="98" t="s">
        <v>3004</v>
      </c>
      <c r="D861" s="98" t="s">
        <v>859</v>
      </c>
      <c r="E861" s="106">
        <v>1228</v>
      </c>
      <c r="F861" s="107" t="s">
        <v>1747</v>
      </c>
      <c r="G861" s="108" t="s">
        <v>1748</v>
      </c>
      <c r="H861" s="109">
        <v>105172</v>
      </c>
      <c r="I861" s="108">
        <v>0.16899999999999998</v>
      </c>
      <c r="J861" s="110">
        <v>26</v>
      </c>
      <c r="K861" s="110">
        <v>500</v>
      </c>
      <c r="L861" s="108">
        <v>5.1999999999999998E-2</v>
      </c>
      <c r="M861" s="110">
        <v>22</v>
      </c>
      <c r="N861" s="110">
        <v>500</v>
      </c>
      <c r="O861" s="108">
        <v>4.3999999999999997E-2</v>
      </c>
      <c r="P861" s="108">
        <v>6.0000000000000001E-3</v>
      </c>
      <c r="Q861" s="108">
        <v>0.26200000000000001</v>
      </c>
      <c r="R861" s="108">
        <v>0.16841103710751665</v>
      </c>
      <c r="S861" s="110">
        <v>0</v>
      </c>
      <c r="T861" s="110">
        <v>14</v>
      </c>
      <c r="U861" s="110">
        <v>684</v>
      </c>
      <c r="V861" s="108">
        <v>2.046783625730994E-2</v>
      </c>
      <c r="W861" s="110">
        <v>73</v>
      </c>
      <c r="X861" s="110">
        <v>4</v>
      </c>
      <c r="Y861" s="110">
        <v>573</v>
      </c>
      <c r="Z861" s="108">
        <v>0.12041884816753927</v>
      </c>
      <c r="AA861" s="110">
        <v>21</v>
      </c>
      <c r="AB861" s="110">
        <v>6</v>
      </c>
      <c r="AC861" s="110">
        <v>6</v>
      </c>
      <c r="AD861" s="110">
        <v>1</v>
      </c>
      <c r="AE861" s="110">
        <v>6</v>
      </c>
      <c r="AF861" s="110">
        <v>26</v>
      </c>
      <c r="AG861" s="110">
        <v>25</v>
      </c>
      <c r="AH861" s="110">
        <v>35</v>
      </c>
      <c r="AI861" s="110">
        <v>34</v>
      </c>
      <c r="AJ861" s="110">
        <v>3</v>
      </c>
      <c r="AK861" s="110">
        <v>500</v>
      </c>
      <c r="AL861" s="108">
        <v>0.32600000000000001</v>
      </c>
      <c r="AM861" s="111">
        <f t="shared" si="275"/>
        <v>0.96099999999999997</v>
      </c>
      <c r="AN861" s="111">
        <f t="shared" si="274"/>
        <v>0.81799999999999995</v>
      </c>
      <c r="AO861" s="111">
        <f t="shared" si="276"/>
        <v>0.248</v>
      </c>
      <c r="AP861" s="111">
        <f t="shared" si="277"/>
        <v>0.58899999999999997</v>
      </c>
      <c r="AQ861" s="111">
        <f t="shared" si="278"/>
        <v>0.223</v>
      </c>
      <c r="AR861" s="111">
        <f t="shared" si="279"/>
        <v>0.158</v>
      </c>
      <c r="AS861" s="111">
        <f t="shared" si="280"/>
        <v>0</v>
      </c>
      <c r="AT861" s="111">
        <f t="shared" si="281"/>
        <v>0</v>
      </c>
      <c r="AU861" s="111">
        <f t="shared" si="282"/>
        <v>0.71</v>
      </c>
      <c r="AV861" s="111">
        <f t="shared" si="283"/>
        <v>0.94799999999999995</v>
      </c>
      <c r="AW861" s="101">
        <f t="shared" si="284"/>
        <v>0</v>
      </c>
      <c r="AX861" s="101">
        <f t="shared" si="285"/>
        <v>2</v>
      </c>
      <c r="AY861" s="101">
        <f t="shared" si="286"/>
        <v>0</v>
      </c>
      <c r="AZ861" s="101">
        <f t="shared" si="287"/>
        <v>1</v>
      </c>
      <c r="BA861" s="101">
        <f t="shared" si="288"/>
        <v>0</v>
      </c>
      <c r="BB861" s="101">
        <f t="shared" si="289"/>
        <v>0</v>
      </c>
      <c r="BC861" s="101">
        <f t="shared" si="290"/>
        <v>0</v>
      </c>
      <c r="BD861" s="101">
        <f t="shared" si="291"/>
        <v>0</v>
      </c>
      <c r="BE861" s="101">
        <f t="shared" si="292"/>
        <v>2</v>
      </c>
      <c r="BF861" s="101">
        <f t="shared" si="293"/>
        <v>2</v>
      </c>
      <c r="BG861" s="101">
        <f t="shared" si="294"/>
        <v>7</v>
      </c>
    </row>
    <row r="862" spans="1:59" x14ac:dyDescent="0.2">
      <c r="A862" s="98">
        <v>1979815</v>
      </c>
      <c r="B862" s="98" t="s">
        <v>1955</v>
      </c>
      <c r="C862" s="98" t="s">
        <v>3005</v>
      </c>
      <c r="D862" s="98" t="s">
        <v>860</v>
      </c>
      <c r="E862" s="106">
        <v>487</v>
      </c>
      <c r="F862" s="107" t="s">
        <v>1348</v>
      </c>
      <c r="G862" s="108" t="s">
        <v>1349</v>
      </c>
      <c r="H862" s="109">
        <v>65815</v>
      </c>
      <c r="I862" s="108">
        <v>9.8000000000000004E-2</v>
      </c>
      <c r="J862" s="110">
        <v>33</v>
      </c>
      <c r="K862" s="110">
        <v>267</v>
      </c>
      <c r="L862" s="108">
        <v>0.12359550561797752</v>
      </c>
      <c r="M862" s="110">
        <v>14</v>
      </c>
      <c r="N862" s="110">
        <v>267</v>
      </c>
      <c r="O862" s="108">
        <v>5.2434456928838954E-2</v>
      </c>
      <c r="P862" s="108">
        <v>3.9E-2</v>
      </c>
      <c r="Q862" s="108">
        <v>0.218</v>
      </c>
      <c r="R862" s="108">
        <v>0</v>
      </c>
      <c r="S862" s="110">
        <v>29</v>
      </c>
      <c r="T862" s="110">
        <v>118</v>
      </c>
      <c r="U862" s="110">
        <v>358</v>
      </c>
      <c r="V862" s="108">
        <v>0.41061452513966479</v>
      </c>
      <c r="W862" s="110">
        <v>19</v>
      </c>
      <c r="X862" s="110">
        <v>1</v>
      </c>
      <c r="Y862" s="110">
        <v>286</v>
      </c>
      <c r="Z862" s="108">
        <v>6.2937062937062943E-2</v>
      </c>
      <c r="AA862" s="110">
        <v>5</v>
      </c>
      <c r="AB862" s="110">
        <v>1</v>
      </c>
      <c r="AC862" s="110">
        <v>4</v>
      </c>
      <c r="AD862" s="110">
        <v>0</v>
      </c>
      <c r="AE862" s="110">
        <v>0</v>
      </c>
      <c r="AF862" s="110">
        <v>23</v>
      </c>
      <c r="AG862" s="110">
        <v>6</v>
      </c>
      <c r="AH862" s="110">
        <v>3</v>
      </c>
      <c r="AI862" s="110">
        <v>5</v>
      </c>
      <c r="AJ862" s="110">
        <v>0</v>
      </c>
      <c r="AK862" s="110">
        <v>267</v>
      </c>
      <c r="AL862" s="108">
        <v>0.17602996254681649</v>
      </c>
      <c r="AM862" s="111">
        <f t="shared" si="275"/>
        <v>0.53500000000000003</v>
      </c>
      <c r="AN862" s="111">
        <f t="shared" si="274"/>
        <v>0.51800000000000002</v>
      </c>
      <c r="AO862" s="111">
        <f t="shared" si="276"/>
        <v>0.65200000000000002</v>
      </c>
      <c r="AP862" s="111">
        <f t="shared" si="277"/>
        <v>0.66800000000000004</v>
      </c>
      <c r="AQ862" s="111">
        <f t="shared" si="278"/>
        <v>0.66400000000000003</v>
      </c>
      <c r="AR862" s="111">
        <f t="shared" si="279"/>
        <v>5.5E-2</v>
      </c>
      <c r="AS862" s="111">
        <f t="shared" si="280"/>
        <v>0.32300000000000001</v>
      </c>
      <c r="AT862" s="111">
        <f t="shared" si="281"/>
        <v>0.32300000000000001</v>
      </c>
      <c r="AU862" s="111">
        <f t="shared" si="282"/>
        <v>0.38700000000000001</v>
      </c>
      <c r="AV862" s="111">
        <f t="shared" si="283"/>
        <v>0.48199999999999998</v>
      </c>
      <c r="AW862" s="101">
        <f t="shared" si="284"/>
        <v>1</v>
      </c>
      <c r="AX862" s="101">
        <f t="shared" si="285"/>
        <v>1</v>
      </c>
      <c r="AY862" s="101">
        <f t="shared" si="286"/>
        <v>1</v>
      </c>
      <c r="AZ862" s="101">
        <f t="shared" si="287"/>
        <v>2</v>
      </c>
      <c r="BA862" s="101">
        <f t="shared" si="288"/>
        <v>1</v>
      </c>
      <c r="BB862" s="101">
        <f t="shared" si="289"/>
        <v>0</v>
      </c>
      <c r="BC862" s="101">
        <f t="shared" si="290"/>
        <v>1</v>
      </c>
      <c r="BD862" s="101">
        <f t="shared" si="291"/>
        <v>0</v>
      </c>
      <c r="BE862" s="101">
        <f t="shared" si="292"/>
        <v>1</v>
      </c>
      <c r="BF862" s="101">
        <f t="shared" si="293"/>
        <v>1</v>
      </c>
      <c r="BG862" s="101">
        <f t="shared" si="294"/>
        <v>9</v>
      </c>
    </row>
    <row r="863" spans="1:59" x14ac:dyDescent="0.2">
      <c r="A863" s="98">
        <v>1979905</v>
      </c>
      <c r="B863" s="98" t="s">
        <v>2050</v>
      </c>
      <c r="C863" s="98" t="s">
        <v>3006</v>
      </c>
      <c r="D863" s="98" t="s">
        <v>861</v>
      </c>
      <c r="E863" s="106">
        <v>1554</v>
      </c>
      <c r="F863" s="107" t="s">
        <v>79</v>
      </c>
      <c r="G863" s="108" t="s">
        <v>1210</v>
      </c>
      <c r="H863" s="109">
        <v>112672</v>
      </c>
      <c r="I863" s="108">
        <v>8.900000000000001E-2</v>
      </c>
      <c r="J863" s="110">
        <v>25</v>
      </c>
      <c r="K863" s="110">
        <v>534</v>
      </c>
      <c r="L863" s="108">
        <v>4.6816479400749067E-2</v>
      </c>
      <c r="M863" s="110">
        <v>11</v>
      </c>
      <c r="N863" s="110">
        <v>534</v>
      </c>
      <c r="O863" s="108">
        <v>2.0599250936329586E-2</v>
      </c>
      <c r="P863" s="108">
        <v>1.8000000000000002E-2</v>
      </c>
      <c r="Q863" s="108">
        <v>0.23</v>
      </c>
      <c r="R863" s="108">
        <v>6.584362139917696E-2</v>
      </c>
      <c r="S863" s="110">
        <v>33</v>
      </c>
      <c r="T863" s="110">
        <v>284</v>
      </c>
      <c r="U863" s="110">
        <v>951</v>
      </c>
      <c r="V863" s="108">
        <v>0.33333333333333331</v>
      </c>
      <c r="W863" s="110">
        <v>38</v>
      </c>
      <c r="X863" s="110">
        <v>0</v>
      </c>
      <c r="Y863" s="110">
        <v>572</v>
      </c>
      <c r="Z863" s="108">
        <v>6.6433566433566432E-2</v>
      </c>
      <c r="AA863" s="110">
        <v>19</v>
      </c>
      <c r="AB863" s="110">
        <v>6</v>
      </c>
      <c r="AC863" s="110">
        <v>22</v>
      </c>
      <c r="AD863" s="110">
        <v>11</v>
      </c>
      <c r="AE863" s="110">
        <v>6</v>
      </c>
      <c r="AF863" s="110">
        <v>9</v>
      </c>
      <c r="AG863" s="110">
        <v>5</v>
      </c>
      <c r="AH863" s="110">
        <v>0</v>
      </c>
      <c r="AI863" s="110">
        <v>0</v>
      </c>
      <c r="AJ863" s="110">
        <v>0</v>
      </c>
      <c r="AK863" s="110">
        <v>534</v>
      </c>
      <c r="AL863" s="108">
        <v>0.14606741573033707</v>
      </c>
      <c r="AM863" s="111">
        <f t="shared" si="275"/>
        <v>0.97399999999999998</v>
      </c>
      <c r="AN863" s="111">
        <f t="shared" si="274"/>
        <v>0.46899999999999997</v>
      </c>
      <c r="AO863" s="111">
        <f t="shared" si="276"/>
        <v>0.214</v>
      </c>
      <c r="AP863" s="111">
        <f t="shared" si="277"/>
        <v>0.30499999999999999</v>
      </c>
      <c r="AQ863" s="111">
        <f t="shared" si="278"/>
        <v>0.39700000000000002</v>
      </c>
      <c r="AR863" s="111">
        <f t="shared" si="279"/>
        <v>7.0000000000000007E-2</v>
      </c>
      <c r="AS863" s="111">
        <f t="shared" si="280"/>
        <v>0.13200000000000001</v>
      </c>
      <c r="AT863" s="111">
        <f t="shared" si="281"/>
        <v>0.13200000000000001</v>
      </c>
      <c r="AU863" s="111">
        <f t="shared" si="282"/>
        <v>0.41299999999999998</v>
      </c>
      <c r="AV863" s="111">
        <f t="shared" si="283"/>
        <v>0.33500000000000002</v>
      </c>
      <c r="AW863" s="101">
        <f t="shared" si="284"/>
        <v>0</v>
      </c>
      <c r="AX863" s="101">
        <f t="shared" si="285"/>
        <v>1</v>
      </c>
      <c r="AY863" s="101">
        <f t="shared" si="286"/>
        <v>0</v>
      </c>
      <c r="AZ863" s="101">
        <f t="shared" si="287"/>
        <v>0</v>
      </c>
      <c r="BA863" s="101">
        <f t="shared" si="288"/>
        <v>1</v>
      </c>
      <c r="BB863" s="101">
        <f t="shared" si="289"/>
        <v>0</v>
      </c>
      <c r="BC863" s="101">
        <f t="shared" si="290"/>
        <v>0</v>
      </c>
      <c r="BD863" s="101">
        <f t="shared" si="291"/>
        <v>0</v>
      </c>
      <c r="BE863" s="101">
        <f t="shared" si="292"/>
        <v>1</v>
      </c>
      <c r="BF863" s="101">
        <f t="shared" si="293"/>
        <v>1</v>
      </c>
      <c r="BG863" s="101">
        <f t="shared" si="294"/>
        <v>4</v>
      </c>
    </row>
    <row r="864" spans="1:59" x14ac:dyDescent="0.2">
      <c r="A864" s="98">
        <v>1979950</v>
      </c>
      <c r="B864" s="98" t="s">
        <v>2136</v>
      </c>
      <c r="C864" s="98" t="s">
        <v>3007</v>
      </c>
      <c r="D864" s="98" t="s">
        <v>862</v>
      </c>
      <c r="E864" s="106">
        <v>45580</v>
      </c>
      <c r="F864" s="107" t="s">
        <v>1588</v>
      </c>
      <c r="G864" s="108" t="s">
        <v>1589</v>
      </c>
      <c r="H864" s="109">
        <v>113086</v>
      </c>
      <c r="I864" s="108">
        <v>6.3E-2</v>
      </c>
      <c r="J864" s="110">
        <v>943</v>
      </c>
      <c r="K864" s="110">
        <v>17040</v>
      </c>
      <c r="L864" s="108">
        <v>5.5340375586854458E-2</v>
      </c>
      <c r="M864" s="110">
        <v>272</v>
      </c>
      <c r="N864" s="110">
        <v>17040</v>
      </c>
      <c r="O864" s="108">
        <v>1.5962441314553991E-2</v>
      </c>
      <c r="P864" s="108">
        <v>2.8999999999999998E-2</v>
      </c>
      <c r="Q864" s="108">
        <v>0.28800000000000003</v>
      </c>
      <c r="R864" s="108">
        <v>0.1550059549451385</v>
      </c>
      <c r="S864" s="110">
        <v>1583</v>
      </c>
      <c r="T864" s="110">
        <v>5589</v>
      </c>
      <c r="U864" s="110">
        <v>31080</v>
      </c>
      <c r="V864" s="108">
        <v>0.23075933075933075</v>
      </c>
      <c r="W864" s="110">
        <v>867</v>
      </c>
      <c r="X864" s="110">
        <v>63</v>
      </c>
      <c r="Y864" s="110">
        <v>17907</v>
      </c>
      <c r="Z864" s="108">
        <v>4.4898642988775342E-2</v>
      </c>
      <c r="AA864" s="110">
        <v>288</v>
      </c>
      <c r="AB864" s="110">
        <v>303</v>
      </c>
      <c r="AC864" s="110">
        <v>277</v>
      </c>
      <c r="AD864" s="110">
        <v>354</v>
      </c>
      <c r="AE864" s="110">
        <v>654</v>
      </c>
      <c r="AF864" s="110">
        <v>318</v>
      </c>
      <c r="AG864" s="110">
        <v>370</v>
      </c>
      <c r="AH864" s="110">
        <v>439</v>
      </c>
      <c r="AI864" s="110">
        <v>90</v>
      </c>
      <c r="AJ864" s="110">
        <v>80</v>
      </c>
      <c r="AK864" s="110">
        <v>17040</v>
      </c>
      <c r="AL864" s="108">
        <v>0.18620892018779342</v>
      </c>
      <c r="AM864" s="111">
        <f t="shared" si="275"/>
        <v>0.97499999999999998</v>
      </c>
      <c r="AN864" s="111">
        <f t="shared" si="274"/>
        <v>0.28799999999999998</v>
      </c>
      <c r="AO864" s="111">
        <f t="shared" si="276"/>
        <v>0.26700000000000002</v>
      </c>
      <c r="AP864" s="111">
        <f t="shared" si="277"/>
        <v>0.247</v>
      </c>
      <c r="AQ864" s="111">
        <f t="shared" si="278"/>
        <v>0.54200000000000004</v>
      </c>
      <c r="AR864" s="111">
        <f t="shared" si="279"/>
        <v>0.24</v>
      </c>
      <c r="AS864" s="111">
        <f t="shared" si="280"/>
        <v>3.7999999999999999E-2</v>
      </c>
      <c r="AT864" s="111">
        <f t="shared" si="281"/>
        <v>3.7999999999999999E-2</v>
      </c>
      <c r="AU864" s="111">
        <f t="shared" si="282"/>
        <v>0.28299999999999997</v>
      </c>
      <c r="AV864" s="111">
        <f t="shared" si="283"/>
        <v>0.54100000000000004</v>
      </c>
      <c r="AW864" s="101">
        <f t="shared" si="284"/>
        <v>0</v>
      </c>
      <c r="AX864" s="101">
        <f t="shared" si="285"/>
        <v>0</v>
      </c>
      <c r="AY864" s="101">
        <f t="shared" si="286"/>
        <v>0</v>
      </c>
      <c r="AZ864" s="101">
        <f t="shared" si="287"/>
        <v>0</v>
      </c>
      <c r="BA864" s="101">
        <f t="shared" si="288"/>
        <v>1</v>
      </c>
      <c r="BB864" s="101">
        <f t="shared" si="289"/>
        <v>0</v>
      </c>
      <c r="BC864" s="101">
        <f t="shared" si="290"/>
        <v>0</v>
      </c>
      <c r="BD864" s="101">
        <f t="shared" si="291"/>
        <v>0</v>
      </c>
      <c r="BE864" s="101">
        <f t="shared" si="292"/>
        <v>0</v>
      </c>
      <c r="BF864" s="101">
        <f t="shared" si="293"/>
        <v>1</v>
      </c>
      <c r="BG864" s="101">
        <f t="shared" si="294"/>
        <v>2</v>
      </c>
    </row>
    <row r="865" spans="1:59" x14ac:dyDescent="0.2">
      <c r="A865" s="98">
        <v>1979995</v>
      </c>
      <c r="B865" s="98" t="s">
        <v>1201</v>
      </c>
      <c r="C865" s="98" t="s">
        <v>3008</v>
      </c>
      <c r="D865" s="98" t="s">
        <v>863</v>
      </c>
      <c r="E865" s="106">
        <v>338</v>
      </c>
      <c r="F865" s="107" t="s">
        <v>576</v>
      </c>
      <c r="G865" s="108" t="s">
        <v>1168</v>
      </c>
      <c r="H865" s="109">
        <v>55947</v>
      </c>
      <c r="I865" s="108">
        <v>0.125</v>
      </c>
      <c r="J865" s="110">
        <v>40</v>
      </c>
      <c r="K865" s="110">
        <v>171</v>
      </c>
      <c r="L865" s="108">
        <v>0.23391812865497075</v>
      </c>
      <c r="M865" s="110">
        <v>4</v>
      </c>
      <c r="N865" s="110">
        <v>171</v>
      </c>
      <c r="O865" s="108">
        <v>2.3391812865497075E-2</v>
      </c>
      <c r="P865" s="108">
        <v>1.7000000000000001E-2</v>
      </c>
      <c r="Q865" s="108">
        <v>0.371</v>
      </c>
      <c r="R865" s="108">
        <v>-9.6256684491978606E-2</v>
      </c>
      <c r="S865" s="110">
        <v>8</v>
      </c>
      <c r="T865" s="110">
        <v>129</v>
      </c>
      <c r="U865" s="110">
        <v>240</v>
      </c>
      <c r="V865" s="108">
        <v>0.5708333333333333</v>
      </c>
      <c r="W865" s="110">
        <v>32</v>
      </c>
      <c r="X865" s="110">
        <v>7</v>
      </c>
      <c r="Y865" s="110">
        <v>203</v>
      </c>
      <c r="Z865" s="108">
        <v>0.12315270935960591</v>
      </c>
      <c r="AA865" s="110">
        <v>5</v>
      </c>
      <c r="AB865" s="110">
        <v>0</v>
      </c>
      <c r="AC865" s="110">
        <v>0</v>
      </c>
      <c r="AD865" s="110">
        <v>0</v>
      </c>
      <c r="AE865" s="110">
        <v>0</v>
      </c>
      <c r="AF865" s="110">
        <v>9</v>
      </c>
      <c r="AG865" s="110">
        <v>0</v>
      </c>
      <c r="AH865" s="110">
        <v>7</v>
      </c>
      <c r="AI865" s="110">
        <v>0</v>
      </c>
      <c r="AJ865" s="110">
        <v>0</v>
      </c>
      <c r="AK865" s="110">
        <v>171</v>
      </c>
      <c r="AL865" s="108">
        <v>0.12280701754385964</v>
      </c>
      <c r="AM865" s="111">
        <f t="shared" si="275"/>
        <v>0.27400000000000002</v>
      </c>
      <c r="AN865" s="111">
        <f t="shared" si="274"/>
        <v>0.65100000000000002</v>
      </c>
      <c r="AO865" s="111">
        <f t="shared" si="276"/>
        <v>0.94399999999999995</v>
      </c>
      <c r="AP865" s="111">
        <f t="shared" si="277"/>
        <v>0.34</v>
      </c>
      <c r="AQ865" s="111">
        <f t="shared" si="278"/>
        <v>0.378</v>
      </c>
      <c r="AR865" s="111">
        <f t="shared" si="279"/>
        <v>0.57999999999999996</v>
      </c>
      <c r="AS865" s="111">
        <f t="shared" si="280"/>
        <v>0.82499999999999996</v>
      </c>
      <c r="AT865" s="111">
        <f t="shared" si="281"/>
        <v>0.82499999999999996</v>
      </c>
      <c r="AU865" s="111">
        <f t="shared" si="282"/>
        <v>0.72299999999999998</v>
      </c>
      <c r="AV865" s="111">
        <f t="shared" si="283"/>
        <v>0.21199999999999999</v>
      </c>
      <c r="AW865" s="101">
        <f t="shared" si="284"/>
        <v>2</v>
      </c>
      <c r="AX865" s="101">
        <f t="shared" si="285"/>
        <v>1</v>
      </c>
      <c r="AY865" s="101">
        <f t="shared" si="286"/>
        <v>2</v>
      </c>
      <c r="AZ865" s="101">
        <f t="shared" si="287"/>
        <v>1</v>
      </c>
      <c r="BA865" s="101">
        <f t="shared" si="288"/>
        <v>1</v>
      </c>
      <c r="BB865" s="101">
        <f t="shared" si="289"/>
        <v>1</v>
      </c>
      <c r="BC865" s="101">
        <f t="shared" si="290"/>
        <v>2</v>
      </c>
      <c r="BD865" s="101">
        <f t="shared" si="291"/>
        <v>2</v>
      </c>
      <c r="BE865" s="101">
        <f t="shared" si="292"/>
        <v>2</v>
      </c>
      <c r="BF865" s="101">
        <f t="shared" si="293"/>
        <v>0</v>
      </c>
      <c r="BG865" s="101">
        <f t="shared" si="294"/>
        <v>14</v>
      </c>
    </row>
    <row r="866" spans="1:59" x14ac:dyDescent="0.2">
      <c r="A866" s="98">
        <v>1980130</v>
      </c>
      <c r="B866" s="98" t="s">
        <v>1181</v>
      </c>
      <c r="C866" s="98" t="s">
        <v>3009</v>
      </c>
      <c r="D866" s="98" t="s">
        <v>864</v>
      </c>
      <c r="E866" s="106">
        <v>396</v>
      </c>
      <c r="F866" s="107" t="s">
        <v>1100</v>
      </c>
      <c r="G866" s="108" t="s">
        <v>1101</v>
      </c>
      <c r="H866" s="109">
        <v>66458</v>
      </c>
      <c r="I866" s="108">
        <v>0.24399999999999999</v>
      </c>
      <c r="J866" s="110">
        <v>2</v>
      </c>
      <c r="K866" s="110">
        <v>129</v>
      </c>
      <c r="L866" s="108">
        <v>1.5503875968992248E-2</v>
      </c>
      <c r="M866" s="110">
        <v>14</v>
      </c>
      <c r="N866" s="110">
        <v>129</v>
      </c>
      <c r="O866" s="108">
        <v>0.10852713178294573</v>
      </c>
      <c r="P866" s="108">
        <v>0</v>
      </c>
      <c r="Q866" s="108">
        <v>0.40500000000000003</v>
      </c>
      <c r="R866" s="108">
        <v>-9.1743119266055051E-2</v>
      </c>
      <c r="S866" s="110">
        <v>57</v>
      </c>
      <c r="T866" s="110">
        <v>86</v>
      </c>
      <c r="U866" s="110">
        <v>246</v>
      </c>
      <c r="V866" s="108">
        <v>0.58130081300813008</v>
      </c>
      <c r="W866" s="110">
        <v>30</v>
      </c>
      <c r="X866" s="110">
        <v>0</v>
      </c>
      <c r="Y866" s="110">
        <v>159</v>
      </c>
      <c r="Z866" s="108">
        <v>0.18867924528301888</v>
      </c>
      <c r="AA866" s="110">
        <v>16</v>
      </c>
      <c r="AB866" s="110">
        <v>8</v>
      </c>
      <c r="AC866" s="110">
        <v>1</v>
      </c>
      <c r="AD866" s="110">
        <v>0</v>
      </c>
      <c r="AE866" s="110">
        <v>0</v>
      </c>
      <c r="AF866" s="110">
        <v>0</v>
      </c>
      <c r="AG866" s="110">
        <v>0</v>
      </c>
      <c r="AH866" s="110">
        <v>0</v>
      </c>
      <c r="AI866" s="110">
        <v>0</v>
      </c>
      <c r="AJ866" s="110">
        <v>0</v>
      </c>
      <c r="AK866" s="110">
        <v>129</v>
      </c>
      <c r="AL866" s="108">
        <v>0.19379844961240311</v>
      </c>
      <c r="AM866" s="111">
        <f t="shared" si="275"/>
        <v>0.55600000000000005</v>
      </c>
      <c r="AN866" s="111">
        <f t="shared" si="274"/>
        <v>0.93500000000000005</v>
      </c>
      <c r="AO866" s="111">
        <f t="shared" si="276"/>
        <v>6.6000000000000003E-2</v>
      </c>
      <c r="AP866" s="111">
        <f t="shared" si="277"/>
        <v>0.93</v>
      </c>
      <c r="AQ866" s="111">
        <f t="shared" si="278"/>
        <v>0</v>
      </c>
      <c r="AR866" s="111">
        <f t="shared" si="279"/>
        <v>0.71899999999999997</v>
      </c>
      <c r="AS866" s="111">
        <f t="shared" si="280"/>
        <v>0.84599999999999997</v>
      </c>
      <c r="AT866" s="111">
        <f t="shared" si="281"/>
        <v>0.84599999999999997</v>
      </c>
      <c r="AU866" s="111">
        <f t="shared" si="282"/>
        <v>0.879</v>
      </c>
      <c r="AV866" s="111">
        <f t="shared" si="283"/>
        <v>0.58099999999999996</v>
      </c>
      <c r="AW866" s="101">
        <f t="shared" si="284"/>
        <v>1</v>
      </c>
      <c r="AX866" s="101">
        <f t="shared" si="285"/>
        <v>2</v>
      </c>
      <c r="AY866" s="101">
        <f t="shared" si="286"/>
        <v>0</v>
      </c>
      <c r="AZ866" s="101">
        <f t="shared" si="287"/>
        <v>2</v>
      </c>
      <c r="BA866" s="101">
        <f t="shared" si="288"/>
        <v>0</v>
      </c>
      <c r="BB866" s="101">
        <f t="shared" si="289"/>
        <v>2</v>
      </c>
      <c r="BC866" s="101">
        <f t="shared" si="290"/>
        <v>2</v>
      </c>
      <c r="BD866" s="101">
        <f t="shared" si="291"/>
        <v>2</v>
      </c>
      <c r="BE866" s="101">
        <f t="shared" si="292"/>
        <v>2</v>
      </c>
      <c r="BF866" s="101">
        <f t="shared" si="293"/>
        <v>1</v>
      </c>
      <c r="BG866" s="101">
        <f t="shared" si="294"/>
        <v>14</v>
      </c>
    </row>
    <row r="867" spans="1:59" x14ac:dyDescent="0.2">
      <c r="A867" s="98">
        <v>1980175</v>
      </c>
      <c r="B867" s="98" t="s">
        <v>1549</v>
      </c>
      <c r="C867" s="98" t="s">
        <v>3010</v>
      </c>
      <c r="D867" s="98" t="s">
        <v>865</v>
      </c>
      <c r="E867" s="106">
        <v>39</v>
      </c>
      <c r="F867" s="107" t="s">
        <v>1427</v>
      </c>
      <c r="G867" s="108" t="s">
        <v>1428</v>
      </c>
      <c r="H867" s="109">
        <v>63750</v>
      </c>
      <c r="I867" s="108">
        <v>0</v>
      </c>
      <c r="J867" s="110">
        <v>2</v>
      </c>
      <c r="K867" s="110">
        <v>15</v>
      </c>
      <c r="L867" s="108">
        <v>0.13333333333333333</v>
      </c>
      <c r="M867" s="110">
        <v>2</v>
      </c>
      <c r="N867" s="110">
        <v>15</v>
      </c>
      <c r="O867" s="108">
        <v>0.13333333333333333</v>
      </c>
      <c r="P867" s="108">
        <v>0</v>
      </c>
      <c r="Q867" s="108">
        <v>0.37</v>
      </c>
      <c r="R867" s="108">
        <v>-0.31578947368421051</v>
      </c>
      <c r="S867" s="110">
        <v>3</v>
      </c>
      <c r="T867" s="110">
        <v>9</v>
      </c>
      <c r="U867" s="110">
        <v>25</v>
      </c>
      <c r="V867" s="108">
        <v>0.48</v>
      </c>
      <c r="W867" s="110">
        <v>0</v>
      </c>
      <c r="X867" s="110">
        <v>0</v>
      </c>
      <c r="Y867" s="110">
        <v>15</v>
      </c>
      <c r="Z867" s="108">
        <v>0</v>
      </c>
      <c r="AA867" s="110">
        <v>0</v>
      </c>
      <c r="AB867" s="110">
        <v>0</v>
      </c>
      <c r="AC867" s="110">
        <v>0</v>
      </c>
      <c r="AD867" s="110">
        <v>0</v>
      </c>
      <c r="AE867" s="110">
        <v>0</v>
      </c>
      <c r="AF867" s="110">
        <v>0</v>
      </c>
      <c r="AG867" s="110">
        <v>0</v>
      </c>
      <c r="AH867" s="110">
        <v>0</v>
      </c>
      <c r="AI867" s="110">
        <v>0</v>
      </c>
      <c r="AJ867" s="110">
        <v>0</v>
      </c>
      <c r="AK867" s="110">
        <v>15</v>
      </c>
      <c r="AL867" s="108">
        <v>0</v>
      </c>
      <c r="AM867" s="111">
        <f t="shared" si="275"/>
        <v>0.48</v>
      </c>
      <c r="AN867" s="111">
        <f t="shared" si="274"/>
        <v>0</v>
      </c>
      <c r="AO867" s="111">
        <f t="shared" si="276"/>
        <v>0.69799999999999995</v>
      </c>
      <c r="AP867" s="111">
        <f t="shared" si="277"/>
        <v>0.96299999999999997</v>
      </c>
      <c r="AQ867" s="111">
        <f t="shared" si="278"/>
        <v>0</v>
      </c>
      <c r="AR867" s="111">
        <f t="shared" si="279"/>
        <v>0.57099999999999995</v>
      </c>
      <c r="AS867" s="111">
        <f t="shared" si="280"/>
        <v>0.57899999999999996</v>
      </c>
      <c r="AT867" s="111">
        <f t="shared" si="281"/>
        <v>0.57899999999999996</v>
      </c>
      <c r="AU867" s="111">
        <f t="shared" si="282"/>
        <v>0</v>
      </c>
      <c r="AV867" s="111">
        <f t="shared" si="283"/>
        <v>0</v>
      </c>
      <c r="AW867" s="101">
        <f t="shared" si="284"/>
        <v>1</v>
      </c>
      <c r="AX867" s="101">
        <f t="shared" si="285"/>
        <v>0</v>
      </c>
      <c r="AY867" s="101">
        <f t="shared" si="286"/>
        <v>2</v>
      </c>
      <c r="AZ867" s="101">
        <f t="shared" si="287"/>
        <v>2</v>
      </c>
      <c r="BA867" s="101">
        <f t="shared" si="288"/>
        <v>0</v>
      </c>
      <c r="BB867" s="101">
        <f t="shared" si="289"/>
        <v>1</v>
      </c>
      <c r="BC867" s="101">
        <f t="shared" si="290"/>
        <v>2</v>
      </c>
      <c r="BD867" s="101">
        <f t="shared" si="291"/>
        <v>1</v>
      </c>
      <c r="BE867" s="101">
        <f t="shared" si="292"/>
        <v>0</v>
      </c>
      <c r="BF867" s="101">
        <f t="shared" si="293"/>
        <v>0</v>
      </c>
      <c r="BG867" s="101">
        <f t="shared" si="294"/>
        <v>9</v>
      </c>
    </row>
    <row r="868" spans="1:59" x14ac:dyDescent="0.2">
      <c r="A868" s="98">
        <v>1980400</v>
      </c>
      <c r="B868" s="98" t="s">
        <v>1659</v>
      </c>
      <c r="C868" s="98" t="s">
        <v>3011</v>
      </c>
      <c r="D868" s="98" t="s">
        <v>866</v>
      </c>
      <c r="E868" s="106">
        <v>774</v>
      </c>
      <c r="F868" s="107" t="s">
        <v>79</v>
      </c>
      <c r="G868" s="108" t="s">
        <v>1210</v>
      </c>
      <c r="H868" s="109">
        <v>77708</v>
      </c>
      <c r="I868" s="108">
        <v>0.158</v>
      </c>
      <c r="J868" s="110">
        <v>28</v>
      </c>
      <c r="K868" s="110">
        <v>249</v>
      </c>
      <c r="L868" s="108">
        <v>0.11244979919678715</v>
      </c>
      <c r="M868" s="110">
        <v>3</v>
      </c>
      <c r="N868" s="110">
        <v>249</v>
      </c>
      <c r="O868" s="108">
        <v>1.2048192771084338E-2</v>
      </c>
      <c r="P868" s="108">
        <v>7.4999999999999997E-2</v>
      </c>
      <c r="Q868" s="108">
        <v>0.27500000000000002</v>
      </c>
      <c r="R868" s="108">
        <v>0.13489736070381231</v>
      </c>
      <c r="S868" s="110">
        <v>15</v>
      </c>
      <c r="T868" s="110">
        <v>165</v>
      </c>
      <c r="U868" s="110">
        <v>456</v>
      </c>
      <c r="V868" s="108">
        <v>0.39473684210526316</v>
      </c>
      <c r="W868" s="110">
        <v>21</v>
      </c>
      <c r="X868" s="110">
        <v>9</v>
      </c>
      <c r="Y868" s="110">
        <v>270</v>
      </c>
      <c r="Z868" s="108">
        <v>4.4444444444444446E-2</v>
      </c>
      <c r="AA868" s="110">
        <v>10</v>
      </c>
      <c r="AB868" s="110">
        <v>10</v>
      </c>
      <c r="AC868" s="110">
        <v>17</v>
      </c>
      <c r="AD868" s="110">
        <v>5</v>
      </c>
      <c r="AE868" s="110">
        <v>0</v>
      </c>
      <c r="AF868" s="110">
        <v>15</v>
      </c>
      <c r="AG868" s="110">
        <v>7</v>
      </c>
      <c r="AH868" s="110">
        <v>1</v>
      </c>
      <c r="AI868" s="110">
        <v>0</v>
      </c>
      <c r="AJ868" s="110">
        <v>0</v>
      </c>
      <c r="AK868" s="110">
        <v>249</v>
      </c>
      <c r="AL868" s="108">
        <v>0.26104417670682734</v>
      </c>
      <c r="AM868" s="111">
        <f t="shared" si="275"/>
        <v>0.77400000000000002</v>
      </c>
      <c r="AN868" s="111">
        <f t="shared" si="274"/>
        <v>0.78100000000000003</v>
      </c>
      <c r="AO868" s="111">
        <f t="shared" si="276"/>
        <v>0.58899999999999997</v>
      </c>
      <c r="AP868" s="111">
        <f t="shared" si="277"/>
        <v>0.19800000000000001</v>
      </c>
      <c r="AQ868" s="111">
        <f t="shared" si="278"/>
        <v>0.89300000000000002</v>
      </c>
      <c r="AR868" s="111">
        <f t="shared" si="279"/>
        <v>0.19700000000000001</v>
      </c>
      <c r="AS868" s="111">
        <f t="shared" si="280"/>
        <v>0.25900000000000001</v>
      </c>
      <c r="AT868" s="111">
        <f t="shared" si="281"/>
        <v>0.25900000000000001</v>
      </c>
      <c r="AU868" s="111">
        <f t="shared" si="282"/>
        <v>0.28100000000000003</v>
      </c>
      <c r="AV868" s="111">
        <f t="shared" si="283"/>
        <v>0.83099999999999996</v>
      </c>
      <c r="AW868" s="101">
        <f t="shared" si="284"/>
        <v>0</v>
      </c>
      <c r="AX868" s="101">
        <f t="shared" si="285"/>
        <v>2</v>
      </c>
      <c r="AY868" s="101">
        <f t="shared" si="286"/>
        <v>1</v>
      </c>
      <c r="AZ868" s="101">
        <f t="shared" si="287"/>
        <v>0</v>
      </c>
      <c r="BA868" s="101">
        <f t="shared" si="288"/>
        <v>2</v>
      </c>
      <c r="BB868" s="101">
        <f t="shared" si="289"/>
        <v>0</v>
      </c>
      <c r="BC868" s="101">
        <f t="shared" si="290"/>
        <v>0</v>
      </c>
      <c r="BD868" s="101">
        <f t="shared" si="291"/>
        <v>0</v>
      </c>
      <c r="BE868" s="101">
        <f t="shared" si="292"/>
        <v>0</v>
      </c>
      <c r="BF868" s="101">
        <f t="shared" si="293"/>
        <v>2</v>
      </c>
      <c r="BG868" s="101">
        <f t="shared" si="294"/>
        <v>7</v>
      </c>
    </row>
    <row r="869" spans="1:59" x14ac:dyDescent="0.2">
      <c r="A869" s="98">
        <v>1980445</v>
      </c>
      <c r="B869" s="98" t="s">
        <v>2146</v>
      </c>
      <c r="C869" s="98" t="s">
        <v>3012</v>
      </c>
      <c r="D869" s="98" t="s">
        <v>867</v>
      </c>
      <c r="E869" s="106">
        <v>1484</v>
      </c>
      <c r="F869" s="107" t="s">
        <v>1441</v>
      </c>
      <c r="G869" s="108" t="s">
        <v>1442</v>
      </c>
      <c r="H869" s="109">
        <v>133750</v>
      </c>
      <c r="I869" s="108">
        <v>3.2000000000000001E-2</v>
      </c>
      <c r="J869" s="110">
        <v>35</v>
      </c>
      <c r="K869" s="110">
        <v>460</v>
      </c>
      <c r="L869" s="108">
        <v>7.6086956521739135E-2</v>
      </c>
      <c r="M869" s="110">
        <v>4</v>
      </c>
      <c r="N869" s="110">
        <v>460</v>
      </c>
      <c r="O869" s="108">
        <v>8.6956521739130436E-3</v>
      </c>
      <c r="P869" s="108">
        <v>1.3000000000000001E-2</v>
      </c>
      <c r="Q869" s="108">
        <v>0.21899999999999997</v>
      </c>
      <c r="R869" s="108">
        <v>0.46062992125984253</v>
      </c>
      <c r="S869" s="110">
        <v>12</v>
      </c>
      <c r="T869" s="110">
        <v>239</v>
      </c>
      <c r="U869" s="110">
        <v>893</v>
      </c>
      <c r="V869" s="108">
        <v>0.2810750279955207</v>
      </c>
      <c r="W869" s="110">
        <v>9</v>
      </c>
      <c r="X869" s="110">
        <v>0</v>
      </c>
      <c r="Y869" s="110">
        <v>469</v>
      </c>
      <c r="Z869" s="108">
        <v>1.9189765458422176E-2</v>
      </c>
      <c r="AA869" s="110">
        <v>7</v>
      </c>
      <c r="AB869" s="110">
        <v>0</v>
      </c>
      <c r="AC869" s="110">
        <v>0</v>
      </c>
      <c r="AD869" s="110">
        <v>4</v>
      </c>
      <c r="AE869" s="110">
        <v>20</v>
      </c>
      <c r="AF869" s="110">
        <v>4</v>
      </c>
      <c r="AG869" s="110">
        <v>2</v>
      </c>
      <c r="AH869" s="110">
        <v>0</v>
      </c>
      <c r="AI869" s="110">
        <v>0</v>
      </c>
      <c r="AJ869" s="110">
        <v>0</v>
      </c>
      <c r="AK869" s="110">
        <v>460</v>
      </c>
      <c r="AL869" s="108">
        <v>8.0434782608695646E-2</v>
      </c>
      <c r="AM869" s="111">
        <f t="shared" si="275"/>
        <v>0.996</v>
      </c>
      <c r="AN869" s="111">
        <f t="shared" si="274"/>
        <v>0.106</v>
      </c>
      <c r="AO869" s="111">
        <f t="shared" si="276"/>
        <v>0.39100000000000001</v>
      </c>
      <c r="AP869" s="111">
        <f t="shared" si="277"/>
        <v>0.17199999999999999</v>
      </c>
      <c r="AQ869" s="111">
        <f t="shared" si="278"/>
        <v>0.316</v>
      </c>
      <c r="AR869" s="111">
        <f t="shared" si="279"/>
        <v>5.7000000000000002E-2</v>
      </c>
      <c r="AS869" s="111">
        <f t="shared" si="280"/>
        <v>7.8E-2</v>
      </c>
      <c r="AT869" s="111">
        <f t="shared" si="281"/>
        <v>7.8E-2</v>
      </c>
      <c r="AU869" s="111">
        <f t="shared" si="282"/>
        <v>0.14899999999999999</v>
      </c>
      <c r="AV869" s="111">
        <f t="shared" si="283"/>
        <v>8.8999999999999996E-2</v>
      </c>
      <c r="AW869" s="101">
        <f t="shared" si="284"/>
        <v>0</v>
      </c>
      <c r="AX869" s="101">
        <f t="shared" si="285"/>
        <v>0</v>
      </c>
      <c r="AY869" s="101">
        <f t="shared" si="286"/>
        <v>1</v>
      </c>
      <c r="AZ869" s="101">
        <f t="shared" si="287"/>
        <v>0</v>
      </c>
      <c r="BA869" s="101">
        <f t="shared" si="288"/>
        <v>0</v>
      </c>
      <c r="BB869" s="101">
        <f t="shared" si="289"/>
        <v>0</v>
      </c>
      <c r="BC869" s="101">
        <f t="shared" si="290"/>
        <v>0</v>
      </c>
      <c r="BD869" s="101">
        <f t="shared" si="291"/>
        <v>0</v>
      </c>
      <c r="BE869" s="101">
        <f t="shared" si="292"/>
        <v>0</v>
      </c>
      <c r="BF869" s="101">
        <f t="shared" si="293"/>
        <v>0</v>
      </c>
      <c r="BG869" s="101">
        <f t="shared" si="294"/>
        <v>1</v>
      </c>
    </row>
    <row r="870" spans="1:59" x14ac:dyDescent="0.2">
      <c r="A870" s="98">
        <v>1980490</v>
      </c>
      <c r="B870" s="98" t="s">
        <v>1331</v>
      </c>
      <c r="C870" s="98" t="s">
        <v>3013</v>
      </c>
      <c r="D870" s="98" t="s">
        <v>868</v>
      </c>
      <c r="E870" s="106">
        <v>178</v>
      </c>
      <c r="F870" s="107" t="s">
        <v>215</v>
      </c>
      <c r="G870" s="108" t="s">
        <v>1133</v>
      </c>
      <c r="H870" s="109">
        <v>58750</v>
      </c>
      <c r="I870" s="108">
        <v>6.9000000000000006E-2</v>
      </c>
      <c r="J870" s="110">
        <v>9</v>
      </c>
      <c r="K870" s="110">
        <v>70</v>
      </c>
      <c r="L870" s="108">
        <v>0.12857142857142856</v>
      </c>
      <c r="M870" s="110">
        <v>1</v>
      </c>
      <c r="N870" s="110">
        <v>70</v>
      </c>
      <c r="O870" s="108">
        <v>1.4285714285714285E-2</v>
      </c>
      <c r="P870" s="108">
        <v>2.6000000000000002E-2</v>
      </c>
      <c r="Q870" s="108">
        <v>0.36899999999999999</v>
      </c>
      <c r="R870" s="108">
        <v>-0.22608695652173913</v>
      </c>
      <c r="S870" s="110">
        <v>10</v>
      </c>
      <c r="T870" s="110">
        <v>50</v>
      </c>
      <c r="U870" s="110">
        <v>98</v>
      </c>
      <c r="V870" s="108">
        <v>0.61224489795918369</v>
      </c>
      <c r="W870" s="110">
        <v>16</v>
      </c>
      <c r="X870" s="110">
        <v>0</v>
      </c>
      <c r="Y870" s="110">
        <v>86</v>
      </c>
      <c r="Z870" s="108">
        <v>0.18604651162790697</v>
      </c>
      <c r="AA870" s="110">
        <v>3</v>
      </c>
      <c r="AB870" s="110">
        <v>1</v>
      </c>
      <c r="AC870" s="110">
        <v>0</v>
      </c>
      <c r="AD870" s="110">
        <v>0</v>
      </c>
      <c r="AE870" s="110">
        <v>2</v>
      </c>
      <c r="AF870" s="110">
        <v>3</v>
      </c>
      <c r="AG870" s="110">
        <v>0</v>
      </c>
      <c r="AH870" s="110">
        <v>0</v>
      </c>
      <c r="AI870" s="110">
        <v>0</v>
      </c>
      <c r="AJ870" s="110">
        <v>0</v>
      </c>
      <c r="AK870" s="110">
        <v>70</v>
      </c>
      <c r="AL870" s="108">
        <v>0.12857142857142856</v>
      </c>
      <c r="AM870" s="111">
        <f t="shared" si="275"/>
        <v>0.35399999999999998</v>
      </c>
      <c r="AN870" s="111">
        <f t="shared" si="274"/>
        <v>0.33500000000000002</v>
      </c>
      <c r="AO870" s="111">
        <f t="shared" si="276"/>
        <v>0.67300000000000004</v>
      </c>
      <c r="AP870" s="111">
        <f t="shared" si="277"/>
        <v>0.22600000000000001</v>
      </c>
      <c r="AQ870" s="111">
        <f t="shared" si="278"/>
        <v>0.5</v>
      </c>
      <c r="AR870" s="111">
        <f t="shared" si="279"/>
        <v>0.56299999999999994</v>
      </c>
      <c r="AS870" s="111">
        <f t="shared" si="280"/>
        <v>0.89200000000000002</v>
      </c>
      <c r="AT870" s="111">
        <f t="shared" si="281"/>
        <v>0.89200000000000002</v>
      </c>
      <c r="AU870" s="111">
        <f t="shared" si="282"/>
        <v>0.876</v>
      </c>
      <c r="AV870" s="111">
        <f t="shared" si="283"/>
        <v>0.24199999999999999</v>
      </c>
      <c r="AW870" s="101">
        <f t="shared" si="284"/>
        <v>1</v>
      </c>
      <c r="AX870" s="101">
        <f t="shared" si="285"/>
        <v>1</v>
      </c>
      <c r="AY870" s="101">
        <f t="shared" si="286"/>
        <v>2</v>
      </c>
      <c r="AZ870" s="101">
        <f t="shared" si="287"/>
        <v>0</v>
      </c>
      <c r="BA870" s="101">
        <f t="shared" si="288"/>
        <v>1</v>
      </c>
      <c r="BB870" s="101">
        <f t="shared" si="289"/>
        <v>1</v>
      </c>
      <c r="BC870" s="101">
        <f t="shared" si="290"/>
        <v>2</v>
      </c>
      <c r="BD870" s="101">
        <f t="shared" si="291"/>
        <v>2</v>
      </c>
      <c r="BE870" s="101">
        <f t="shared" si="292"/>
        <v>2</v>
      </c>
      <c r="BF870" s="101">
        <f t="shared" si="293"/>
        <v>0</v>
      </c>
      <c r="BG870" s="101">
        <f t="shared" si="294"/>
        <v>12</v>
      </c>
    </row>
    <row r="871" spans="1:59" x14ac:dyDescent="0.2">
      <c r="A871" s="98">
        <v>1980535</v>
      </c>
      <c r="B871" s="98" t="s">
        <v>1808</v>
      </c>
      <c r="C871" s="98" t="s">
        <v>3014</v>
      </c>
      <c r="D871" s="98" t="s">
        <v>869</v>
      </c>
      <c r="E871" s="106">
        <v>68</v>
      </c>
      <c r="F871" s="107" t="s">
        <v>684</v>
      </c>
      <c r="G871" s="108" t="s">
        <v>1330</v>
      </c>
      <c r="H871" s="109">
        <v>40000</v>
      </c>
      <c r="I871" s="108">
        <v>3.2000000000000001E-2</v>
      </c>
      <c r="J871" s="110">
        <v>0</v>
      </c>
      <c r="K871" s="110">
        <v>18</v>
      </c>
      <c r="L871" s="108">
        <v>0</v>
      </c>
      <c r="M871" s="110">
        <v>1</v>
      </c>
      <c r="N871" s="110">
        <v>18</v>
      </c>
      <c r="O871" s="108">
        <v>5.5555555555555552E-2</v>
      </c>
      <c r="P871" s="108">
        <v>0</v>
      </c>
      <c r="Q871" s="108">
        <v>0.39299999999999996</v>
      </c>
      <c r="R871" s="108">
        <v>-4.2253521126760563E-2</v>
      </c>
      <c r="S871" s="110">
        <v>0</v>
      </c>
      <c r="T871" s="110">
        <v>13</v>
      </c>
      <c r="U871" s="110">
        <v>27</v>
      </c>
      <c r="V871" s="108">
        <v>0.48148148148148145</v>
      </c>
      <c r="W871" s="110">
        <v>0</v>
      </c>
      <c r="X871" s="110">
        <v>0</v>
      </c>
      <c r="Y871" s="110">
        <v>18</v>
      </c>
      <c r="Z871" s="108">
        <v>0</v>
      </c>
      <c r="AA871" s="110">
        <v>1</v>
      </c>
      <c r="AB871" s="110">
        <v>0</v>
      </c>
      <c r="AC871" s="110">
        <v>0</v>
      </c>
      <c r="AD871" s="110">
        <v>0</v>
      </c>
      <c r="AE871" s="110">
        <v>0</v>
      </c>
      <c r="AF871" s="110">
        <v>0</v>
      </c>
      <c r="AG871" s="110">
        <v>0</v>
      </c>
      <c r="AH871" s="110">
        <v>0</v>
      </c>
      <c r="AI871" s="110">
        <v>0</v>
      </c>
      <c r="AJ871" s="110">
        <v>0</v>
      </c>
      <c r="AK871" s="110">
        <v>18</v>
      </c>
      <c r="AL871" s="108">
        <v>5.5555555555555552E-2</v>
      </c>
      <c r="AM871" s="111">
        <f t="shared" si="275"/>
        <v>3.4000000000000002E-2</v>
      </c>
      <c r="AN871" s="111">
        <f t="shared" si="274"/>
        <v>0.106</v>
      </c>
      <c r="AO871" s="111">
        <f t="shared" si="276"/>
        <v>0</v>
      </c>
      <c r="AP871" s="111">
        <f t="shared" si="277"/>
        <v>0.69599999999999995</v>
      </c>
      <c r="AQ871" s="111">
        <f t="shared" si="278"/>
        <v>0</v>
      </c>
      <c r="AR871" s="111">
        <f t="shared" si="279"/>
        <v>0.67100000000000004</v>
      </c>
      <c r="AS871" s="111">
        <f t="shared" si="280"/>
        <v>0.58599999999999997</v>
      </c>
      <c r="AT871" s="111">
        <f t="shared" si="281"/>
        <v>0.58599999999999997</v>
      </c>
      <c r="AU871" s="111">
        <f t="shared" si="282"/>
        <v>0</v>
      </c>
      <c r="AV871" s="111">
        <f t="shared" si="283"/>
        <v>5.3999999999999999E-2</v>
      </c>
      <c r="AW871" s="101">
        <f t="shared" si="284"/>
        <v>2</v>
      </c>
      <c r="AX871" s="101">
        <f t="shared" si="285"/>
        <v>0</v>
      </c>
      <c r="AY871" s="101">
        <f t="shared" si="286"/>
        <v>0</v>
      </c>
      <c r="AZ871" s="101">
        <f t="shared" si="287"/>
        <v>2</v>
      </c>
      <c r="BA871" s="101">
        <f t="shared" si="288"/>
        <v>0</v>
      </c>
      <c r="BB871" s="101">
        <f t="shared" si="289"/>
        <v>2</v>
      </c>
      <c r="BC871" s="101">
        <f t="shared" si="290"/>
        <v>1</v>
      </c>
      <c r="BD871" s="101">
        <f t="shared" si="291"/>
        <v>1</v>
      </c>
      <c r="BE871" s="101">
        <f t="shared" si="292"/>
        <v>0</v>
      </c>
      <c r="BF871" s="101">
        <f t="shared" si="293"/>
        <v>0</v>
      </c>
      <c r="BG871" s="101">
        <f t="shared" si="294"/>
        <v>8</v>
      </c>
    </row>
    <row r="872" spans="1:59" x14ac:dyDescent="0.2">
      <c r="A872" s="98">
        <v>1980580</v>
      </c>
      <c r="B872" s="98" t="s">
        <v>1904</v>
      </c>
      <c r="C872" s="98" t="s">
        <v>3015</v>
      </c>
      <c r="D872" s="98" t="s">
        <v>870</v>
      </c>
      <c r="E872" s="106">
        <v>711</v>
      </c>
      <c r="F872" s="107" t="s">
        <v>1137</v>
      </c>
      <c r="G872" s="108" t="s">
        <v>1138</v>
      </c>
      <c r="H872" s="109">
        <v>83125</v>
      </c>
      <c r="I872" s="108">
        <v>6.5000000000000002E-2</v>
      </c>
      <c r="J872" s="110">
        <v>11</v>
      </c>
      <c r="K872" s="110">
        <v>293</v>
      </c>
      <c r="L872" s="108">
        <v>3.7542662116040959E-2</v>
      </c>
      <c r="M872" s="110">
        <v>4</v>
      </c>
      <c r="N872" s="110">
        <v>293</v>
      </c>
      <c r="O872" s="108">
        <v>1.3651877133105802E-2</v>
      </c>
      <c r="P872" s="108">
        <v>1.3999999999999999E-2</v>
      </c>
      <c r="Q872" s="108">
        <v>0.312</v>
      </c>
      <c r="R872" s="108">
        <v>-8.368200836820083E-3</v>
      </c>
      <c r="S872" s="110">
        <v>23</v>
      </c>
      <c r="T872" s="110">
        <v>99</v>
      </c>
      <c r="U872" s="110">
        <v>495</v>
      </c>
      <c r="V872" s="108">
        <v>0.24646464646464647</v>
      </c>
      <c r="W872" s="110">
        <v>66</v>
      </c>
      <c r="X872" s="110">
        <v>45</v>
      </c>
      <c r="Y872" s="110">
        <v>359</v>
      </c>
      <c r="Z872" s="108">
        <v>5.8495821727019497E-2</v>
      </c>
      <c r="AA872" s="110">
        <v>18</v>
      </c>
      <c r="AB872" s="110">
        <v>19</v>
      </c>
      <c r="AC872" s="110">
        <v>4</v>
      </c>
      <c r="AD872" s="110">
        <v>16</v>
      </c>
      <c r="AE872" s="110">
        <v>12</v>
      </c>
      <c r="AF872" s="110">
        <v>0</v>
      </c>
      <c r="AG872" s="110">
        <v>7</v>
      </c>
      <c r="AH872" s="110">
        <v>0</v>
      </c>
      <c r="AI872" s="110">
        <v>3</v>
      </c>
      <c r="AJ872" s="110">
        <v>0</v>
      </c>
      <c r="AK872" s="110">
        <v>293</v>
      </c>
      <c r="AL872" s="108">
        <v>0.2696245733788396</v>
      </c>
      <c r="AM872" s="111">
        <f t="shared" si="275"/>
        <v>0.84499999999999997</v>
      </c>
      <c r="AN872" s="111">
        <f t="shared" si="274"/>
        <v>0.30399999999999999</v>
      </c>
      <c r="AO872" s="111">
        <f t="shared" si="276"/>
        <v>0.157</v>
      </c>
      <c r="AP872" s="111">
        <f t="shared" si="277"/>
        <v>0.221</v>
      </c>
      <c r="AQ872" s="111">
        <f t="shared" si="278"/>
        <v>0.33900000000000002</v>
      </c>
      <c r="AR872" s="111">
        <f t="shared" si="279"/>
        <v>0.33700000000000002</v>
      </c>
      <c r="AS872" s="111">
        <f t="shared" si="280"/>
        <v>4.4999999999999998E-2</v>
      </c>
      <c r="AT872" s="111">
        <f t="shared" si="281"/>
        <v>4.4999999999999998E-2</v>
      </c>
      <c r="AU872" s="111">
        <f t="shared" si="282"/>
        <v>0.36299999999999999</v>
      </c>
      <c r="AV872" s="111">
        <f t="shared" si="283"/>
        <v>0.85599999999999998</v>
      </c>
      <c r="AW872" s="101">
        <f t="shared" si="284"/>
        <v>0</v>
      </c>
      <c r="AX872" s="101">
        <f t="shared" si="285"/>
        <v>0</v>
      </c>
      <c r="AY872" s="101">
        <f t="shared" si="286"/>
        <v>0</v>
      </c>
      <c r="AZ872" s="101">
        <f t="shared" si="287"/>
        <v>0</v>
      </c>
      <c r="BA872" s="101">
        <f t="shared" si="288"/>
        <v>1</v>
      </c>
      <c r="BB872" s="101">
        <f t="shared" si="289"/>
        <v>1</v>
      </c>
      <c r="BC872" s="101">
        <f t="shared" si="290"/>
        <v>1</v>
      </c>
      <c r="BD872" s="101">
        <f t="shared" si="291"/>
        <v>0</v>
      </c>
      <c r="BE872" s="101">
        <f t="shared" si="292"/>
        <v>1</v>
      </c>
      <c r="BF872" s="101">
        <f t="shared" si="293"/>
        <v>2</v>
      </c>
      <c r="BG872" s="101">
        <f t="shared" si="294"/>
        <v>6</v>
      </c>
    </row>
    <row r="873" spans="1:59" x14ac:dyDescent="0.2">
      <c r="A873" s="98">
        <v>1980805</v>
      </c>
      <c r="B873" s="98" t="s">
        <v>1611</v>
      </c>
      <c r="C873" s="98" t="s">
        <v>3016</v>
      </c>
      <c r="D873" s="98" t="s">
        <v>871</v>
      </c>
      <c r="E873" s="106">
        <v>875</v>
      </c>
      <c r="F873" s="107" t="s">
        <v>948</v>
      </c>
      <c r="G873" s="108" t="s">
        <v>1290</v>
      </c>
      <c r="H873" s="109">
        <v>70694</v>
      </c>
      <c r="I873" s="108">
        <v>0.23899999999999999</v>
      </c>
      <c r="J873" s="110">
        <v>50</v>
      </c>
      <c r="K873" s="110">
        <v>345</v>
      </c>
      <c r="L873" s="108">
        <v>0.14492753623188406</v>
      </c>
      <c r="M873" s="110">
        <v>6</v>
      </c>
      <c r="N873" s="110">
        <v>345</v>
      </c>
      <c r="O873" s="108">
        <v>1.7391304347826087E-2</v>
      </c>
      <c r="P873" s="108">
        <v>2.6000000000000002E-2</v>
      </c>
      <c r="Q873" s="108">
        <v>0.38799999999999996</v>
      </c>
      <c r="R873" s="108">
        <v>-2.0156774916013438E-2</v>
      </c>
      <c r="S873" s="110">
        <v>40</v>
      </c>
      <c r="T873" s="110">
        <v>227</v>
      </c>
      <c r="U873" s="110">
        <v>612</v>
      </c>
      <c r="V873" s="108">
        <v>0.43627450980392157</v>
      </c>
      <c r="W873" s="110">
        <v>46</v>
      </c>
      <c r="X873" s="110">
        <v>0</v>
      </c>
      <c r="Y873" s="110">
        <v>391</v>
      </c>
      <c r="Z873" s="108">
        <v>0.11764705882352941</v>
      </c>
      <c r="AA873" s="110">
        <v>27</v>
      </c>
      <c r="AB873" s="110">
        <v>21</v>
      </c>
      <c r="AC873" s="110">
        <v>4</v>
      </c>
      <c r="AD873" s="110">
        <v>4</v>
      </c>
      <c r="AE873" s="110">
        <v>2</v>
      </c>
      <c r="AF873" s="110">
        <v>8</v>
      </c>
      <c r="AG873" s="110">
        <v>0</v>
      </c>
      <c r="AH873" s="110">
        <v>0</v>
      </c>
      <c r="AI873" s="110">
        <v>0</v>
      </c>
      <c r="AJ873" s="110">
        <v>0</v>
      </c>
      <c r="AK873" s="110">
        <v>345</v>
      </c>
      <c r="AL873" s="108">
        <v>0.19130434782608696</v>
      </c>
      <c r="AM873" s="111">
        <f t="shared" si="275"/>
        <v>0.65100000000000002</v>
      </c>
      <c r="AN873" s="111">
        <f t="shared" si="274"/>
        <v>0.92800000000000005</v>
      </c>
      <c r="AO873" s="111">
        <f t="shared" si="276"/>
        <v>0.746</v>
      </c>
      <c r="AP873" s="111">
        <f t="shared" si="277"/>
        <v>0.26400000000000001</v>
      </c>
      <c r="AQ873" s="111">
        <f t="shared" si="278"/>
        <v>0.5</v>
      </c>
      <c r="AR873" s="111">
        <f t="shared" si="279"/>
        <v>0.64900000000000002</v>
      </c>
      <c r="AS873" s="111">
        <f t="shared" si="280"/>
        <v>0.41699999999999998</v>
      </c>
      <c r="AT873" s="111">
        <f t="shared" si="281"/>
        <v>0.41699999999999998</v>
      </c>
      <c r="AU873" s="111">
        <f t="shared" si="282"/>
        <v>0.69699999999999995</v>
      </c>
      <c r="AV873" s="111">
        <f t="shared" si="283"/>
        <v>0.56699999999999995</v>
      </c>
      <c r="AW873" s="101">
        <f t="shared" si="284"/>
        <v>1</v>
      </c>
      <c r="AX873" s="101">
        <f t="shared" si="285"/>
        <v>2</v>
      </c>
      <c r="AY873" s="101">
        <f t="shared" si="286"/>
        <v>2</v>
      </c>
      <c r="AZ873" s="101">
        <f t="shared" si="287"/>
        <v>0</v>
      </c>
      <c r="BA873" s="101">
        <f t="shared" si="288"/>
        <v>1</v>
      </c>
      <c r="BB873" s="101">
        <f t="shared" si="289"/>
        <v>1</v>
      </c>
      <c r="BC873" s="101">
        <f t="shared" si="290"/>
        <v>1</v>
      </c>
      <c r="BD873" s="101">
        <f t="shared" si="291"/>
        <v>1</v>
      </c>
      <c r="BE873" s="101">
        <f t="shared" si="292"/>
        <v>2</v>
      </c>
      <c r="BF873" s="101">
        <f t="shared" si="293"/>
        <v>1</v>
      </c>
      <c r="BG873" s="101">
        <f t="shared" si="294"/>
        <v>12</v>
      </c>
    </row>
    <row r="874" spans="1:59" x14ac:dyDescent="0.2">
      <c r="A874" s="98">
        <v>1980985</v>
      </c>
      <c r="B874" s="98" t="s">
        <v>1202</v>
      </c>
      <c r="C874" s="98" t="s">
        <v>3017</v>
      </c>
      <c r="D874" s="98" t="s">
        <v>872</v>
      </c>
      <c r="E874" s="106">
        <v>1132</v>
      </c>
      <c r="F874" s="107" t="s">
        <v>1203</v>
      </c>
      <c r="G874" s="108" t="s">
        <v>1204</v>
      </c>
      <c r="H874" s="109">
        <v>58469</v>
      </c>
      <c r="I874" s="108">
        <v>0.128</v>
      </c>
      <c r="J874" s="110">
        <v>80</v>
      </c>
      <c r="K874" s="110">
        <v>501</v>
      </c>
      <c r="L874" s="108">
        <v>0.15968063872255489</v>
      </c>
      <c r="M874" s="110">
        <v>32</v>
      </c>
      <c r="N874" s="110">
        <v>501</v>
      </c>
      <c r="O874" s="108">
        <v>6.3872255489021951E-2</v>
      </c>
      <c r="P874" s="108">
        <v>2E-3</v>
      </c>
      <c r="Q874" s="108">
        <v>0.47299999999999998</v>
      </c>
      <c r="R874" s="108">
        <v>-9.5846645367412137E-2</v>
      </c>
      <c r="S874" s="110">
        <v>68</v>
      </c>
      <c r="T874" s="110">
        <v>252</v>
      </c>
      <c r="U874" s="110">
        <v>719</v>
      </c>
      <c r="V874" s="108">
        <v>0.44506258692628653</v>
      </c>
      <c r="W874" s="110">
        <v>41</v>
      </c>
      <c r="X874" s="110">
        <v>0</v>
      </c>
      <c r="Y874" s="110">
        <v>542</v>
      </c>
      <c r="Z874" s="108">
        <v>7.5645756457564578E-2</v>
      </c>
      <c r="AA874" s="110">
        <v>10</v>
      </c>
      <c r="AB874" s="110">
        <v>16</v>
      </c>
      <c r="AC874" s="110">
        <v>4</v>
      </c>
      <c r="AD874" s="110">
        <v>0</v>
      </c>
      <c r="AE874" s="110">
        <v>0</v>
      </c>
      <c r="AF874" s="110">
        <v>28</v>
      </c>
      <c r="AG874" s="110">
        <v>11</v>
      </c>
      <c r="AH874" s="110">
        <v>0</v>
      </c>
      <c r="AI874" s="110">
        <v>0</v>
      </c>
      <c r="AJ874" s="110">
        <v>0</v>
      </c>
      <c r="AK874" s="110">
        <v>501</v>
      </c>
      <c r="AL874" s="108">
        <v>0.1377245508982036</v>
      </c>
      <c r="AM874" s="111">
        <f t="shared" si="275"/>
        <v>0.34899999999999998</v>
      </c>
      <c r="AN874" s="111">
        <f t="shared" si="274"/>
        <v>0.66800000000000004</v>
      </c>
      <c r="AO874" s="111">
        <f t="shared" si="276"/>
        <v>0.79400000000000004</v>
      </c>
      <c r="AP874" s="111">
        <f t="shared" si="277"/>
        <v>0.76</v>
      </c>
      <c r="AQ874" s="111">
        <f t="shared" si="278"/>
        <v>0.193</v>
      </c>
      <c r="AR874" s="111">
        <f t="shared" si="279"/>
        <v>0.89900000000000002</v>
      </c>
      <c r="AS874" s="111">
        <f t="shared" si="280"/>
        <v>0.45300000000000001</v>
      </c>
      <c r="AT874" s="111">
        <f t="shared" si="281"/>
        <v>0.45300000000000001</v>
      </c>
      <c r="AU874" s="111">
        <f t="shared" si="282"/>
        <v>0.47199999999999998</v>
      </c>
      <c r="AV874" s="111">
        <f t="shared" si="283"/>
        <v>0.29399999999999998</v>
      </c>
      <c r="AW874" s="101">
        <f t="shared" si="284"/>
        <v>1</v>
      </c>
      <c r="AX874" s="101">
        <f t="shared" si="285"/>
        <v>2</v>
      </c>
      <c r="AY874" s="101">
        <f t="shared" si="286"/>
        <v>2</v>
      </c>
      <c r="AZ874" s="101">
        <f t="shared" si="287"/>
        <v>2</v>
      </c>
      <c r="BA874" s="101">
        <f t="shared" si="288"/>
        <v>0</v>
      </c>
      <c r="BB874" s="101">
        <f t="shared" si="289"/>
        <v>2</v>
      </c>
      <c r="BC874" s="101">
        <f t="shared" si="290"/>
        <v>2</v>
      </c>
      <c r="BD874" s="101">
        <f t="shared" si="291"/>
        <v>1</v>
      </c>
      <c r="BE874" s="101">
        <f t="shared" si="292"/>
        <v>1</v>
      </c>
      <c r="BF874" s="101">
        <f t="shared" si="293"/>
        <v>0</v>
      </c>
      <c r="BG874" s="101">
        <f t="shared" si="294"/>
        <v>13</v>
      </c>
    </row>
    <row r="875" spans="1:59" x14ac:dyDescent="0.2">
      <c r="A875" s="98">
        <v>1981075</v>
      </c>
      <c r="B875" s="98" t="s">
        <v>1660</v>
      </c>
      <c r="C875" s="98" t="s">
        <v>3018</v>
      </c>
      <c r="D875" s="98" t="s">
        <v>873</v>
      </c>
      <c r="E875" s="106">
        <v>130</v>
      </c>
      <c r="F875" s="107" t="s">
        <v>896</v>
      </c>
      <c r="G875" s="108" t="s">
        <v>1178</v>
      </c>
      <c r="H875" s="109">
        <v>83125</v>
      </c>
      <c r="I875" s="108">
        <v>5.5999999999999994E-2</v>
      </c>
      <c r="J875" s="110">
        <v>8</v>
      </c>
      <c r="K875" s="110">
        <v>67</v>
      </c>
      <c r="L875" s="108">
        <v>0.11940298507462686</v>
      </c>
      <c r="M875" s="110">
        <v>1</v>
      </c>
      <c r="N875" s="110">
        <v>67</v>
      </c>
      <c r="O875" s="108">
        <v>1.4925373134328358E-2</v>
      </c>
      <c r="P875" s="108">
        <v>6.5000000000000002E-2</v>
      </c>
      <c r="Q875" s="108">
        <v>0.21199999999999999</v>
      </c>
      <c r="R875" s="108">
        <v>-0.25287356321839083</v>
      </c>
      <c r="S875" s="110">
        <v>13</v>
      </c>
      <c r="T875" s="110">
        <v>23</v>
      </c>
      <c r="U875" s="110">
        <v>95</v>
      </c>
      <c r="V875" s="108">
        <v>0.37894736842105264</v>
      </c>
      <c r="W875" s="110">
        <v>23</v>
      </c>
      <c r="X875" s="110">
        <v>4</v>
      </c>
      <c r="Y875" s="110">
        <v>90</v>
      </c>
      <c r="Z875" s="108">
        <v>0.21111111111111111</v>
      </c>
      <c r="AA875" s="110">
        <v>2</v>
      </c>
      <c r="AB875" s="110">
        <v>0</v>
      </c>
      <c r="AC875" s="110">
        <v>0</v>
      </c>
      <c r="AD875" s="110">
        <v>0</v>
      </c>
      <c r="AE875" s="110">
        <v>0</v>
      </c>
      <c r="AF875" s="110">
        <v>0</v>
      </c>
      <c r="AG875" s="110">
        <v>0</v>
      </c>
      <c r="AH875" s="110">
        <v>0</v>
      </c>
      <c r="AI875" s="110">
        <v>0</v>
      </c>
      <c r="AJ875" s="110">
        <v>0</v>
      </c>
      <c r="AK875" s="110">
        <v>67</v>
      </c>
      <c r="AL875" s="108">
        <v>2.9850746268656716E-2</v>
      </c>
      <c r="AM875" s="111">
        <f t="shared" si="275"/>
        <v>0.84499999999999997</v>
      </c>
      <c r="AN875" s="111">
        <f t="shared" si="274"/>
        <v>0.24299999999999999</v>
      </c>
      <c r="AO875" s="111">
        <f t="shared" si="276"/>
        <v>0.63200000000000001</v>
      </c>
      <c r="AP875" s="111">
        <f t="shared" si="277"/>
        <v>0.23400000000000001</v>
      </c>
      <c r="AQ875" s="111">
        <f t="shared" si="278"/>
        <v>0.85599999999999998</v>
      </c>
      <c r="AR875" s="111">
        <f t="shared" si="279"/>
        <v>4.4999999999999998E-2</v>
      </c>
      <c r="AS875" s="111">
        <f t="shared" si="280"/>
        <v>0.218</v>
      </c>
      <c r="AT875" s="111">
        <f t="shared" si="281"/>
        <v>0.218</v>
      </c>
      <c r="AU875" s="111">
        <f t="shared" si="282"/>
        <v>0.90700000000000003</v>
      </c>
      <c r="AV875" s="111">
        <f t="shared" si="283"/>
        <v>2.8000000000000001E-2</v>
      </c>
      <c r="AW875" s="101">
        <f t="shared" si="284"/>
        <v>0</v>
      </c>
      <c r="AX875" s="101">
        <f t="shared" si="285"/>
        <v>0</v>
      </c>
      <c r="AY875" s="101">
        <f t="shared" si="286"/>
        <v>1</v>
      </c>
      <c r="AZ875" s="101">
        <f t="shared" si="287"/>
        <v>0</v>
      </c>
      <c r="BA875" s="101">
        <f t="shared" si="288"/>
        <v>2</v>
      </c>
      <c r="BB875" s="101">
        <f t="shared" si="289"/>
        <v>0</v>
      </c>
      <c r="BC875" s="101">
        <f t="shared" si="290"/>
        <v>2</v>
      </c>
      <c r="BD875" s="101">
        <f t="shared" si="291"/>
        <v>0</v>
      </c>
      <c r="BE875" s="101">
        <f t="shared" si="292"/>
        <v>2</v>
      </c>
      <c r="BF875" s="101">
        <f t="shared" si="293"/>
        <v>0</v>
      </c>
      <c r="BG875" s="101">
        <f t="shared" si="294"/>
        <v>7</v>
      </c>
    </row>
    <row r="876" spans="1:59" x14ac:dyDescent="0.2">
      <c r="A876" s="98">
        <v>1981120</v>
      </c>
      <c r="B876" s="98" t="s">
        <v>1560</v>
      </c>
      <c r="C876" s="98" t="s">
        <v>3019</v>
      </c>
      <c r="D876" s="98" t="s">
        <v>874</v>
      </c>
      <c r="E876" s="106">
        <v>54</v>
      </c>
      <c r="F876" s="107" t="s">
        <v>833</v>
      </c>
      <c r="G876" s="108" t="s">
        <v>1073</v>
      </c>
      <c r="H876" s="109">
        <v>74583</v>
      </c>
      <c r="I876" s="108">
        <v>4.4999999999999998E-2</v>
      </c>
      <c r="J876" s="110">
        <v>4</v>
      </c>
      <c r="K876" s="110">
        <v>27</v>
      </c>
      <c r="L876" s="108">
        <v>0.14814814814814814</v>
      </c>
      <c r="M876" s="110">
        <v>4</v>
      </c>
      <c r="N876" s="110">
        <v>27</v>
      </c>
      <c r="O876" s="108">
        <v>0.14814814814814814</v>
      </c>
      <c r="P876" s="108">
        <v>6.5000000000000002E-2</v>
      </c>
      <c r="Q876" s="108">
        <v>0.45600000000000002</v>
      </c>
      <c r="R876" s="108">
        <v>0.08</v>
      </c>
      <c r="S876" s="110">
        <v>0</v>
      </c>
      <c r="T876" s="110">
        <v>25</v>
      </c>
      <c r="U876" s="110">
        <v>44</v>
      </c>
      <c r="V876" s="108">
        <v>0.56818181818181823</v>
      </c>
      <c r="W876" s="110">
        <v>0</v>
      </c>
      <c r="X876" s="110">
        <v>0</v>
      </c>
      <c r="Y876" s="110">
        <v>27</v>
      </c>
      <c r="Z876" s="108">
        <v>0</v>
      </c>
      <c r="AA876" s="110">
        <v>1</v>
      </c>
      <c r="AB876" s="110">
        <v>0</v>
      </c>
      <c r="AC876" s="110">
        <v>0</v>
      </c>
      <c r="AD876" s="110">
        <v>0</v>
      </c>
      <c r="AE876" s="110">
        <v>0</v>
      </c>
      <c r="AF876" s="110">
        <v>0</v>
      </c>
      <c r="AG876" s="110">
        <v>1</v>
      </c>
      <c r="AH876" s="110">
        <v>0</v>
      </c>
      <c r="AI876" s="110">
        <v>0</v>
      </c>
      <c r="AJ876" s="110">
        <v>0</v>
      </c>
      <c r="AK876" s="110">
        <v>27</v>
      </c>
      <c r="AL876" s="108">
        <v>7.407407407407407E-2</v>
      </c>
      <c r="AM876" s="111">
        <f t="shared" si="275"/>
        <v>0.73299999999999998</v>
      </c>
      <c r="AN876" s="111">
        <f t="shared" si="274"/>
        <v>0.18099999999999999</v>
      </c>
      <c r="AO876" s="111">
        <f t="shared" si="276"/>
        <v>0.76100000000000001</v>
      </c>
      <c r="AP876" s="111">
        <f t="shared" si="277"/>
        <v>0.97199999999999998</v>
      </c>
      <c r="AQ876" s="111">
        <f t="shared" si="278"/>
        <v>0.85599999999999998</v>
      </c>
      <c r="AR876" s="111">
        <f t="shared" si="279"/>
        <v>0.85299999999999998</v>
      </c>
      <c r="AS876" s="111">
        <f t="shared" si="280"/>
        <v>0.82</v>
      </c>
      <c r="AT876" s="111">
        <f t="shared" si="281"/>
        <v>0.82</v>
      </c>
      <c r="AU876" s="111">
        <f t="shared" si="282"/>
        <v>0</v>
      </c>
      <c r="AV876" s="111">
        <f t="shared" si="283"/>
        <v>7.5999999999999998E-2</v>
      </c>
      <c r="AW876" s="101">
        <f t="shared" si="284"/>
        <v>0</v>
      </c>
      <c r="AX876" s="101">
        <f t="shared" si="285"/>
        <v>0</v>
      </c>
      <c r="AY876" s="101">
        <f t="shared" si="286"/>
        <v>2</v>
      </c>
      <c r="AZ876" s="101">
        <f t="shared" si="287"/>
        <v>2</v>
      </c>
      <c r="BA876" s="101">
        <f t="shared" si="288"/>
        <v>2</v>
      </c>
      <c r="BB876" s="101">
        <f t="shared" si="289"/>
        <v>2</v>
      </c>
      <c r="BC876" s="101">
        <f t="shared" si="290"/>
        <v>0</v>
      </c>
      <c r="BD876" s="101">
        <f t="shared" si="291"/>
        <v>2</v>
      </c>
      <c r="BE876" s="101">
        <f t="shared" si="292"/>
        <v>0</v>
      </c>
      <c r="BF876" s="101">
        <f t="shared" si="293"/>
        <v>0</v>
      </c>
      <c r="BG876" s="101">
        <f t="shared" si="294"/>
        <v>10</v>
      </c>
    </row>
    <row r="877" spans="1:59" x14ac:dyDescent="0.2">
      <c r="A877" s="98">
        <v>1981210</v>
      </c>
      <c r="B877" s="98" t="s">
        <v>1529</v>
      </c>
      <c r="C877" s="98" t="s">
        <v>3020</v>
      </c>
      <c r="D877" s="98" t="s">
        <v>875</v>
      </c>
      <c r="E877" s="106">
        <v>4938</v>
      </c>
      <c r="F877" s="107" t="s">
        <v>79</v>
      </c>
      <c r="G877" s="108" t="s">
        <v>1210</v>
      </c>
      <c r="H877" s="109">
        <v>65488</v>
      </c>
      <c r="I877" s="108">
        <v>0.12300000000000001</v>
      </c>
      <c r="J877" s="110">
        <v>212</v>
      </c>
      <c r="K877" s="110">
        <v>2188</v>
      </c>
      <c r="L877" s="108">
        <v>9.6892138939670927E-2</v>
      </c>
      <c r="M877" s="110">
        <v>33</v>
      </c>
      <c r="N877" s="110">
        <v>2188</v>
      </c>
      <c r="O877" s="108">
        <v>1.5082266910420476E-2</v>
      </c>
      <c r="P877" s="108">
        <v>3.3000000000000002E-2</v>
      </c>
      <c r="Q877" s="108">
        <v>0.38500000000000001</v>
      </c>
      <c r="R877" s="108">
        <v>-6.0680996766216473E-2</v>
      </c>
      <c r="S877" s="110">
        <v>374</v>
      </c>
      <c r="T877" s="110">
        <v>1095</v>
      </c>
      <c r="U877" s="110">
        <v>3456</v>
      </c>
      <c r="V877" s="108">
        <v>0.42505787037037035</v>
      </c>
      <c r="W877" s="110">
        <v>193</v>
      </c>
      <c r="X877" s="110">
        <v>14</v>
      </c>
      <c r="Y877" s="110">
        <v>2381</v>
      </c>
      <c r="Z877" s="108">
        <v>7.5178496430071393E-2</v>
      </c>
      <c r="AA877" s="110">
        <v>190</v>
      </c>
      <c r="AB877" s="110">
        <v>97</v>
      </c>
      <c r="AC877" s="110">
        <v>82</v>
      </c>
      <c r="AD877" s="110">
        <v>39</v>
      </c>
      <c r="AE877" s="110">
        <v>14</v>
      </c>
      <c r="AF877" s="110">
        <v>160</v>
      </c>
      <c r="AG877" s="110">
        <v>27</v>
      </c>
      <c r="AH877" s="110">
        <v>0</v>
      </c>
      <c r="AI877" s="110">
        <v>0</v>
      </c>
      <c r="AJ877" s="110">
        <v>0</v>
      </c>
      <c r="AK877" s="110">
        <v>2188</v>
      </c>
      <c r="AL877" s="108">
        <v>0.27833638025594148</v>
      </c>
      <c r="AM877" s="111">
        <f t="shared" si="275"/>
        <v>0.52400000000000002</v>
      </c>
      <c r="AN877" s="111">
        <f t="shared" si="274"/>
        <v>0.64200000000000002</v>
      </c>
      <c r="AO877" s="111">
        <f t="shared" si="276"/>
        <v>0.504</v>
      </c>
      <c r="AP877" s="111">
        <f t="shared" si="277"/>
        <v>0.23699999999999999</v>
      </c>
      <c r="AQ877" s="111">
        <f t="shared" si="278"/>
        <v>0.59199999999999997</v>
      </c>
      <c r="AR877" s="111">
        <f t="shared" si="279"/>
        <v>0.63600000000000001</v>
      </c>
      <c r="AS877" s="111">
        <f t="shared" si="280"/>
        <v>0.376</v>
      </c>
      <c r="AT877" s="111">
        <f t="shared" si="281"/>
        <v>0.376</v>
      </c>
      <c r="AU877" s="111">
        <f t="shared" si="282"/>
        <v>0.46500000000000002</v>
      </c>
      <c r="AV877" s="111">
        <f t="shared" si="283"/>
        <v>0.88200000000000001</v>
      </c>
      <c r="AW877" s="101">
        <f t="shared" si="284"/>
        <v>1</v>
      </c>
      <c r="AX877" s="101">
        <f t="shared" si="285"/>
        <v>1</v>
      </c>
      <c r="AY877" s="101">
        <f t="shared" si="286"/>
        <v>1</v>
      </c>
      <c r="AZ877" s="101">
        <f t="shared" si="287"/>
        <v>0</v>
      </c>
      <c r="BA877" s="101">
        <f t="shared" si="288"/>
        <v>1</v>
      </c>
      <c r="BB877" s="101">
        <f t="shared" si="289"/>
        <v>1</v>
      </c>
      <c r="BC877" s="101">
        <f t="shared" si="290"/>
        <v>1</v>
      </c>
      <c r="BD877" s="101">
        <f t="shared" si="291"/>
        <v>1</v>
      </c>
      <c r="BE877" s="101">
        <f t="shared" si="292"/>
        <v>1</v>
      </c>
      <c r="BF877" s="101">
        <f t="shared" si="293"/>
        <v>2</v>
      </c>
      <c r="BG877" s="101">
        <f t="shared" si="294"/>
        <v>10</v>
      </c>
    </row>
    <row r="878" spans="1:59" x14ac:dyDescent="0.2">
      <c r="A878" s="98">
        <v>1981345</v>
      </c>
      <c r="B878" s="98" t="s">
        <v>1182</v>
      </c>
      <c r="C878" s="98" t="s">
        <v>3021</v>
      </c>
      <c r="D878" s="98" t="s">
        <v>876</v>
      </c>
      <c r="E878" s="106">
        <v>203</v>
      </c>
      <c r="F878" s="107" t="s">
        <v>159</v>
      </c>
      <c r="G878" s="108" t="s">
        <v>1107</v>
      </c>
      <c r="H878" s="109">
        <v>58750</v>
      </c>
      <c r="I878" s="108">
        <v>0.13400000000000001</v>
      </c>
      <c r="J878" s="110">
        <v>12</v>
      </c>
      <c r="K878" s="110">
        <v>115</v>
      </c>
      <c r="L878" s="108">
        <v>0.10434782608695652</v>
      </c>
      <c r="M878" s="110">
        <v>5</v>
      </c>
      <c r="N878" s="110">
        <v>115</v>
      </c>
      <c r="O878" s="108">
        <v>4.3478260869565216E-2</v>
      </c>
      <c r="P878" s="108">
        <v>0</v>
      </c>
      <c r="Q878" s="108">
        <v>0.42499999999999999</v>
      </c>
      <c r="R878" s="108">
        <v>-2.403846153846154E-2</v>
      </c>
      <c r="S878" s="110">
        <v>11</v>
      </c>
      <c r="T878" s="110">
        <v>107</v>
      </c>
      <c r="U878" s="110">
        <v>191</v>
      </c>
      <c r="V878" s="108">
        <v>0.61780104712041883</v>
      </c>
      <c r="W878" s="110">
        <v>31</v>
      </c>
      <c r="X878" s="110">
        <v>4</v>
      </c>
      <c r="Y878" s="110">
        <v>146</v>
      </c>
      <c r="Z878" s="108">
        <v>0.18493150684931506</v>
      </c>
      <c r="AA878" s="110">
        <v>7</v>
      </c>
      <c r="AB878" s="110">
        <v>9</v>
      </c>
      <c r="AC878" s="110">
        <v>5</v>
      </c>
      <c r="AD878" s="110">
        <v>2</v>
      </c>
      <c r="AE878" s="110">
        <v>0</v>
      </c>
      <c r="AF878" s="110">
        <v>7</v>
      </c>
      <c r="AG878" s="110">
        <v>3</v>
      </c>
      <c r="AH878" s="110">
        <v>0</v>
      </c>
      <c r="AI878" s="110">
        <v>0</v>
      </c>
      <c r="AJ878" s="110">
        <v>0</v>
      </c>
      <c r="AK878" s="110">
        <v>115</v>
      </c>
      <c r="AL878" s="108">
        <v>0.28695652173913044</v>
      </c>
      <c r="AM878" s="111">
        <f t="shared" si="275"/>
        <v>0.35399999999999998</v>
      </c>
      <c r="AN878" s="111">
        <f t="shared" si="274"/>
        <v>0.69799999999999995</v>
      </c>
      <c r="AO878" s="111">
        <f t="shared" si="276"/>
        <v>0.54700000000000004</v>
      </c>
      <c r="AP878" s="111">
        <f t="shared" si="277"/>
        <v>0.57999999999999996</v>
      </c>
      <c r="AQ878" s="111">
        <f t="shared" si="278"/>
        <v>0</v>
      </c>
      <c r="AR878" s="111">
        <f t="shared" si="279"/>
        <v>0.79100000000000004</v>
      </c>
      <c r="AS878" s="111">
        <f t="shared" si="280"/>
        <v>0.9</v>
      </c>
      <c r="AT878" s="111">
        <f t="shared" si="281"/>
        <v>0.9</v>
      </c>
      <c r="AU878" s="111">
        <f t="shared" si="282"/>
        <v>0.873</v>
      </c>
      <c r="AV878" s="111">
        <f t="shared" si="283"/>
        <v>0.89900000000000002</v>
      </c>
      <c r="AW878" s="101">
        <f t="shared" si="284"/>
        <v>1</v>
      </c>
      <c r="AX878" s="101">
        <f t="shared" si="285"/>
        <v>2</v>
      </c>
      <c r="AY878" s="101">
        <f t="shared" si="286"/>
        <v>1</v>
      </c>
      <c r="AZ878" s="101">
        <f t="shared" si="287"/>
        <v>1</v>
      </c>
      <c r="BA878" s="101">
        <f t="shared" si="288"/>
        <v>0</v>
      </c>
      <c r="BB878" s="101">
        <f t="shared" si="289"/>
        <v>2</v>
      </c>
      <c r="BC878" s="101">
        <f t="shared" si="290"/>
        <v>1</v>
      </c>
      <c r="BD878" s="101">
        <f t="shared" si="291"/>
        <v>2</v>
      </c>
      <c r="BE878" s="101">
        <f t="shared" si="292"/>
        <v>2</v>
      </c>
      <c r="BF878" s="101">
        <f t="shared" si="293"/>
        <v>2</v>
      </c>
      <c r="BG878" s="101">
        <f t="shared" si="294"/>
        <v>14</v>
      </c>
    </row>
    <row r="879" spans="1:59" x14ac:dyDescent="0.2">
      <c r="A879" s="98">
        <v>1981570</v>
      </c>
      <c r="B879" s="98" t="s">
        <v>1112</v>
      </c>
      <c r="C879" s="98" t="s">
        <v>3022</v>
      </c>
      <c r="D879" s="98" t="s">
        <v>877</v>
      </c>
      <c r="E879" s="106">
        <v>209</v>
      </c>
      <c r="F879" s="107" t="s">
        <v>293</v>
      </c>
      <c r="G879" s="108" t="s">
        <v>1078</v>
      </c>
      <c r="H879" s="109">
        <v>48438</v>
      </c>
      <c r="I879" s="108">
        <v>0.13699999999999998</v>
      </c>
      <c r="J879" s="110">
        <v>7</v>
      </c>
      <c r="K879" s="110">
        <v>95</v>
      </c>
      <c r="L879" s="108">
        <v>7.3684210526315783E-2</v>
      </c>
      <c r="M879" s="110">
        <v>6</v>
      </c>
      <c r="N879" s="110">
        <v>95</v>
      </c>
      <c r="O879" s="108">
        <v>6.3157894736842107E-2</v>
      </c>
      <c r="P879" s="108">
        <v>4.2000000000000003E-2</v>
      </c>
      <c r="Q879" s="108">
        <v>0.59099999999999997</v>
      </c>
      <c r="R879" s="108">
        <v>-0.20229007633587787</v>
      </c>
      <c r="S879" s="110">
        <v>7</v>
      </c>
      <c r="T879" s="110">
        <v>67</v>
      </c>
      <c r="U879" s="110">
        <v>161</v>
      </c>
      <c r="V879" s="108">
        <v>0.45962732919254656</v>
      </c>
      <c r="W879" s="110">
        <v>20</v>
      </c>
      <c r="X879" s="110">
        <v>0</v>
      </c>
      <c r="Y879" s="110">
        <v>115</v>
      </c>
      <c r="Z879" s="108">
        <v>0.17391304347826086</v>
      </c>
      <c r="AA879" s="110">
        <v>7</v>
      </c>
      <c r="AB879" s="110">
        <v>6</v>
      </c>
      <c r="AC879" s="110">
        <v>5</v>
      </c>
      <c r="AD879" s="110">
        <v>0</v>
      </c>
      <c r="AE879" s="110">
        <v>0</v>
      </c>
      <c r="AF879" s="110">
        <v>4</v>
      </c>
      <c r="AG879" s="110">
        <v>4</v>
      </c>
      <c r="AH879" s="110">
        <v>0</v>
      </c>
      <c r="AI879" s="110">
        <v>0</v>
      </c>
      <c r="AJ879" s="110">
        <v>0</v>
      </c>
      <c r="AK879" s="110">
        <v>95</v>
      </c>
      <c r="AL879" s="108">
        <v>0.27368421052631581</v>
      </c>
      <c r="AM879" s="111">
        <f t="shared" si="275"/>
        <v>0.11700000000000001</v>
      </c>
      <c r="AN879" s="111">
        <f t="shared" si="274"/>
        <v>0.71</v>
      </c>
      <c r="AO879" s="111">
        <f t="shared" si="276"/>
        <v>0.37</v>
      </c>
      <c r="AP879" s="111">
        <f t="shared" si="277"/>
        <v>0.753</v>
      </c>
      <c r="AQ879" s="111">
        <f t="shared" si="278"/>
        <v>0.69599999999999995</v>
      </c>
      <c r="AR879" s="111">
        <f t="shared" si="279"/>
        <v>0.97299999999999998</v>
      </c>
      <c r="AS879" s="111">
        <f t="shared" si="280"/>
        <v>0.51300000000000001</v>
      </c>
      <c r="AT879" s="111">
        <f t="shared" si="281"/>
        <v>0.51300000000000001</v>
      </c>
      <c r="AU879" s="111">
        <f t="shared" si="282"/>
        <v>0.84899999999999998</v>
      </c>
      <c r="AV879" s="111">
        <f t="shared" si="283"/>
        <v>0.86599999999999999</v>
      </c>
      <c r="AW879" s="101">
        <f t="shared" si="284"/>
        <v>2</v>
      </c>
      <c r="AX879" s="101">
        <f t="shared" si="285"/>
        <v>2</v>
      </c>
      <c r="AY879" s="101">
        <f t="shared" si="286"/>
        <v>1</v>
      </c>
      <c r="AZ879" s="101">
        <f t="shared" si="287"/>
        <v>2</v>
      </c>
      <c r="BA879" s="101">
        <f t="shared" si="288"/>
        <v>2</v>
      </c>
      <c r="BB879" s="101">
        <f t="shared" si="289"/>
        <v>2</v>
      </c>
      <c r="BC879" s="101">
        <f t="shared" si="290"/>
        <v>2</v>
      </c>
      <c r="BD879" s="101">
        <f t="shared" si="291"/>
        <v>1</v>
      </c>
      <c r="BE879" s="101">
        <f t="shared" si="292"/>
        <v>2</v>
      </c>
      <c r="BF879" s="101">
        <f t="shared" si="293"/>
        <v>2</v>
      </c>
      <c r="BG879" s="101">
        <f t="shared" si="294"/>
        <v>18</v>
      </c>
    </row>
    <row r="880" spans="1:59" x14ac:dyDescent="0.2">
      <c r="A880" s="98">
        <v>1981615</v>
      </c>
      <c r="B880" s="98" t="s">
        <v>2069</v>
      </c>
      <c r="C880" s="98" t="s">
        <v>3023</v>
      </c>
      <c r="D880" s="98" t="s">
        <v>878</v>
      </c>
      <c r="E880" s="106">
        <v>345</v>
      </c>
      <c r="F880" s="107" t="s">
        <v>1370</v>
      </c>
      <c r="G880" s="108" t="s">
        <v>1371</v>
      </c>
      <c r="H880" s="109">
        <v>86667</v>
      </c>
      <c r="I880" s="108">
        <v>5.2999999999999999E-2</v>
      </c>
      <c r="J880" s="110">
        <v>8</v>
      </c>
      <c r="K880" s="110">
        <v>212</v>
      </c>
      <c r="L880" s="108">
        <v>3.7735849056603772E-2</v>
      </c>
      <c r="M880" s="110">
        <v>4</v>
      </c>
      <c r="N880" s="110">
        <v>212</v>
      </c>
      <c r="O880" s="108">
        <v>1.8867924528301886E-2</v>
      </c>
      <c r="P880" s="108">
        <v>0</v>
      </c>
      <c r="Q880" s="108">
        <v>0.48899999999999999</v>
      </c>
      <c r="R880" s="108">
        <v>1.1730205278592375E-2</v>
      </c>
      <c r="S880" s="110">
        <v>0</v>
      </c>
      <c r="T880" s="110">
        <v>54</v>
      </c>
      <c r="U880" s="110">
        <v>331</v>
      </c>
      <c r="V880" s="108">
        <v>0.16314199395770393</v>
      </c>
      <c r="W880" s="110">
        <v>542</v>
      </c>
      <c r="X880" s="110">
        <v>520</v>
      </c>
      <c r="Y880" s="110">
        <v>754</v>
      </c>
      <c r="Z880" s="108">
        <v>2.9177718832891247E-2</v>
      </c>
      <c r="AA880" s="110">
        <v>2</v>
      </c>
      <c r="AB880" s="110">
        <v>12</v>
      </c>
      <c r="AC880" s="110">
        <v>6</v>
      </c>
      <c r="AD880" s="110">
        <v>1</v>
      </c>
      <c r="AE880" s="110">
        <v>6</v>
      </c>
      <c r="AF880" s="110">
        <v>0</v>
      </c>
      <c r="AG880" s="110">
        <v>0</v>
      </c>
      <c r="AH880" s="110">
        <v>0</v>
      </c>
      <c r="AI880" s="110">
        <v>0</v>
      </c>
      <c r="AJ880" s="110">
        <v>1</v>
      </c>
      <c r="AK880" s="110">
        <v>212</v>
      </c>
      <c r="AL880" s="108">
        <v>0.13207547169811321</v>
      </c>
      <c r="AM880" s="111">
        <f t="shared" si="275"/>
        <v>0.878</v>
      </c>
      <c r="AN880" s="111">
        <f t="shared" si="274"/>
        <v>0.22800000000000001</v>
      </c>
      <c r="AO880" s="111">
        <f t="shared" si="276"/>
        <v>0.159</v>
      </c>
      <c r="AP880" s="111">
        <f t="shared" si="277"/>
        <v>0.28199999999999997</v>
      </c>
      <c r="AQ880" s="111">
        <f t="shared" si="278"/>
        <v>0</v>
      </c>
      <c r="AR880" s="111">
        <f t="shared" si="279"/>
        <v>0.91200000000000003</v>
      </c>
      <c r="AS880" s="111">
        <f t="shared" si="280"/>
        <v>7.0000000000000001E-3</v>
      </c>
      <c r="AT880" s="111">
        <f t="shared" si="281"/>
        <v>7.0000000000000001E-3</v>
      </c>
      <c r="AU880" s="111">
        <f t="shared" si="282"/>
        <v>0.19800000000000001</v>
      </c>
      <c r="AV880" s="111">
        <f t="shared" si="283"/>
        <v>0.26900000000000002</v>
      </c>
      <c r="AW880" s="101">
        <f t="shared" si="284"/>
        <v>0</v>
      </c>
      <c r="AX880" s="101">
        <f t="shared" si="285"/>
        <v>0</v>
      </c>
      <c r="AY880" s="101">
        <f t="shared" si="286"/>
        <v>0</v>
      </c>
      <c r="AZ880" s="101">
        <f t="shared" si="287"/>
        <v>0</v>
      </c>
      <c r="BA880" s="101">
        <f t="shared" si="288"/>
        <v>0</v>
      </c>
      <c r="BB880" s="101">
        <f t="shared" si="289"/>
        <v>2</v>
      </c>
      <c r="BC880" s="101">
        <f t="shared" si="290"/>
        <v>0</v>
      </c>
      <c r="BD880" s="101">
        <f t="shared" si="291"/>
        <v>0</v>
      </c>
      <c r="BE880" s="101">
        <f t="shared" si="292"/>
        <v>0</v>
      </c>
      <c r="BF880" s="101">
        <f t="shared" si="293"/>
        <v>0</v>
      </c>
      <c r="BG880" s="101">
        <f t="shared" si="294"/>
        <v>2</v>
      </c>
    </row>
    <row r="881" spans="1:59" x14ac:dyDescent="0.2">
      <c r="A881" s="98">
        <v>1981705</v>
      </c>
      <c r="B881" s="98" t="s">
        <v>1854</v>
      </c>
      <c r="C881" s="98" t="s">
        <v>3024</v>
      </c>
      <c r="D881" s="98" t="s">
        <v>879</v>
      </c>
      <c r="E881" s="106">
        <v>1551</v>
      </c>
      <c r="F881" s="107" t="s">
        <v>1376</v>
      </c>
      <c r="G881" s="108" t="s">
        <v>1377</v>
      </c>
      <c r="H881" s="109">
        <v>82756</v>
      </c>
      <c r="I881" s="108">
        <v>8.5999999999999993E-2</v>
      </c>
      <c r="J881" s="110">
        <v>45</v>
      </c>
      <c r="K881" s="110">
        <v>766</v>
      </c>
      <c r="L881" s="108">
        <v>5.87467362924282E-2</v>
      </c>
      <c r="M881" s="110">
        <v>4</v>
      </c>
      <c r="N881" s="110">
        <v>766</v>
      </c>
      <c r="O881" s="108">
        <v>5.2219321148825066E-3</v>
      </c>
      <c r="P881" s="108">
        <v>3.2000000000000001E-2</v>
      </c>
      <c r="Q881" s="108">
        <v>0.31</v>
      </c>
      <c r="R881" s="108">
        <v>-4.7882136279926338E-2</v>
      </c>
      <c r="S881" s="110">
        <v>84</v>
      </c>
      <c r="T881" s="110">
        <v>439</v>
      </c>
      <c r="U881" s="110">
        <v>1232</v>
      </c>
      <c r="V881" s="108">
        <v>0.42451298701298701</v>
      </c>
      <c r="W881" s="110">
        <v>90</v>
      </c>
      <c r="X881" s="110">
        <v>0</v>
      </c>
      <c r="Y881" s="110">
        <v>856</v>
      </c>
      <c r="Z881" s="108">
        <v>0.10514018691588785</v>
      </c>
      <c r="AA881" s="110">
        <v>7</v>
      </c>
      <c r="AB881" s="110">
        <v>17</v>
      </c>
      <c r="AC881" s="110">
        <v>12</v>
      </c>
      <c r="AD881" s="110">
        <v>11</v>
      </c>
      <c r="AE881" s="110">
        <v>3</v>
      </c>
      <c r="AF881" s="110">
        <v>22</v>
      </c>
      <c r="AG881" s="110">
        <v>40</v>
      </c>
      <c r="AH881" s="110">
        <v>0</v>
      </c>
      <c r="AI881" s="110">
        <v>0</v>
      </c>
      <c r="AJ881" s="110">
        <v>0</v>
      </c>
      <c r="AK881" s="110">
        <v>766</v>
      </c>
      <c r="AL881" s="108">
        <v>0.14621409921671019</v>
      </c>
      <c r="AM881" s="111">
        <f t="shared" si="275"/>
        <v>0.83499999999999996</v>
      </c>
      <c r="AN881" s="111">
        <f t="shared" si="274"/>
        <v>0.45500000000000002</v>
      </c>
      <c r="AO881" s="111">
        <f t="shared" si="276"/>
        <v>0.28399999999999997</v>
      </c>
      <c r="AP881" s="111">
        <f t="shared" si="277"/>
        <v>0.13800000000000001</v>
      </c>
      <c r="AQ881" s="111">
        <f t="shared" si="278"/>
        <v>0.57899999999999996</v>
      </c>
      <c r="AR881" s="111">
        <f t="shared" si="279"/>
        <v>0.33</v>
      </c>
      <c r="AS881" s="111">
        <f t="shared" si="280"/>
        <v>0.371</v>
      </c>
      <c r="AT881" s="111">
        <f t="shared" si="281"/>
        <v>0.371</v>
      </c>
      <c r="AU881" s="111">
        <f t="shared" si="282"/>
        <v>0.629</v>
      </c>
      <c r="AV881" s="111">
        <f t="shared" si="283"/>
        <v>0.33700000000000002</v>
      </c>
      <c r="AW881" s="101">
        <f t="shared" si="284"/>
        <v>0</v>
      </c>
      <c r="AX881" s="101">
        <f t="shared" si="285"/>
        <v>1</v>
      </c>
      <c r="AY881" s="101">
        <f t="shared" si="286"/>
        <v>0</v>
      </c>
      <c r="AZ881" s="101">
        <f t="shared" si="287"/>
        <v>0</v>
      </c>
      <c r="BA881" s="101">
        <f t="shared" si="288"/>
        <v>1</v>
      </c>
      <c r="BB881" s="101">
        <f t="shared" si="289"/>
        <v>0</v>
      </c>
      <c r="BC881" s="101">
        <f t="shared" si="290"/>
        <v>1</v>
      </c>
      <c r="BD881" s="101">
        <f t="shared" si="291"/>
        <v>1</v>
      </c>
      <c r="BE881" s="101">
        <f t="shared" si="292"/>
        <v>1</v>
      </c>
      <c r="BF881" s="101">
        <f t="shared" si="293"/>
        <v>1</v>
      </c>
      <c r="BG881" s="101">
        <f t="shared" si="294"/>
        <v>6</v>
      </c>
    </row>
    <row r="882" spans="1:59" x14ac:dyDescent="0.2">
      <c r="A882" s="98">
        <v>1981840</v>
      </c>
      <c r="B882" s="98" t="s">
        <v>2107</v>
      </c>
      <c r="C882" s="98" t="s">
        <v>3025</v>
      </c>
      <c r="D882" s="98" t="s">
        <v>880</v>
      </c>
      <c r="E882" s="106">
        <v>1366</v>
      </c>
      <c r="F882" s="107" t="s">
        <v>79</v>
      </c>
      <c r="G882" s="108" t="s">
        <v>1210</v>
      </c>
      <c r="H882" s="109">
        <v>116477</v>
      </c>
      <c r="I882" s="108">
        <v>1.3999999999999999E-2</v>
      </c>
      <c r="J882" s="110">
        <v>24</v>
      </c>
      <c r="K882" s="110">
        <v>465</v>
      </c>
      <c r="L882" s="108">
        <v>5.1612903225806452E-2</v>
      </c>
      <c r="M882" s="110">
        <v>9</v>
      </c>
      <c r="N882" s="110">
        <v>465</v>
      </c>
      <c r="O882" s="108">
        <v>1.935483870967742E-2</v>
      </c>
      <c r="P882" s="108">
        <v>2.6000000000000002E-2</v>
      </c>
      <c r="Q882" s="108">
        <v>0.20899999999999999</v>
      </c>
      <c r="R882" s="108">
        <v>-6.6302118933697876E-2</v>
      </c>
      <c r="S882" s="110">
        <v>27</v>
      </c>
      <c r="T882" s="110">
        <v>197</v>
      </c>
      <c r="U882" s="110">
        <v>839</v>
      </c>
      <c r="V882" s="108">
        <v>0.26698450536352802</v>
      </c>
      <c r="W882" s="110">
        <v>12</v>
      </c>
      <c r="X882" s="110">
        <v>0</v>
      </c>
      <c r="Y882" s="110">
        <v>477</v>
      </c>
      <c r="Z882" s="108">
        <v>2.5157232704402517E-2</v>
      </c>
      <c r="AA882" s="110">
        <v>7</v>
      </c>
      <c r="AB882" s="110">
        <v>9</v>
      </c>
      <c r="AC882" s="110">
        <v>0</v>
      </c>
      <c r="AD882" s="110">
        <v>22</v>
      </c>
      <c r="AE882" s="110">
        <v>7</v>
      </c>
      <c r="AF882" s="110">
        <v>0</v>
      </c>
      <c r="AG882" s="110">
        <v>3</v>
      </c>
      <c r="AH882" s="110">
        <v>7</v>
      </c>
      <c r="AI882" s="110">
        <v>0</v>
      </c>
      <c r="AJ882" s="110">
        <v>0</v>
      </c>
      <c r="AK882" s="110">
        <v>465</v>
      </c>
      <c r="AL882" s="108">
        <v>0.11827956989247312</v>
      </c>
      <c r="AM882" s="111">
        <f t="shared" si="275"/>
        <v>0.97899999999999998</v>
      </c>
      <c r="AN882" s="111">
        <f t="shared" si="274"/>
        <v>4.4999999999999998E-2</v>
      </c>
      <c r="AO882" s="111">
        <f t="shared" si="276"/>
        <v>0.24299999999999999</v>
      </c>
      <c r="AP882" s="111">
        <f t="shared" si="277"/>
        <v>0.28499999999999998</v>
      </c>
      <c r="AQ882" s="111">
        <f t="shared" si="278"/>
        <v>0.5</v>
      </c>
      <c r="AR882" s="111">
        <f t="shared" si="279"/>
        <v>4.2000000000000003E-2</v>
      </c>
      <c r="AS882" s="111">
        <f t="shared" si="280"/>
        <v>6.2E-2</v>
      </c>
      <c r="AT882" s="111">
        <f t="shared" si="281"/>
        <v>6.2E-2</v>
      </c>
      <c r="AU882" s="111">
        <f t="shared" si="282"/>
        <v>0.182</v>
      </c>
      <c r="AV882" s="111">
        <f t="shared" si="283"/>
        <v>0.192</v>
      </c>
      <c r="AW882" s="101">
        <f t="shared" si="284"/>
        <v>0</v>
      </c>
      <c r="AX882" s="101">
        <f t="shared" si="285"/>
        <v>0</v>
      </c>
      <c r="AY882" s="101">
        <f t="shared" si="286"/>
        <v>0</v>
      </c>
      <c r="AZ882" s="101">
        <f t="shared" si="287"/>
        <v>0</v>
      </c>
      <c r="BA882" s="101">
        <f t="shared" si="288"/>
        <v>1</v>
      </c>
      <c r="BB882" s="101">
        <f t="shared" si="289"/>
        <v>0</v>
      </c>
      <c r="BC882" s="101">
        <f t="shared" si="290"/>
        <v>1</v>
      </c>
      <c r="BD882" s="101">
        <f t="shared" si="291"/>
        <v>0</v>
      </c>
      <c r="BE882" s="101">
        <f t="shared" si="292"/>
        <v>0</v>
      </c>
      <c r="BF882" s="101">
        <f t="shared" si="293"/>
        <v>0</v>
      </c>
      <c r="BG882" s="101">
        <f t="shared" si="294"/>
        <v>2</v>
      </c>
    </row>
    <row r="883" spans="1:59" x14ac:dyDescent="0.2">
      <c r="A883" s="98">
        <v>1981885</v>
      </c>
      <c r="B883" s="98" t="s">
        <v>1707</v>
      </c>
      <c r="C883" s="98" t="s">
        <v>3026</v>
      </c>
      <c r="D883" s="98" t="s">
        <v>881</v>
      </c>
      <c r="E883" s="106">
        <v>688</v>
      </c>
      <c r="F883" s="107" t="s">
        <v>1230</v>
      </c>
      <c r="G883" s="108" t="s">
        <v>1231</v>
      </c>
      <c r="H883" s="109">
        <v>80556</v>
      </c>
      <c r="I883" s="108">
        <v>0.10400000000000001</v>
      </c>
      <c r="J883" s="110">
        <v>36</v>
      </c>
      <c r="K883" s="110">
        <v>270</v>
      </c>
      <c r="L883" s="108">
        <v>0.13333333333333333</v>
      </c>
      <c r="M883" s="110">
        <v>13</v>
      </c>
      <c r="N883" s="110">
        <v>270</v>
      </c>
      <c r="O883" s="108">
        <v>4.8148148148148148E-2</v>
      </c>
      <c r="P883" s="108">
        <v>5.5E-2</v>
      </c>
      <c r="Q883" s="108">
        <v>0.34899999999999998</v>
      </c>
      <c r="R883" s="108">
        <v>-0.13021491782553729</v>
      </c>
      <c r="S883" s="110">
        <v>24</v>
      </c>
      <c r="T883" s="110">
        <v>159</v>
      </c>
      <c r="U883" s="110">
        <v>458</v>
      </c>
      <c r="V883" s="108">
        <v>0.39956331877729256</v>
      </c>
      <c r="W883" s="110">
        <v>21</v>
      </c>
      <c r="X883" s="110">
        <v>0</v>
      </c>
      <c r="Y883" s="110">
        <v>291</v>
      </c>
      <c r="Z883" s="108">
        <v>7.2164948453608241E-2</v>
      </c>
      <c r="AA883" s="110">
        <v>9</v>
      </c>
      <c r="AB883" s="110">
        <v>16</v>
      </c>
      <c r="AC883" s="110">
        <v>10</v>
      </c>
      <c r="AD883" s="110">
        <v>8</v>
      </c>
      <c r="AE883" s="110">
        <v>1</v>
      </c>
      <c r="AF883" s="110">
        <v>19</v>
      </c>
      <c r="AG883" s="110">
        <v>0</v>
      </c>
      <c r="AH883" s="110">
        <v>8</v>
      </c>
      <c r="AI883" s="110">
        <v>0</v>
      </c>
      <c r="AJ883" s="110">
        <v>0</v>
      </c>
      <c r="AK883" s="110">
        <v>270</v>
      </c>
      <c r="AL883" s="108">
        <v>0.26296296296296295</v>
      </c>
      <c r="AM883" s="111">
        <f t="shared" si="275"/>
        <v>0.80100000000000005</v>
      </c>
      <c r="AN883" s="111">
        <f t="shared" si="274"/>
        <v>0.55000000000000004</v>
      </c>
      <c r="AO883" s="111">
        <f t="shared" si="276"/>
        <v>0.69799999999999995</v>
      </c>
      <c r="AP883" s="111">
        <f t="shared" si="277"/>
        <v>0.63</v>
      </c>
      <c r="AQ883" s="111">
        <f t="shared" si="278"/>
        <v>0.79700000000000004</v>
      </c>
      <c r="AR883" s="111">
        <f t="shared" si="279"/>
        <v>0.48199999999999998</v>
      </c>
      <c r="AS883" s="111">
        <f t="shared" si="280"/>
        <v>0.28199999999999997</v>
      </c>
      <c r="AT883" s="111">
        <f t="shared" si="281"/>
        <v>0.28199999999999997</v>
      </c>
      <c r="AU883" s="111">
        <f t="shared" si="282"/>
        <v>0.44800000000000001</v>
      </c>
      <c r="AV883" s="111">
        <f t="shared" si="283"/>
        <v>0.83699999999999997</v>
      </c>
      <c r="AW883" s="101">
        <f t="shared" si="284"/>
        <v>0</v>
      </c>
      <c r="AX883" s="101">
        <f t="shared" si="285"/>
        <v>1</v>
      </c>
      <c r="AY883" s="101">
        <f t="shared" si="286"/>
        <v>2</v>
      </c>
      <c r="AZ883" s="101">
        <f t="shared" si="287"/>
        <v>1</v>
      </c>
      <c r="BA883" s="101">
        <f t="shared" si="288"/>
        <v>2</v>
      </c>
      <c r="BB883" s="101">
        <f t="shared" si="289"/>
        <v>1</v>
      </c>
      <c r="BC883" s="101">
        <f t="shared" si="290"/>
        <v>2</v>
      </c>
      <c r="BD883" s="101">
        <f t="shared" si="291"/>
        <v>0</v>
      </c>
      <c r="BE883" s="101">
        <f t="shared" si="292"/>
        <v>1</v>
      </c>
      <c r="BF883" s="101">
        <f t="shared" si="293"/>
        <v>2</v>
      </c>
      <c r="BG883" s="101">
        <f t="shared" si="294"/>
        <v>12</v>
      </c>
    </row>
    <row r="884" spans="1:59" x14ac:dyDescent="0.2">
      <c r="A884" s="98">
        <v>1982020</v>
      </c>
      <c r="B884" s="98" t="s">
        <v>1675</v>
      </c>
      <c r="C884" s="98" t="s">
        <v>3027</v>
      </c>
      <c r="D884" s="98" t="s">
        <v>882</v>
      </c>
      <c r="E884" s="106">
        <v>755</v>
      </c>
      <c r="F884" s="107" t="s">
        <v>1403</v>
      </c>
      <c r="G884" s="108" t="s">
        <v>1404</v>
      </c>
      <c r="H884" s="109">
        <v>59306</v>
      </c>
      <c r="I884" s="108">
        <v>6.0999999999999999E-2</v>
      </c>
      <c r="J884" s="110">
        <v>34</v>
      </c>
      <c r="K884" s="110">
        <v>292</v>
      </c>
      <c r="L884" s="108">
        <v>0.11643835616438356</v>
      </c>
      <c r="M884" s="110">
        <v>10</v>
      </c>
      <c r="N884" s="110">
        <v>292</v>
      </c>
      <c r="O884" s="108">
        <v>3.4246575342465752E-2</v>
      </c>
      <c r="P884" s="108">
        <v>2.7999999999999997E-2</v>
      </c>
      <c r="Q884" s="108">
        <v>0.46399999999999997</v>
      </c>
      <c r="R884" s="108">
        <v>-7.8144078144078144E-2</v>
      </c>
      <c r="S884" s="110">
        <v>28</v>
      </c>
      <c r="T884" s="110">
        <v>177</v>
      </c>
      <c r="U884" s="110">
        <v>464</v>
      </c>
      <c r="V884" s="108">
        <v>0.44181034482758619</v>
      </c>
      <c r="W884" s="110">
        <v>21</v>
      </c>
      <c r="X884" s="110">
        <v>0</v>
      </c>
      <c r="Y884" s="110">
        <v>313</v>
      </c>
      <c r="Z884" s="108">
        <v>6.7092651757188496E-2</v>
      </c>
      <c r="AA884" s="110">
        <v>11</v>
      </c>
      <c r="AB884" s="110">
        <v>12</v>
      </c>
      <c r="AC884" s="110">
        <v>8</v>
      </c>
      <c r="AD884" s="110">
        <v>0</v>
      </c>
      <c r="AE884" s="110">
        <v>0</v>
      </c>
      <c r="AF884" s="110">
        <v>4</v>
      </c>
      <c r="AG884" s="110">
        <v>2</v>
      </c>
      <c r="AH884" s="110">
        <v>0</v>
      </c>
      <c r="AI884" s="110">
        <v>0</v>
      </c>
      <c r="AJ884" s="110">
        <v>0</v>
      </c>
      <c r="AK884" s="110">
        <v>292</v>
      </c>
      <c r="AL884" s="108">
        <v>0.12671232876712329</v>
      </c>
      <c r="AM884" s="111">
        <f t="shared" si="275"/>
        <v>0.378</v>
      </c>
      <c r="AN884" s="111">
        <f t="shared" si="274"/>
        <v>0.27400000000000002</v>
      </c>
      <c r="AO884" s="111">
        <f t="shared" si="276"/>
        <v>0.61499999999999999</v>
      </c>
      <c r="AP884" s="111">
        <f t="shared" si="277"/>
        <v>0.48299999999999998</v>
      </c>
      <c r="AQ884" s="111">
        <f t="shared" si="278"/>
        <v>0.52800000000000002</v>
      </c>
      <c r="AR884" s="111">
        <f t="shared" si="279"/>
        <v>0.871</v>
      </c>
      <c r="AS884" s="111">
        <f t="shared" si="280"/>
        <v>0.443</v>
      </c>
      <c r="AT884" s="111">
        <f t="shared" si="281"/>
        <v>0.443</v>
      </c>
      <c r="AU884" s="111">
        <f t="shared" si="282"/>
        <v>0.41899999999999998</v>
      </c>
      <c r="AV884" s="111">
        <f t="shared" si="283"/>
        <v>0.23400000000000001</v>
      </c>
      <c r="AW884" s="101">
        <f t="shared" si="284"/>
        <v>1</v>
      </c>
      <c r="AX884" s="101">
        <f t="shared" si="285"/>
        <v>0</v>
      </c>
      <c r="AY884" s="101">
        <f t="shared" si="286"/>
        <v>1</v>
      </c>
      <c r="AZ884" s="101">
        <f t="shared" si="287"/>
        <v>1</v>
      </c>
      <c r="BA884" s="101">
        <f t="shared" si="288"/>
        <v>1</v>
      </c>
      <c r="BB884" s="101">
        <f t="shared" si="289"/>
        <v>2</v>
      </c>
      <c r="BC884" s="101">
        <f t="shared" si="290"/>
        <v>2</v>
      </c>
      <c r="BD884" s="101">
        <f t="shared" si="291"/>
        <v>1</v>
      </c>
      <c r="BE884" s="101">
        <f t="shared" si="292"/>
        <v>1</v>
      </c>
      <c r="BF884" s="101">
        <f t="shared" si="293"/>
        <v>0</v>
      </c>
      <c r="BG884" s="101">
        <f t="shared" si="294"/>
        <v>10</v>
      </c>
    </row>
    <row r="885" spans="1:59" x14ac:dyDescent="0.2">
      <c r="A885" s="98">
        <v>1981975</v>
      </c>
      <c r="B885" s="98" t="s">
        <v>1775</v>
      </c>
      <c r="C885" s="98" t="s">
        <v>3028</v>
      </c>
      <c r="D885" s="98" t="s">
        <v>883</v>
      </c>
      <c r="E885" s="106">
        <v>165</v>
      </c>
      <c r="F885" s="107" t="s">
        <v>1172</v>
      </c>
      <c r="G885" s="108" t="s">
        <v>1173</v>
      </c>
      <c r="H885" s="109">
        <v>69167</v>
      </c>
      <c r="I885" s="108">
        <v>1.7000000000000001E-2</v>
      </c>
      <c r="J885" s="110">
        <v>6</v>
      </c>
      <c r="K885" s="110">
        <v>76</v>
      </c>
      <c r="L885" s="108">
        <v>7.8947368421052627E-2</v>
      </c>
      <c r="M885" s="110">
        <v>0</v>
      </c>
      <c r="N885" s="110">
        <v>76</v>
      </c>
      <c r="O885" s="108">
        <v>0</v>
      </c>
      <c r="P885" s="108">
        <v>1.1000000000000001E-2</v>
      </c>
      <c r="Q885" s="108">
        <v>0.37200000000000005</v>
      </c>
      <c r="R885" s="108">
        <v>-0.16243654822335024</v>
      </c>
      <c r="S885" s="110">
        <v>24</v>
      </c>
      <c r="T885" s="110">
        <v>45</v>
      </c>
      <c r="U885" s="110">
        <v>122</v>
      </c>
      <c r="V885" s="108">
        <v>0.56557377049180324</v>
      </c>
      <c r="W885" s="110">
        <v>0</v>
      </c>
      <c r="X885" s="110">
        <v>0</v>
      </c>
      <c r="Y885" s="110">
        <v>76</v>
      </c>
      <c r="Z885" s="108">
        <v>0</v>
      </c>
      <c r="AA885" s="110">
        <v>0</v>
      </c>
      <c r="AB885" s="110">
        <v>0</v>
      </c>
      <c r="AC885" s="110">
        <v>0</v>
      </c>
      <c r="AD885" s="110">
        <v>0</v>
      </c>
      <c r="AE885" s="110">
        <v>0</v>
      </c>
      <c r="AF885" s="110">
        <v>0</v>
      </c>
      <c r="AG885" s="110">
        <v>0</v>
      </c>
      <c r="AH885" s="110">
        <v>0</v>
      </c>
      <c r="AI885" s="110">
        <v>0</v>
      </c>
      <c r="AJ885" s="110">
        <v>0</v>
      </c>
      <c r="AK885" s="110">
        <v>76</v>
      </c>
      <c r="AL885" s="108">
        <v>0</v>
      </c>
      <c r="AM885" s="111">
        <f t="shared" si="275"/>
        <v>0.62</v>
      </c>
      <c r="AN885" s="111">
        <f t="shared" si="274"/>
        <v>5.5E-2</v>
      </c>
      <c r="AO885" s="111">
        <f t="shared" si="276"/>
        <v>0.40799999999999997</v>
      </c>
      <c r="AP885" s="111">
        <f t="shared" si="277"/>
        <v>0</v>
      </c>
      <c r="AQ885" s="111">
        <f t="shared" si="278"/>
        <v>0.28899999999999998</v>
      </c>
      <c r="AR885" s="111">
        <f t="shared" si="279"/>
        <v>0.58299999999999996</v>
      </c>
      <c r="AS885" s="111">
        <f t="shared" si="280"/>
        <v>0.81299999999999994</v>
      </c>
      <c r="AT885" s="111">
        <f t="shared" si="281"/>
        <v>0.81299999999999994</v>
      </c>
      <c r="AU885" s="111">
        <f t="shared" si="282"/>
        <v>0</v>
      </c>
      <c r="AV885" s="111">
        <f t="shared" si="283"/>
        <v>0</v>
      </c>
      <c r="AW885" s="101">
        <f t="shared" si="284"/>
        <v>1</v>
      </c>
      <c r="AX885" s="101">
        <f t="shared" si="285"/>
        <v>0</v>
      </c>
      <c r="AY885" s="101">
        <f t="shared" si="286"/>
        <v>1</v>
      </c>
      <c r="AZ885" s="101">
        <f t="shared" si="287"/>
        <v>0</v>
      </c>
      <c r="BA885" s="101">
        <f t="shared" si="288"/>
        <v>0</v>
      </c>
      <c r="BB885" s="101">
        <f t="shared" si="289"/>
        <v>1</v>
      </c>
      <c r="BC885" s="101">
        <f t="shared" si="290"/>
        <v>2</v>
      </c>
      <c r="BD885" s="101">
        <f t="shared" si="291"/>
        <v>2</v>
      </c>
      <c r="BE885" s="101">
        <f t="shared" si="292"/>
        <v>0</v>
      </c>
      <c r="BF885" s="101">
        <f t="shared" si="293"/>
        <v>0</v>
      </c>
      <c r="BG885" s="101">
        <f t="shared" si="294"/>
        <v>7</v>
      </c>
    </row>
    <row r="886" spans="1:59" x14ac:dyDescent="0.2">
      <c r="A886" s="98">
        <v>1982065</v>
      </c>
      <c r="B886" s="98" t="s">
        <v>1541</v>
      </c>
      <c r="C886" s="98" t="s">
        <v>3029</v>
      </c>
      <c r="D886" s="98" t="s">
        <v>884</v>
      </c>
      <c r="E886" s="106">
        <v>747</v>
      </c>
      <c r="F886" s="107" t="s">
        <v>1284</v>
      </c>
      <c r="G886" s="108" t="s">
        <v>1285</v>
      </c>
      <c r="H886" s="109">
        <v>65278</v>
      </c>
      <c r="I886" s="108">
        <v>9.6999999999999989E-2</v>
      </c>
      <c r="J886" s="110">
        <v>36</v>
      </c>
      <c r="K886" s="110">
        <v>356</v>
      </c>
      <c r="L886" s="108">
        <v>0.10112359550561797</v>
      </c>
      <c r="M886" s="110">
        <v>8</v>
      </c>
      <c r="N886" s="110">
        <v>356</v>
      </c>
      <c r="O886" s="108">
        <v>2.247191011235955E-2</v>
      </c>
      <c r="P886" s="108">
        <v>3.4000000000000002E-2</v>
      </c>
      <c r="Q886" s="108">
        <v>0.67500000000000004</v>
      </c>
      <c r="R886" s="108">
        <v>-4.8407643312101914E-2</v>
      </c>
      <c r="S886" s="110">
        <v>133</v>
      </c>
      <c r="T886" s="110">
        <v>491</v>
      </c>
      <c r="U886" s="110">
        <v>1166</v>
      </c>
      <c r="V886" s="108">
        <v>0.53516295025728988</v>
      </c>
      <c r="W886" s="110">
        <v>56</v>
      </c>
      <c r="X886" s="110">
        <v>0</v>
      </c>
      <c r="Y886" s="110">
        <v>412</v>
      </c>
      <c r="Z886" s="108">
        <v>0.13592233009708737</v>
      </c>
      <c r="AA886" s="110">
        <v>13</v>
      </c>
      <c r="AB886" s="110">
        <v>10</v>
      </c>
      <c r="AC886" s="110">
        <v>2</v>
      </c>
      <c r="AD886" s="110">
        <v>2</v>
      </c>
      <c r="AE886" s="110">
        <v>0</v>
      </c>
      <c r="AF886" s="110">
        <v>26</v>
      </c>
      <c r="AG886" s="110">
        <v>7</v>
      </c>
      <c r="AH886" s="110">
        <v>3</v>
      </c>
      <c r="AI886" s="110">
        <v>0</v>
      </c>
      <c r="AJ886" s="110">
        <v>0</v>
      </c>
      <c r="AK886" s="110">
        <v>356</v>
      </c>
      <c r="AL886" s="108">
        <v>0.17696629213483145</v>
      </c>
      <c r="AM886" s="111">
        <f t="shared" si="275"/>
        <v>0.51800000000000002</v>
      </c>
      <c r="AN886" s="111">
        <f t="shared" si="274"/>
        <v>0.51100000000000001</v>
      </c>
      <c r="AO886" s="111">
        <f t="shared" si="276"/>
        <v>0.52900000000000003</v>
      </c>
      <c r="AP886" s="111">
        <f t="shared" si="277"/>
        <v>0.33200000000000002</v>
      </c>
      <c r="AQ886" s="111">
        <f t="shared" si="278"/>
        <v>0.60499999999999998</v>
      </c>
      <c r="AR886" s="111">
        <f t="shared" si="279"/>
        <v>0.98899999999999999</v>
      </c>
      <c r="AS886" s="111">
        <f t="shared" si="280"/>
        <v>0.73799999999999999</v>
      </c>
      <c r="AT886" s="111">
        <f t="shared" si="281"/>
        <v>0.73799999999999999</v>
      </c>
      <c r="AU886" s="111">
        <f t="shared" si="282"/>
        <v>0.76900000000000002</v>
      </c>
      <c r="AV886" s="111">
        <f t="shared" si="283"/>
        <v>0.48699999999999999</v>
      </c>
      <c r="AW886" s="101">
        <f t="shared" si="284"/>
        <v>1</v>
      </c>
      <c r="AX886" s="101">
        <f t="shared" si="285"/>
        <v>1</v>
      </c>
      <c r="AY886" s="101">
        <f t="shared" si="286"/>
        <v>1</v>
      </c>
      <c r="AZ886" s="101">
        <f t="shared" si="287"/>
        <v>0</v>
      </c>
      <c r="BA886" s="101">
        <f t="shared" si="288"/>
        <v>1</v>
      </c>
      <c r="BB886" s="101">
        <f t="shared" si="289"/>
        <v>2</v>
      </c>
      <c r="BC886" s="101">
        <f t="shared" si="290"/>
        <v>1</v>
      </c>
      <c r="BD886" s="101">
        <f t="shared" si="291"/>
        <v>2</v>
      </c>
      <c r="BE886" s="101">
        <f t="shared" si="292"/>
        <v>2</v>
      </c>
      <c r="BF886" s="101">
        <f t="shared" si="293"/>
        <v>1</v>
      </c>
      <c r="BG886" s="101">
        <f t="shared" si="294"/>
        <v>12</v>
      </c>
    </row>
    <row r="887" spans="1:59" x14ac:dyDescent="0.2">
      <c r="A887" s="98">
        <v>1982200</v>
      </c>
      <c r="B887" s="98" t="s">
        <v>1552</v>
      </c>
      <c r="C887" s="98" t="s">
        <v>3030</v>
      </c>
      <c r="D887" s="98" t="s">
        <v>885</v>
      </c>
      <c r="E887" s="106">
        <v>2084</v>
      </c>
      <c r="F887" s="107" t="s">
        <v>1236</v>
      </c>
      <c r="G887" s="108" t="s">
        <v>1237</v>
      </c>
      <c r="H887" s="109">
        <v>71131</v>
      </c>
      <c r="I887" s="108">
        <v>6.7000000000000004E-2</v>
      </c>
      <c r="J887" s="110">
        <v>184</v>
      </c>
      <c r="K887" s="110">
        <v>857</v>
      </c>
      <c r="L887" s="108">
        <v>0.21470245040840141</v>
      </c>
      <c r="M887" s="110">
        <v>30</v>
      </c>
      <c r="N887" s="110">
        <v>857</v>
      </c>
      <c r="O887" s="108">
        <v>3.5005834305717617E-2</v>
      </c>
      <c r="P887" s="108">
        <v>2.4E-2</v>
      </c>
      <c r="Q887" s="108">
        <v>0.39600000000000002</v>
      </c>
      <c r="R887" s="108">
        <v>8.2244799225931302E-3</v>
      </c>
      <c r="S887" s="110">
        <v>169</v>
      </c>
      <c r="T887" s="110">
        <v>585</v>
      </c>
      <c r="U887" s="110">
        <v>1431</v>
      </c>
      <c r="V887" s="108">
        <v>0.52690426275331936</v>
      </c>
      <c r="W887" s="110">
        <v>32</v>
      </c>
      <c r="X887" s="110">
        <v>0</v>
      </c>
      <c r="Y887" s="110">
        <v>889</v>
      </c>
      <c r="Z887" s="108">
        <v>3.59955005624297E-2</v>
      </c>
      <c r="AA887" s="110">
        <v>26</v>
      </c>
      <c r="AB887" s="110">
        <v>4</v>
      </c>
      <c r="AC887" s="110">
        <v>10</v>
      </c>
      <c r="AD887" s="110">
        <v>10</v>
      </c>
      <c r="AE887" s="110">
        <v>0</v>
      </c>
      <c r="AF887" s="110">
        <v>50</v>
      </c>
      <c r="AG887" s="110">
        <v>0</v>
      </c>
      <c r="AH887" s="110">
        <v>0</v>
      </c>
      <c r="AI887" s="110">
        <v>0</v>
      </c>
      <c r="AJ887" s="110">
        <v>0</v>
      </c>
      <c r="AK887" s="110">
        <v>857</v>
      </c>
      <c r="AL887" s="108">
        <v>0.11668611435239207</v>
      </c>
      <c r="AM887" s="111">
        <f t="shared" si="275"/>
        <v>0.66</v>
      </c>
      <c r="AN887" s="111">
        <f t="shared" si="274"/>
        <v>0.32200000000000001</v>
      </c>
      <c r="AO887" s="111">
        <f t="shared" si="276"/>
        <v>0.91300000000000003</v>
      </c>
      <c r="AP887" s="111">
        <f t="shared" si="277"/>
        <v>0.495</v>
      </c>
      <c r="AQ887" s="111">
        <f t="shared" si="278"/>
        <v>0.47399999999999998</v>
      </c>
      <c r="AR887" s="111">
        <f t="shared" si="279"/>
        <v>0.68500000000000005</v>
      </c>
      <c r="AS887" s="111">
        <f t="shared" si="280"/>
        <v>0.71399999999999997</v>
      </c>
      <c r="AT887" s="111">
        <f t="shared" si="281"/>
        <v>0.71399999999999997</v>
      </c>
      <c r="AU887" s="111">
        <f t="shared" si="282"/>
        <v>0.23699999999999999</v>
      </c>
      <c r="AV887" s="111">
        <f t="shared" si="283"/>
        <v>0.186</v>
      </c>
      <c r="AW887" s="101">
        <f t="shared" si="284"/>
        <v>1</v>
      </c>
      <c r="AX887" s="101">
        <f t="shared" si="285"/>
        <v>0</v>
      </c>
      <c r="AY887" s="101">
        <f t="shared" si="286"/>
        <v>2</v>
      </c>
      <c r="AZ887" s="101">
        <f t="shared" si="287"/>
        <v>1</v>
      </c>
      <c r="BA887" s="101">
        <f t="shared" si="288"/>
        <v>1</v>
      </c>
      <c r="BB887" s="101">
        <f t="shared" si="289"/>
        <v>2</v>
      </c>
      <c r="BC887" s="101">
        <f t="shared" si="290"/>
        <v>0</v>
      </c>
      <c r="BD887" s="101">
        <f t="shared" si="291"/>
        <v>2</v>
      </c>
      <c r="BE887" s="101">
        <f t="shared" si="292"/>
        <v>0</v>
      </c>
      <c r="BF887" s="101">
        <f t="shared" si="293"/>
        <v>0</v>
      </c>
      <c r="BG887" s="101">
        <f t="shared" si="294"/>
        <v>9</v>
      </c>
    </row>
    <row r="888" spans="1:59" x14ac:dyDescent="0.2">
      <c r="A888" s="98">
        <v>1982335</v>
      </c>
      <c r="B888" s="98" t="s">
        <v>1828</v>
      </c>
      <c r="C888" s="98" t="s">
        <v>3031</v>
      </c>
      <c r="D888" s="98" t="s">
        <v>886</v>
      </c>
      <c r="E888" s="106">
        <v>7352</v>
      </c>
      <c r="F888" s="107" t="s">
        <v>886</v>
      </c>
      <c r="G888" s="108" t="s">
        <v>1367</v>
      </c>
      <c r="H888" s="109">
        <v>56536</v>
      </c>
      <c r="I888" s="108">
        <v>0.15</v>
      </c>
      <c r="J888" s="110">
        <v>463</v>
      </c>
      <c r="K888" s="110">
        <v>3099</v>
      </c>
      <c r="L888" s="108">
        <v>0.1494030332365279</v>
      </c>
      <c r="M888" s="110">
        <v>165</v>
      </c>
      <c r="N888" s="110">
        <v>3099</v>
      </c>
      <c r="O888" s="108">
        <v>5.324298160696999E-2</v>
      </c>
      <c r="P888" s="108">
        <v>4.7E-2</v>
      </c>
      <c r="Q888" s="108">
        <v>0.36200000000000004</v>
      </c>
      <c r="R888" s="108">
        <v>1.1835948252133223E-2</v>
      </c>
      <c r="S888" s="110">
        <v>336</v>
      </c>
      <c r="T888" s="110">
        <v>1942</v>
      </c>
      <c r="U888" s="110">
        <v>5030</v>
      </c>
      <c r="V888" s="108">
        <v>0.45288270377733597</v>
      </c>
      <c r="W888" s="110">
        <v>123</v>
      </c>
      <c r="X888" s="110">
        <v>0</v>
      </c>
      <c r="Y888" s="110">
        <v>3222</v>
      </c>
      <c r="Z888" s="108">
        <v>3.8175046554934824E-2</v>
      </c>
      <c r="AA888" s="110">
        <v>77</v>
      </c>
      <c r="AB888" s="110">
        <v>133</v>
      </c>
      <c r="AC888" s="110">
        <v>60</v>
      </c>
      <c r="AD888" s="110">
        <v>51</v>
      </c>
      <c r="AE888" s="110">
        <v>5</v>
      </c>
      <c r="AF888" s="110">
        <v>177</v>
      </c>
      <c r="AG888" s="110">
        <v>174</v>
      </c>
      <c r="AH888" s="110">
        <v>112</v>
      </c>
      <c r="AI888" s="110">
        <v>0</v>
      </c>
      <c r="AJ888" s="110">
        <v>7</v>
      </c>
      <c r="AK888" s="110">
        <v>3099</v>
      </c>
      <c r="AL888" s="108">
        <v>0.25685705066150372</v>
      </c>
      <c r="AM888" s="111">
        <f t="shared" si="275"/>
        <v>0.29599999999999999</v>
      </c>
      <c r="AN888" s="111">
        <f t="shared" si="274"/>
        <v>0.755</v>
      </c>
      <c r="AO888" s="111">
        <f t="shared" si="276"/>
        <v>0.76400000000000001</v>
      </c>
      <c r="AP888" s="111">
        <f t="shared" si="277"/>
        <v>0.67100000000000004</v>
      </c>
      <c r="AQ888" s="111">
        <f t="shared" si="278"/>
        <v>0.746</v>
      </c>
      <c r="AR888" s="111">
        <f t="shared" si="279"/>
        <v>0.54200000000000004</v>
      </c>
      <c r="AS888" s="111">
        <f t="shared" si="280"/>
        <v>0.48899999999999999</v>
      </c>
      <c r="AT888" s="111">
        <f t="shared" si="281"/>
        <v>0.48899999999999999</v>
      </c>
      <c r="AU888" s="111">
        <f t="shared" si="282"/>
        <v>0.25</v>
      </c>
      <c r="AV888" s="111">
        <f t="shared" si="283"/>
        <v>0.81599999999999995</v>
      </c>
      <c r="AW888" s="101">
        <f t="shared" si="284"/>
        <v>2</v>
      </c>
      <c r="AX888" s="101">
        <f t="shared" si="285"/>
        <v>2</v>
      </c>
      <c r="AY888" s="101">
        <f t="shared" si="286"/>
        <v>2</v>
      </c>
      <c r="AZ888" s="101">
        <f t="shared" si="287"/>
        <v>2</v>
      </c>
      <c r="BA888" s="101">
        <f t="shared" si="288"/>
        <v>2</v>
      </c>
      <c r="BB888" s="101">
        <f t="shared" si="289"/>
        <v>1</v>
      </c>
      <c r="BC888" s="101">
        <f t="shared" si="290"/>
        <v>0</v>
      </c>
      <c r="BD888" s="101">
        <f t="shared" si="291"/>
        <v>1</v>
      </c>
      <c r="BE888" s="101">
        <f t="shared" si="292"/>
        <v>0</v>
      </c>
      <c r="BF888" s="101">
        <f t="shared" si="293"/>
        <v>2</v>
      </c>
      <c r="BG888" s="101">
        <f t="shared" si="294"/>
        <v>14</v>
      </c>
    </row>
    <row r="889" spans="1:59" x14ac:dyDescent="0.2">
      <c r="A889" s="98">
        <v>1982380</v>
      </c>
      <c r="B889" s="98" t="s">
        <v>1676</v>
      </c>
      <c r="C889" s="98" t="s">
        <v>3032</v>
      </c>
      <c r="D889" s="98" t="s">
        <v>887</v>
      </c>
      <c r="E889" s="106">
        <v>209</v>
      </c>
      <c r="F889" s="107" t="s">
        <v>149</v>
      </c>
      <c r="G889" s="108" t="s">
        <v>1635</v>
      </c>
      <c r="H889" s="109">
        <v>50313</v>
      </c>
      <c r="I889" s="108">
        <v>6.4000000000000001E-2</v>
      </c>
      <c r="J889" s="110">
        <v>7</v>
      </c>
      <c r="K889" s="110">
        <v>89</v>
      </c>
      <c r="L889" s="108">
        <v>7.8651685393258425E-2</v>
      </c>
      <c r="M889" s="110">
        <v>0</v>
      </c>
      <c r="N889" s="110">
        <v>89</v>
      </c>
      <c r="O889" s="108">
        <v>0</v>
      </c>
      <c r="P889" s="108">
        <v>0.183</v>
      </c>
      <c r="Q889" s="108">
        <v>0.33299999999999996</v>
      </c>
      <c r="R889" s="108">
        <v>-0.15725806451612903</v>
      </c>
      <c r="S889" s="110">
        <v>22</v>
      </c>
      <c r="T889" s="110">
        <v>75</v>
      </c>
      <c r="U889" s="110">
        <v>143</v>
      </c>
      <c r="V889" s="108">
        <v>0.67832167832167833</v>
      </c>
      <c r="W889" s="110">
        <v>39</v>
      </c>
      <c r="X889" s="110">
        <v>0</v>
      </c>
      <c r="Y889" s="110">
        <v>128</v>
      </c>
      <c r="Z889" s="108">
        <v>0.3046875</v>
      </c>
      <c r="AA889" s="110">
        <v>3</v>
      </c>
      <c r="AB889" s="110">
        <v>0</v>
      </c>
      <c r="AC889" s="110">
        <v>0</v>
      </c>
      <c r="AD889" s="110">
        <v>0</v>
      </c>
      <c r="AE889" s="110">
        <v>0</v>
      </c>
      <c r="AF889" s="110">
        <v>0</v>
      </c>
      <c r="AG889" s="110">
        <v>0</v>
      </c>
      <c r="AH889" s="110">
        <v>0</v>
      </c>
      <c r="AI889" s="110">
        <v>0</v>
      </c>
      <c r="AJ889" s="110">
        <v>0</v>
      </c>
      <c r="AK889" s="110">
        <v>89</v>
      </c>
      <c r="AL889" s="108">
        <v>3.3707865168539325E-2</v>
      </c>
      <c r="AM889" s="111">
        <f t="shared" si="275"/>
        <v>0.157</v>
      </c>
      <c r="AN889" s="111">
        <f t="shared" si="274"/>
        <v>0.29599999999999999</v>
      </c>
      <c r="AO889" s="111">
        <f t="shared" si="276"/>
        <v>0.40600000000000003</v>
      </c>
      <c r="AP889" s="111">
        <f t="shared" si="277"/>
        <v>0</v>
      </c>
      <c r="AQ889" s="111">
        <f t="shared" si="278"/>
        <v>0.98499999999999999</v>
      </c>
      <c r="AR889" s="111">
        <f t="shared" si="279"/>
        <v>0.41099999999999998</v>
      </c>
      <c r="AS889" s="111">
        <f t="shared" si="280"/>
        <v>0.94199999999999995</v>
      </c>
      <c r="AT889" s="111">
        <f t="shared" si="281"/>
        <v>0.94199999999999995</v>
      </c>
      <c r="AU889" s="111">
        <f t="shared" si="282"/>
        <v>0.96799999999999997</v>
      </c>
      <c r="AV889" s="111">
        <f t="shared" si="283"/>
        <v>3.3000000000000002E-2</v>
      </c>
      <c r="AW889" s="101">
        <f t="shared" si="284"/>
        <v>2</v>
      </c>
      <c r="AX889" s="101">
        <f t="shared" si="285"/>
        <v>0</v>
      </c>
      <c r="AY889" s="101">
        <f t="shared" si="286"/>
        <v>1</v>
      </c>
      <c r="AZ889" s="101">
        <f t="shared" si="287"/>
        <v>0</v>
      </c>
      <c r="BA889" s="101">
        <f t="shared" si="288"/>
        <v>2</v>
      </c>
      <c r="BB889" s="101">
        <f t="shared" si="289"/>
        <v>1</v>
      </c>
      <c r="BC889" s="101">
        <f t="shared" si="290"/>
        <v>2</v>
      </c>
      <c r="BD889" s="101">
        <f t="shared" si="291"/>
        <v>2</v>
      </c>
      <c r="BE889" s="101">
        <f t="shared" si="292"/>
        <v>2</v>
      </c>
      <c r="BF889" s="101">
        <f t="shared" si="293"/>
        <v>0</v>
      </c>
      <c r="BG889" s="101">
        <f t="shared" si="294"/>
        <v>12</v>
      </c>
    </row>
    <row r="890" spans="1:59" x14ac:dyDescent="0.2">
      <c r="A890" s="98">
        <v>1982425</v>
      </c>
      <c r="B890" s="98" t="s">
        <v>1224</v>
      </c>
      <c r="C890" s="98" t="s">
        <v>3033</v>
      </c>
      <c r="D890" s="98" t="s">
        <v>888</v>
      </c>
      <c r="E890" s="106">
        <v>67314</v>
      </c>
      <c r="F890" s="107" t="s">
        <v>1222</v>
      </c>
      <c r="G890" s="108" t="s">
        <v>1223</v>
      </c>
      <c r="H890" s="109">
        <v>56344</v>
      </c>
      <c r="I890" s="108">
        <v>0.16399999999999998</v>
      </c>
      <c r="J890" s="110">
        <v>4890</v>
      </c>
      <c r="K890" s="110">
        <v>28947</v>
      </c>
      <c r="L890" s="108">
        <v>0.16892942273810757</v>
      </c>
      <c r="M890" s="110">
        <v>2166</v>
      </c>
      <c r="N890" s="110">
        <v>28947</v>
      </c>
      <c r="O890" s="108">
        <v>7.4826406881542129E-2</v>
      </c>
      <c r="P890" s="108">
        <v>6.4000000000000001E-2</v>
      </c>
      <c r="Q890" s="108">
        <v>0.34</v>
      </c>
      <c r="R890" s="108">
        <v>-1.596351197263398E-2</v>
      </c>
      <c r="S890" s="110">
        <v>4140</v>
      </c>
      <c r="T890" s="110">
        <v>15629</v>
      </c>
      <c r="U890" s="110">
        <v>44256</v>
      </c>
      <c r="V890" s="108">
        <v>0.44669649313087489</v>
      </c>
      <c r="W890" s="110">
        <v>3223</v>
      </c>
      <c r="X890" s="110">
        <v>340</v>
      </c>
      <c r="Y890" s="110">
        <v>32170</v>
      </c>
      <c r="Z890" s="108">
        <v>8.9617656201429904E-2</v>
      </c>
      <c r="AA890" s="110">
        <v>1119</v>
      </c>
      <c r="AB890" s="110">
        <v>911</v>
      </c>
      <c r="AC890" s="110">
        <v>682</v>
      </c>
      <c r="AD890" s="110">
        <v>481</v>
      </c>
      <c r="AE890" s="110">
        <v>90</v>
      </c>
      <c r="AF890" s="110">
        <v>2506</v>
      </c>
      <c r="AG890" s="110">
        <v>1475</v>
      </c>
      <c r="AH890" s="110">
        <v>588</v>
      </c>
      <c r="AI890" s="110">
        <v>106</v>
      </c>
      <c r="AJ890" s="110">
        <v>9</v>
      </c>
      <c r="AK890" s="110">
        <v>28947</v>
      </c>
      <c r="AL890" s="108">
        <v>0.2752271392544996</v>
      </c>
      <c r="AM890" s="111">
        <f t="shared" si="275"/>
        <v>0.28799999999999998</v>
      </c>
      <c r="AN890" s="111">
        <f t="shared" si="274"/>
        <v>0.80700000000000005</v>
      </c>
      <c r="AO890" s="111">
        <f t="shared" si="276"/>
        <v>0.82399999999999995</v>
      </c>
      <c r="AP890" s="111">
        <f t="shared" si="277"/>
        <v>0.83</v>
      </c>
      <c r="AQ890" s="111">
        <f t="shared" si="278"/>
        <v>0.85099999999999998</v>
      </c>
      <c r="AR890" s="111">
        <f t="shared" si="279"/>
        <v>0.438</v>
      </c>
      <c r="AS890" s="111">
        <f t="shared" si="280"/>
        <v>0.46400000000000002</v>
      </c>
      <c r="AT890" s="111">
        <f t="shared" si="281"/>
        <v>0.46400000000000002</v>
      </c>
      <c r="AU890" s="111">
        <f t="shared" si="282"/>
        <v>0.54900000000000004</v>
      </c>
      <c r="AV890" s="111">
        <f t="shared" si="283"/>
        <v>0.872</v>
      </c>
      <c r="AW890" s="101">
        <f t="shared" si="284"/>
        <v>2</v>
      </c>
      <c r="AX890" s="101">
        <f t="shared" si="285"/>
        <v>2</v>
      </c>
      <c r="AY890" s="101">
        <f t="shared" si="286"/>
        <v>2</v>
      </c>
      <c r="AZ890" s="101">
        <f t="shared" si="287"/>
        <v>2</v>
      </c>
      <c r="BA890" s="101">
        <f t="shared" si="288"/>
        <v>2</v>
      </c>
      <c r="BB890" s="101">
        <f t="shared" si="289"/>
        <v>1</v>
      </c>
      <c r="BC890" s="101">
        <f t="shared" si="290"/>
        <v>1</v>
      </c>
      <c r="BD890" s="101">
        <f t="shared" si="291"/>
        <v>1</v>
      </c>
      <c r="BE890" s="101">
        <f t="shared" si="292"/>
        <v>1</v>
      </c>
      <c r="BF890" s="101">
        <f t="shared" si="293"/>
        <v>2</v>
      </c>
      <c r="BG890" s="101">
        <f t="shared" si="294"/>
        <v>16</v>
      </c>
    </row>
    <row r="891" spans="1:59" x14ac:dyDescent="0.2">
      <c r="A891" s="98">
        <v>1982470</v>
      </c>
      <c r="B891" s="98" t="s">
        <v>1365</v>
      </c>
      <c r="C891" s="98" t="s">
        <v>3034</v>
      </c>
      <c r="D891" s="98" t="s">
        <v>889</v>
      </c>
      <c r="E891" s="106">
        <v>109</v>
      </c>
      <c r="F891" s="107" t="s">
        <v>1212</v>
      </c>
      <c r="G891" s="108" t="s">
        <v>1213</v>
      </c>
      <c r="H891" s="109">
        <v>48750</v>
      </c>
      <c r="I891" s="108">
        <v>4.2000000000000003E-2</v>
      </c>
      <c r="J891" s="110">
        <v>0</v>
      </c>
      <c r="K891" s="110">
        <v>57</v>
      </c>
      <c r="L891" s="108">
        <v>0</v>
      </c>
      <c r="M891" s="110">
        <v>8</v>
      </c>
      <c r="N891" s="110">
        <v>57</v>
      </c>
      <c r="O891" s="108">
        <v>0.14035087719298245</v>
      </c>
      <c r="P891" s="108">
        <v>0</v>
      </c>
      <c r="Q891" s="108">
        <v>0.43099999999999999</v>
      </c>
      <c r="R891" s="108">
        <v>-0.24305555555555555</v>
      </c>
      <c r="S891" s="110">
        <v>10</v>
      </c>
      <c r="T891" s="110">
        <v>40</v>
      </c>
      <c r="U891" s="110">
        <v>96</v>
      </c>
      <c r="V891" s="108">
        <v>0.52083333333333337</v>
      </c>
      <c r="W891" s="110">
        <v>2</v>
      </c>
      <c r="X891" s="110">
        <v>2</v>
      </c>
      <c r="Y891" s="110">
        <v>59</v>
      </c>
      <c r="Z891" s="108">
        <v>0</v>
      </c>
      <c r="AA891" s="110">
        <v>3</v>
      </c>
      <c r="AB891" s="110">
        <v>11</v>
      </c>
      <c r="AC891" s="110">
        <v>1</v>
      </c>
      <c r="AD891" s="110">
        <v>1</v>
      </c>
      <c r="AE891" s="110">
        <v>0</v>
      </c>
      <c r="AF891" s="110">
        <v>0</v>
      </c>
      <c r="AG891" s="110">
        <v>0</v>
      </c>
      <c r="AH891" s="110">
        <v>0</v>
      </c>
      <c r="AI891" s="110">
        <v>0</v>
      </c>
      <c r="AJ891" s="110">
        <v>0</v>
      </c>
      <c r="AK891" s="110">
        <v>57</v>
      </c>
      <c r="AL891" s="108">
        <v>0.2807017543859649</v>
      </c>
      <c r="AM891" s="111">
        <f t="shared" si="275"/>
        <v>0.123</v>
      </c>
      <c r="AN891" s="111">
        <f t="shared" si="274"/>
        <v>0.16600000000000001</v>
      </c>
      <c r="AO891" s="111">
        <f t="shared" si="276"/>
        <v>0</v>
      </c>
      <c r="AP891" s="111">
        <f t="shared" si="277"/>
        <v>0.97</v>
      </c>
      <c r="AQ891" s="111">
        <f t="shared" si="278"/>
        <v>0</v>
      </c>
      <c r="AR891" s="111">
        <f t="shared" si="279"/>
        <v>0.81200000000000006</v>
      </c>
      <c r="AS891" s="111">
        <f t="shared" si="280"/>
        <v>0.69699999999999995</v>
      </c>
      <c r="AT891" s="111">
        <f t="shared" si="281"/>
        <v>0.69699999999999995</v>
      </c>
      <c r="AU891" s="111">
        <f t="shared" si="282"/>
        <v>0</v>
      </c>
      <c r="AV891" s="111">
        <f t="shared" si="283"/>
        <v>0.89200000000000002</v>
      </c>
      <c r="AW891" s="101">
        <f t="shared" si="284"/>
        <v>2</v>
      </c>
      <c r="AX891" s="101">
        <f t="shared" si="285"/>
        <v>0</v>
      </c>
      <c r="AY891" s="101">
        <f t="shared" si="286"/>
        <v>0</v>
      </c>
      <c r="AZ891" s="101">
        <f t="shared" si="287"/>
        <v>2</v>
      </c>
      <c r="BA891" s="101">
        <f t="shared" si="288"/>
        <v>0</v>
      </c>
      <c r="BB891" s="101">
        <f t="shared" si="289"/>
        <v>2</v>
      </c>
      <c r="BC891" s="101">
        <f t="shared" si="290"/>
        <v>2</v>
      </c>
      <c r="BD891" s="101">
        <f t="shared" si="291"/>
        <v>2</v>
      </c>
      <c r="BE891" s="101">
        <f t="shared" si="292"/>
        <v>0</v>
      </c>
      <c r="BF891" s="101">
        <f t="shared" si="293"/>
        <v>2</v>
      </c>
      <c r="BG891" s="101">
        <f t="shared" si="294"/>
        <v>12</v>
      </c>
    </row>
    <row r="892" spans="1:59" x14ac:dyDescent="0.2">
      <c r="A892" s="98">
        <v>1982650</v>
      </c>
      <c r="B892" s="98" t="s">
        <v>1776</v>
      </c>
      <c r="C892" s="98" t="s">
        <v>3035</v>
      </c>
      <c r="D892" s="98" t="s">
        <v>890</v>
      </c>
      <c r="E892" s="106">
        <v>229</v>
      </c>
      <c r="F892" s="107" t="s">
        <v>293</v>
      </c>
      <c r="G892" s="108" t="s">
        <v>1078</v>
      </c>
      <c r="H892" s="109">
        <v>71250</v>
      </c>
      <c r="I892" s="108">
        <v>5.7999999999999996E-2</v>
      </c>
      <c r="J892" s="110">
        <v>3</v>
      </c>
      <c r="K892" s="110">
        <v>116</v>
      </c>
      <c r="L892" s="108">
        <v>2.5862068965517241E-2</v>
      </c>
      <c r="M892" s="110">
        <v>1</v>
      </c>
      <c r="N892" s="110">
        <v>116</v>
      </c>
      <c r="O892" s="108">
        <v>8.6206896551724137E-3</v>
      </c>
      <c r="P892" s="108">
        <v>5.0000000000000001E-3</v>
      </c>
      <c r="Q892" s="108">
        <v>0.25600000000000001</v>
      </c>
      <c r="R892" s="108">
        <v>-0.10894941634241245</v>
      </c>
      <c r="S892" s="110">
        <v>7</v>
      </c>
      <c r="T892" s="110">
        <v>71</v>
      </c>
      <c r="U892" s="110">
        <v>179</v>
      </c>
      <c r="V892" s="108">
        <v>0.43575418994413406</v>
      </c>
      <c r="W892" s="110">
        <v>20</v>
      </c>
      <c r="X892" s="110">
        <v>6</v>
      </c>
      <c r="Y892" s="110">
        <v>136</v>
      </c>
      <c r="Z892" s="108">
        <v>0.10294117647058823</v>
      </c>
      <c r="AA892" s="110">
        <v>0</v>
      </c>
      <c r="AB892" s="110">
        <v>0</v>
      </c>
      <c r="AC892" s="110">
        <v>3</v>
      </c>
      <c r="AD892" s="110">
        <v>6</v>
      </c>
      <c r="AE892" s="110">
        <v>4</v>
      </c>
      <c r="AF892" s="110">
        <v>2</v>
      </c>
      <c r="AG892" s="110">
        <v>2</v>
      </c>
      <c r="AH892" s="110">
        <v>0</v>
      </c>
      <c r="AI892" s="110">
        <v>0</v>
      </c>
      <c r="AJ892" s="110">
        <v>0</v>
      </c>
      <c r="AK892" s="110">
        <v>116</v>
      </c>
      <c r="AL892" s="108">
        <v>0.14655172413793102</v>
      </c>
      <c r="AM892" s="111">
        <f t="shared" si="275"/>
        <v>0.66100000000000003</v>
      </c>
      <c r="AN892" s="111">
        <f t="shared" si="274"/>
        <v>0.254</v>
      </c>
      <c r="AO892" s="111">
        <f t="shared" si="276"/>
        <v>0.108</v>
      </c>
      <c r="AP892" s="111">
        <f t="shared" si="277"/>
        <v>0.17</v>
      </c>
      <c r="AQ892" s="111">
        <f t="shared" si="278"/>
        <v>0.20899999999999999</v>
      </c>
      <c r="AR892" s="111">
        <f t="shared" si="279"/>
        <v>0.14199999999999999</v>
      </c>
      <c r="AS892" s="111">
        <f t="shared" si="280"/>
        <v>0.41599999999999998</v>
      </c>
      <c r="AT892" s="111">
        <f t="shared" si="281"/>
        <v>0.41599999999999998</v>
      </c>
      <c r="AU892" s="111">
        <f t="shared" si="282"/>
        <v>0.61699999999999999</v>
      </c>
      <c r="AV892" s="111">
        <f t="shared" si="283"/>
        <v>0.34</v>
      </c>
      <c r="AW892" s="101">
        <f t="shared" si="284"/>
        <v>1</v>
      </c>
      <c r="AX892" s="101">
        <f t="shared" si="285"/>
        <v>0</v>
      </c>
      <c r="AY892" s="101">
        <f t="shared" si="286"/>
        <v>0</v>
      </c>
      <c r="AZ892" s="101">
        <f t="shared" si="287"/>
        <v>0</v>
      </c>
      <c r="BA892" s="101">
        <f t="shared" si="288"/>
        <v>0</v>
      </c>
      <c r="BB892" s="101">
        <f t="shared" si="289"/>
        <v>0</v>
      </c>
      <c r="BC892" s="101">
        <f t="shared" si="290"/>
        <v>2</v>
      </c>
      <c r="BD892" s="101">
        <f t="shared" si="291"/>
        <v>1</v>
      </c>
      <c r="BE892" s="101">
        <f t="shared" si="292"/>
        <v>1</v>
      </c>
      <c r="BF892" s="101">
        <f t="shared" si="293"/>
        <v>1</v>
      </c>
      <c r="BG892" s="101">
        <f t="shared" si="294"/>
        <v>6</v>
      </c>
    </row>
    <row r="893" spans="1:59" x14ac:dyDescent="0.2">
      <c r="A893" s="98">
        <v>1982695</v>
      </c>
      <c r="B893" s="98" t="s">
        <v>2127</v>
      </c>
      <c r="C893" s="98" t="s">
        <v>3036</v>
      </c>
      <c r="D893" s="98" t="s">
        <v>891</v>
      </c>
      <c r="E893" s="106">
        <v>23940</v>
      </c>
      <c r="F893" s="107" t="s">
        <v>1441</v>
      </c>
      <c r="G893" s="108" t="s">
        <v>1442</v>
      </c>
      <c r="H893" s="109">
        <v>106728</v>
      </c>
      <c r="I893" s="108">
        <v>7.2999999999999995E-2</v>
      </c>
      <c r="J893" s="110">
        <v>584</v>
      </c>
      <c r="K893" s="110">
        <v>10652</v>
      </c>
      <c r="L893" s="108">
        <v>5.4825384904243338E-2</v>
      </c>
      <c r="M893" s="110">
        <v>129</v>
      </c>
      <c r="N893" s="110">
        <v>10652</v>
      </c>
      <c r="O893" s="108">
        <v>1.2110401802478408E-2</v>
      </c>
      <c r="P893" s="108">
        <v>4.0999999999999995E-2</v>
      </c>
      <c r="Q893" s="108">
        <v>0.217</v>
      </c>
      <c r="R893" s="108">
        <v>0.73604060913705582</v>
      </c>
      <c r="S893" s="110">
        <v>704</v>
      </c>
      <c r="T893" s="110">
        <v>2052</v>
      </c>
      <c r="U893" s="110">
        <v>17362</v>
      </c>
      <c r="V893" s="108">
        <v>0.15873747264140076</v>
      </c>
      <c r="W893" s="110">
        <v>371</v>
      </c>
      <c r="X893" s="110">
        <v>0</v>
      </c>
      <c r="Y893" s="110">
        <v>11023</v>
      </c>
      <c r="Z893" s="108">
        <v>3.3656899210741179E-2</v>
      </c>
      <c r="AA893" s="110">
        <v>213</v>
      </c>
      <c r="AB893" s="110">
        <v>93</v>
      </c>
      <c r="AC893" s="110">
        <v>350</v>
      </c>
      <c r="AD893" s="110">
        <v>279</v>
      </c>
      <c r="AE893" s="110">
        <v>487</v>
      </c>
      <c r="AF893" s="110">
        <v>336</v>
      </c>
      <c r="AG893" s="110">
        <v>300</v>
      </c>
      <c r="AH893" s="110">
        <v>317</v>
      </c>
      <c r="AI893" s="110">
        <v>207</v>
      </c>
      <c r="AJ893" s="110">
        <v>24</v>
      </c>
      <c r="AK893" s="110">
        <v>10652</v>
      </c>
      <c r="AL893" s="108">
        <v>0.24464889222681185</v>
      </c>
      <c r="AM893" s="111">
        <f t="shared" si="275"/>
        <v>0.96499999999999997</v>
      </c>
      <c r="AN893" s="111">
        <f t="shared" si="274"/>
        <v>0.36599999999999999</v>
      </c>
      <c r="AO893" s="111">
        <f t="shared" si="276"/>
        <v>0.26500000000000001</v>
      </c>
      <c r="AP893" s="111">
        <f t="shared" si="277"/>
        <v>0.19900000000000001</v>
      </c>
      <c r="AQ893" s="111">
        <f t="shared" si="278"/>
        <v>0.68400000000000005</v>
      </c>
      <c r="AR893" s="111">
        <f t="shared" si="279"/>
        <v>5.3999999999999999E-2</v>
      </c>
      <c r="AS893" s="111">
        <f t="shared" si="280"/>
        <v>5.0000000000000001E-3</v>
      </c>
      <c r="AT893" s="111">
        <f t="shared" si="281"/>
        <v>5.0000000000000001E-3</v>
      </c>
      <c r="AU893" s="111">
        <f t="shared" si="282"/>
        <v>0.221</v>
      </c>
      <c r="AV893" s="111">
        <f t="shared" si="283"/>
        <v>0.77200000000000002</v>
      </c>
      <c r="AW893" s="101">
        <f t="shared" si="284"/>
        <v>0</v>
      </c>
      <c r="AX893" s="101">
        <f t="shared" si="285"/>
        <v>1</v>
      </c>
      <c r="AY893" s="101">
        <f t="shared" si="286"/>
        <v>0</v>
      </c>
      <c r="AZ893" s="101">
        <f t="shared" si="287"/>
        <v>0</v>
      </c>
      <c r="BA893" s="101">
        <f t="shared" si="288"/>
        <v>2</v>
      </c>
      <c r="BB893" s="101">
        <f t="shared" si="289"/>
        <v>0</v>
      </c>
      <c r="BC893" s="101">
        <f t="shared" si="290"/>
        <v>0</v>
      </c>
      <c r="BD893" s="101">
        <f t="shared" si="291"/>
        <v>0</v>
      </c>
      <c r="BE893" s="101">
        <f t="shared" si="292"/>
        <v>0</v>
      </c>
      <c r="BF893" s="101">
        <f t="shared" si="293"/>
        <v>2</v>
      </c>
      <c r="BG893" s="101">
        <f t="shared" si="294"/>
        <v>5</v>
      </c>
    </row>
    <row r="894" spans="1:59" x14ac:dyDescent="0.2">
      <c r="A894" s="98">
        <v>1982740</v>
      </c>
      <c r="B894" s="98" t="s">
        <v>1599</v>
      </c>
      <c r="C894" s="98" t="s">
        <v>3037</v>
      </c>
      <c r="D894" s="98" t="s">
        <v>892</v>
      </c>
      <c r="E894" s="106">
        <v>3827</v>
      </c>
      <c r="F894" s="107" t="s">
        <v>1212</v>
      </c>
      <c r="G894" s="108" t="s">
        <v>1213</v>
      </c>
      <c r="H894" s="109">
        <v>56250</v>
      </c>
      <c r="I894" s="108">
        <v>0.11800000000000001</v>
      </c>
      <c r="J894" s="110">
        <v>274</v>
      </c>
      <c r="K894" s="110">
        <v>1733</v>
      </c>
      <c r="L894" s="108">
        <v>0.15810732833237162</v>
      </c>
      <c r="M894" s="110">
        <v>46</v>
      </c>
      <c r="N894" s="110">
        <v>1733</v>
      </c>
      <c r="O894" s="108">
        <v>2.6543566070398154E-2</v>
      </c>
      <c r="P894" s="108">
        <v>5.4000000000000006E-2</v>
      </c>
      <c r="Q894" s="108">
        <v>0.377</v>
      </c>
      <c r="R894" s="108">
        <v>-1.7962535283551451E-2</v>
      </c>
      <c r="S894" s="110">
        <v>264</v>
      </c>
      <c r="T894" s="110">
        <v>994</v>
      </c>
      <c r="U894" s="110">
        <v>2715</v>
      </c>
      <c r="V894" s="108">
        <v>0.46335174953959485</v>
      </c>
      <c r="W894" s="110">
        <v>162</v>
      </c>
      <c r="X894" s="110">
        <v>67</v>
      </c>
      <c r="Y894" s="110">
        <v>1895</v>
      </c>
      <c r="Z894" s="108">
        <v>5.0131926121372031E-2</v>
      </c>
      <c r="AA894" s="110">
        <v>108</v>
      </c>
      <c r="AB894" s="110">
        <v>31</v>
      </c>
      <c r="AC894" s="110">
        <v>25</v>
      </c>
      <c r="AD894" s="110">
        <v>9</v>
      </c>
      <c r="AE894" s="110">
        <v>0</v>
      </c>
      <c r="AF894" s="110">
        <v>119</v>
      </c>
      <c r="AG894" s="110">
        <v>29</v>
      </c>
      <c r="AH894" s="110">
        <v>8</v>
      </c>
      <c r="AI894" s="110">
        <v>0</v>
      </c>
      <c r="AJ894" s="110">
        <v>0</v>
      </c>
      <c r="AK894" s="110">
        <v>1733</v>
      </c>
      <c r="AL894" s="108">
        <v>0.18984420080784767</v>
      </c>
      <c r="AM894" s="111">
        <f t="shared" si="275"/>
        <v>0.27900000000000003</v>
      </c>
      <c r="AN894" s="111">
        <f t="shared" si="274"/>
        <v>0.627</v>
      </c>
      <c r="AO894" s="111">
        <f t="shared" si="276"/>
        <v>0.78900000000000003</v>
      </c>
      <c r="AP894" s="111">
        <f t="shared" si="277"/>
        <v>0.38400000000000001</v>
      </c>
      <c r="AQ894" s="111">
        <f t="shared" si="278"/>
        <v>0.79200000000000004</v>
      </c>
      <c r="AR894" s="111">
        <f t="shared" si="279"/>
        <v>0.60499999999999998</v>
      </c>
      <c r="AS894" s="111">
        <f t="shared" si="280"/>
        <v>0.52600000000000002</v>
      </c>
      <c r="AT894" s="111">
        <f t="shared" si="281"/>
        <v>0.52600000000000002</v>
      </c>
      <c r="AU894" s="111">
        <f t="shared" si="282"/>
        <v>0.31</v>
      </c>
      <c r="AV894" s="111">
        <f t="shared" si="283"/>
        <v>0.56399999999999995</v>
      </c>
      <c r="AW894" s="101">
        <f t="shared" si="284"/>
        <v>2</v>
      </c>
      <c r="AX894" s="101">
        <f t="shared" si="285"/>
        <v>1</v>
      </c>
      <c r="AY894" s="101">
        <f t="shared" si="286"/>
        <v>2</v>
      </c>
      <c r="AZ894" s="101">
        <f t="shared" si="287"/>
        <v>1</v>
      </c>
      <c r="BA894" s="101">
        <f t="shared" si="288"/>
        <v>2</v>
      </c>
      <c r="BB894" s="101">
        <f t="shared" si="289"/>
        <v>1</v>
      </c>
      <c r="BC894" s="101">
        <f t="shared" si="290"/>
        <v>1</v>
      </c>
      <c r="BD894" s="101">
        <f t="shared" si="291"/>
        <v>1</v>
      </c>
      <c r="BE894" s="101">
        <f t="shared" si="292"/>
        <v>0</v>
      </c>
      <c r="BF894" s="101">
        <f t="shared" si="293"/>
        <v>1</v>
      </c>
      <c r="BG894" s="101">
        <f t="shared" si="294"/>
        <v>12</v>
      </c>
    </row>
    <row r="895" spans="1:59" x14ac:dyDescent="0.2">
      <c r="A895" s="98">
        <v>1982875</v>
      </c>
      <c r="B895" s="98" t="s">
        <v>1956</v>
      </c>
      <c r="C895" s="98" t="s">
        <v>3038</v>
      </c>
      <c r="D895" s="98" t="s">
        <v>893</v>
      </c>
      <c r="E895" s="106">
        <v>10394</v>
      </c>
      <c r="F895" s="107" t="s">
        <v>1607</v>
      </c>
      <c r="G895" s="108" t="s">
        <v>1608</v>
      </c>
      <c r="H895" s="109">
        <v>78429</v>
      </c>
      <c r="I895" s="108">
        <v>0.11</v>
      </c>
      <c r="J895" s="110">
        <v>277</v>
      </c>
      <c r="K895" s="110">
        <v>3759</v>
      </c>
      <c r="L895" s="108">
        <v>7.3689811119978715E-2</v>
      </c>
      <c r="M895" s="110">
        <v>209</v>
      </c>
      <c r="N895" s="110">
        <v>3759</v>
      </c>
      <c r="O895" s="108">
        <v>5.5599893588720403E-2</v>
      </c>
      <c r="P895" s="108">
        <v>3.3000000000000002E-2</v>
      </c>
      <c r="Q895" s="108">
        <v>0.34200000000000003</v>
      </c>
      <c r="R895" s="108">
        <v>5.2663560866923233E-2</v>
      </c>
      <c r="S895" s="110">
        <v>334</v>
      </c>
      <c r="T895" s="110">
        <v>1707</v>
      </c>
      <c r="U895" s="110">
        <v>6186</v>
      </c>
      <c r="V895" s="108">
        <v>0.32993857096669899</v>
      </c>
      <c r="W895" s="110">
        <v>289</v>
      </c>
      <c r="X895" s="110">
        <v>0</v>
      </c>
      <c r="Y895" s="110">
        <v>4048</v>
      </c>
      <c r="Z895" s="108">
        <v>7.1393280632411071E-2</v>
      </c>
      <c r="AA895" s="110">
        <v>73</v>
      </c>
      <c r="AB895" s="110">
        <v>85</v>
      </c>
      <c r="AC895" s="110">
        <v>105</v>
      </c>
      <c r="AD895" s="110">
        <v>34</v>
      </c>
      <c r="AE895" s="110">
        <v>25</v>
      </c>
      <c r="AF895" s="110">
        <v>189</v>
      </c>
      <c r="AG895" s="110">
        <v>115</v>
      </c>
      <c r="AH895" s="110">
        <v>38</v>
      </c>
      <c r="AI895" s="110">
        <v>35</v>
      </c>
      <c r="AJ895" s="110">
        <v>0</v>
      </c>
      <c r="AK895" s="110">
        <v>3759</v>
      </c>
      <c r="AL895" s="108">
        <v>0.18595371109337588</v>
      </c>
      <c r="AM895" s="111">
        <f t="shared" si="275"/>
        <v>0.78400000000000003</v>
      </c>
      <c r="AN895" s="111">
        <f t="shared" si="274"/>
        <v>0.57999999999999996</v>
      </c>
      <c r="AO895" s="111">
        <f t="shared" si="276"/>
        <v>0.372</v>
      </c>
      <c r="AP895" s="111">
        <f t="shared" si="277"/>
        <v>0.69799999999999995</v>
      </c>
      <c r="AQ895" s="111">
        <f t="shared" si="278"/>
        <v>0.59199999999999997</v>
      </c>
      <c r="AR895" s="111">
        <f t="shared" si="279"/>
        <v>0.44700000000000001</v>
      </c>
      <c r="AS895" s="111">
        <f t="shared" si="280"/>
        <v>0.127</v>
      </c>
      <c r="AT895" s="111">
        <f t="shared" si="281"/>
        <v>0.127</v>
      </c>
      <c r="AU895" s="111">
        <f t="shared" si="282"/>
        <v>0.44400000000000001</v>
      </c>
      <c r="AV895" s="111">
        <f t="shared" si="283"/>
        <v>0.53900000000000003</v>
      </c>
      <c r="AW895" s="101">
        <f t="shared" si="284"/>
        <v>0</v>
      </c>
      <c r="AX895" s="101">
        <f t="shared" si="285"/>
        <v>1</v>
      </c>
      <c r="AY895" s="101">
        <f t="shared" si="286"/>
        <v>1</v>
      </c>
      <c r="AZ895" s="101">
        <f t="shared" si="287"/>
        <v>2</v>
      </c>
      <c r="BA895" s="101">
        <f t="shared" si="288"/>
        <v>1</v>
      </c>
      <c r="BB895" s="101">
        <f t="shared" si="289"/>
        <v>1</v>
      </c>
      <c r="BC895" s="101">
        <f t="shared" si="290"/>
        <v>0</v>
      </c>
      <c r="BD895" s="101">
        <f t="shared" si="291"/>
        <v>0</v>
      </c>
      <c r="BE895" s="101">
        <f t="shared" si="292"/>
        <v>1</v>
      </c>
      <c r="BF895" s="101">
        <f t="shared" si="293"/>
        <v>1</v>
      </c>
      <c r="BG895" s="101">
        <f t="shared" si="294"/>
        <v>8</v>
      </c>
    </row>
    <row r="896" spans="1:59" x14ac:dyDescent="0.2">
      <c r="A896" s="98">
        <v>1982965</v>
      </c>
      <c r="B896" s="98" t="s">
        <v>1787</v>
      </c>
      <c r="C896" s="98" t="s">
        <v>3039</v>
      </c>
      <c r="D896" s="98" t="s">
        <v>894</v>
      </c>
      <c r="E896" s="106">
        <v>964</v>
      </c>
      <c r="F896" s="107" t="s">
        <v>1157</v>
      </c>
      <c r="G896" s="108" t="s">
        <v>1158</v>
      </c>
      <c r="H896" s="109">
        <v>67000</v>
      </c>
      <c r="I896" s="108">
        <v>6.6000000000000003E-2</v>
      </c>
      <c r="J896" s="110">
        <v>72</v>
      </c>
      <c r="K896" s="110">
        <v>404</v>
      </c>
      <c r="L896" s="108">
        <v>0.17821782178217821</v>
      </c>
      <c r="M896" s="110">
        <v>12</v>
      </c>
      <c r="N896" s="110">
        <v>404</v>
      </c>
      <c r="O896" s="108">
        <v>2.9702970297029702E-2</v>
      </c>
      <c r="P896" s="108">
        <v>6.9999999999999993E-3</v>
      </c>
      <c r="Q896" s="108">
        <v>0.39399999999999996</v>
      </c>
      <c r="R896" s="108">
        <v>-2.070393374741201E-3</v>
      </c>
      <c r="S896" s="110">
        <v>28</v>
      </c>
      <c r="T896" s="110">
        <v>292</v>
      </c>
      <c r="U896" s="110">
        <v>873</v>
      </c>
      <c r="V896" s="108">
        <v>0.36655211912943869</v>
      </c>
      <c r="W896" s="110">
        <v>34</v>
      </c>
      <c r="X896" s="110">
        <v>0</v>
      </c>
      <c r="Y896" s="110">
        <v>438</v>
      </c>
      <c r="Z896" s="108">
        <v>7.7625570776255703E-2</v>
      </c>
      <c r="AA896" s="110">
        <v>0</v>
      </c>
      <c r="AB896" s="110">
        <v>11</v>
      </c>
      <c r="AC896" s="110">
        <v>17</v>
      </c>
      <c r="AD896" s="110">
        <v>9</v>
      </c>
      <c r="AE896" s="110">
        <v>0</v>
      </c>
      <c r="AF896" s="110">
        <v>5</v>
      </c>
      <c r="AG896" s="110">
        <v>16</v>
      </c>
      <c r="AH896" s="110">
        <v>0</v>
      </c>
      <c r="AI896" s="110">
        <v>0</v>
      </c>
      <c r="AJ896" s="110">
        <v>0</v>
      </c>
      <c r="AK896" s="110">
        <v>404</v>
      </c>
      <c r="AL896" s="108">
        <v>0.14356435643564355</v>
      </c>
      <c r="AM896" s="111">
        <f t="shared" si="275"/>
        <v>0.56799999999999995</v>
      </c>
      <c r="AN896" s="111">
        <f t="shared" si="274"/>
        <v>0.313</v>
      </c>
      <c r="AO896" s="111">
        <f t="shared" si="276"/>
        <v>0.84499999999999997</v>
      </c>
      <c r="AP896" s="111">
        <f t="shared" si="277"/>
        <v>0.43</v>
      </c>
      <c r="AQ896" s="111">
        <f t="shared" si="278"/>
        <v>0.23400000000000001</v>
      </c>
      <c r="AR896" s="111">
        <f t="shared" si="279"/>
        <v>0.67500000000000004</v>
      </c>
      <c r="AS896" s="111">
        <f t="shared" si="280"/>
        <v>0.184</v>
      </c>
      <c r="AT896" s="111">
        <f t="shared" si="281"/>
        <v>0.184</v>
      </c>
      <c r="AU896" s="111">
        <f t="shared" si="282"/>
        <v>0.49199999999999999</v>
      </c>
      <c r="AV896" s="111">
        <f t="shared" si="283"/>
        <v>0.32400000000000001</v>
      </c>
      <c r="AW896" s="101">
        <f t="shared" si="284"/>
        <v>1</v>
      </c>
      <c r="AX896" s="101">
        <f t="shared" si="285"/>
        <v>0</v>
      </c>
      <c r="AY896" s="101">
        <f t="shared" si="286"/>
        <v>2</v>
      </c>
      <c r="AZ896" s="101">
        <f t="shared" si="287"/>
        <v>1</v>
      </c>
      <c r="BA896" s="101">
        <f t="shared" si="288"/>
        <v>0</v>
      </c>
      <c r="BB896" s="101">
        <f t="shared" si="289"/>
        <v>2</v>
      </c>
      <c r="BC896" s="101">
        <f t="shared" si="290"/>
        <v>1</v>
      </c>
      <c r="BD896" s="101">
        <f t="shared" si="291"/>
        <v>0</v>
      </c>
      <c r="BE896" s="101">
        <f t="shared" si="292"/>
        <v>1</v>
      </c>
      <c r="BF896" s="101">
        <f t="shared" si="293"/>
        <v>0</v>
      </c>
      <c r="BG896" s="101">
        <f t="shared" si="294"/>
        <v>8</v>
      </c>
    </row>
    <row r="897" spans="1:59" x14ac:dyDescent="0.2">
      <c r="A897" s="98">
        <v>1983010</v>
      </c>
      <c r="B897" s="98" t="s">
        <v>1685</v>
      </c>
      <c r="C897" s="98" t="s">
        <v>3040</v>
      </c>
      <c r="D897" s="98" t="s">
        <v>895</v>
      </c>
      <c r="E897" s="106">
        <v>138</v>
      </c>
      <c r="F897" s="107" t="s">
        <v>1356</v>
      </c>
      <c r="G897" s="108" t="s">
        <v>1357</v>
      </c>
      <c r="H897" s="109">
        <v>70179</v>
      </c>
      <c r="I897" s="108">
        <v>1.3999999999999999E-2</v>
      </c>
      <c r="J897" s="110">
        <v>2</v>
      </c>
      <c r="K897" s="110">
        <v>59</v>
      </c>
      <c r="L897" s="108">
        <v>3.3898305084745763E-2</v>
      </c>
      <c r="M897" s="110">
        <v>3</v>
      </c>
      <c r="N897" s="110">
        <v>59</v>
      </c>
      <c r="O897" s="108">
        <v>5.0847457627118647E-2</v>
      </c>
      <c r="P897" s="108">
        <v>0</v>
      </c>
      <c r="Q897" s="108">
        <v>0.41299999999999998</v>
      </c>
      <c r="R897" s="108">
        <v>-2.1276595744680851E-2</v>
      </c>
      <c r="S897" s="110">
        <v>11</v>
      </c>
      <c r="T897" s="110">
        <v>37</v>
      </c>
      <c r="U897" s="110">
        <v>90</v>
      </c>
      <c r="V897" s="108">
        <v>0.53333333333333333</v>
      </c>
      <c r="W897" s="110">
        <v>4</v>
      </c>
      <c r="X897" s="110">
        <v>0</v>
      </c>
      <c r="Y897" s="110">
        <v>63</v>
      </c>
      <c r="Z897" s="108">
        <v>6.3492063492063489E-2</v>
      </c>
      <c r="AA897" s="110">
        <v>0</v>
      </c>
      <c r="AB897" s="110">
        <v>1</v>
      </c>
      <c r="AC897" s="110">
        <v>0</v>
      </c>
      <c r="AD897" s="110">
        <v>0</v>
      </c>
      <c r="AE897" s="110">
        <v>0</v>
      </c>
      <c r="AF897" s="110">
        <v>1</v>
      </c>
      <c r="AG897" s="110">
        <v>0</v>
      </c>
      <c r="AH897" s="110">
        <v>0</v>
      </c>
      <c r="AI897" s="110">
        <v>0</v>
      </c>
      <c r="AJ897" s="110">
        <v>0</v>
      </c>
      <c r="AK897" s="110">
        <v>59</v>
      </c>
      <c r="AL897" s="108">
        <v>3.3898305084745763E-2</v>
      </c>
      <c r="AM897" s="111">
        <f t="shared" si="275"/>
        <v>0.63700000000000001</v>
      </c>
      <c r="AN897" s="111">
        <f t="shared" si="274"/>
        <v>4.4999999999999998E-2</v>
      </c>
      <c r="AO897" s="111">
        <f t="shared" si="276"/>
        <v>0.14199999999999999</v>
      </c>
      <c r="AP897" s="111">
        <f t="shared" si="277"/>
        <v>0.66100000000000003</v>
      </c>
      <c r="AQ897" s="111">
        <f t="shared" si="278"/>
        <v>0</v>
      </c>
      <c r="AR897" s="111">
        <f t="shared" si="279"/>
        <v>0.752</v>
      </c>
      <c r="AS897" s="111">
        <f t="shared" si="280"/>
        <v>0.73</v>
      </c>
      <c r="AT897" s="111">
        <f t="shared" si="281"/>
        <v>0.73</v>
      </c>
      <c r="AU897" s="111">
        <f t="shared" si="282"/>
        <v>0.39200000000000002</v>
      </c>
      <c r="AV897" s="111">
        <f t="shared" si="283"/>
        <v>3.4000000000000002E-2</v>
      </c>
      <c r="AW897" s="101">
        <f t="shared" si="284"/>
        <v>1</v>
      </c>
      <c r="AX897" s="101">
        <f t="shared" si="285"/>
        <v>0</v>
      </c>
      <c r="AY897" s="101">
        <f t="shared" si="286"/>
        <v>0</v>
      </c>
      <c r="AZ897" s="101">
        <f t="shared" si="287"/>
        <v>1</v>
      </c>
      <c r="BA897" s="101">
        <f t="shared" si="288"/>
        <v>0</v>
      </c>
      <c r="BB897" s="101">
        <f t="shared" si="289"/>
        <v>2</v>
      </c>
      <c r="BC897" s="101">
        <f t="shared" si="290"/>
        <v>1</v>
      </c>
      <c r="BD897" s="101">
        <f t="shared" si="291"/>
        <v>2</v>
      </c>
      <c r="BE897" s="101">
        <f t="shared" si="292"/>
        <v>1</v>
      </c>
      <c r="BF897" s="101">
        <f t="shared" si="293"/>
        <v>0</v>
      </c>
      <c r="BG897" s="101">
        <f t="shared" si="294"/>
        <v>8</v>
      </c>
    </row>
    <row r="898" spans="1:59" x14ac:dyDescent="0.2">
      <c r="A898" s="98">
        <v>1983145</v>
      </c>
      <c r="B898" s="98" t="s">
        <v>1477</v>
      </c>
      <c r="C898" s="98" t="s">
        <v>3041</v>
      </c>
      <c r="D898" s="98" t="s">
        <v>897</v>
      </c>
      <c r="E898" s="106">
        <v>7825</v>
      </c>
      <c r="F898" s="107" t="s">
        <v>362</v>
      </c>
      <c r="G898" s="108" t="s">
        <v>1125</v>
      </c>
      <c r="H898" s="109">
        <v>65844</v>
      </c>
      <c r="I898" s="108">
        <v>9.5000000000000001E-2</v>
      </c>
      <c r="J898" s="110">
        <v>394</v>
      </c>
      <c r="K898" s="110">
        <v>3267</v>
      </c>
      <c r="L898" s="108">
        <v>0.12059993878175697</v>
      </c>
      <c r="M898" s="110">
        <v>174</v>
      </c>
      <c r="N898" s="110">
        <v>3267</v>
      </c>
      <c r="O898" s="108">
        <v>5.3259871441689623E-2</v>
      </c>
      <c r="P898" s="108">
        <v>5.5999999999999994E-2</v>
      </c>
      <c r="Q898" s="108">
        <v>0.40700000000000003</v>
      </c>
      <c r="R898" s="108">
        <v>-3.0359355638166045E-2</v>
      </c>
      <c r="S898" s="110">
        <v>551</v>
      </c>
      <c r="T898" s="110">
        <v>1766</v>
      </c>
      <c r="U898" s="110">
        <v>5285</v>
      </c>
      <c r="V898" s="108">
        <v>0.43841059602649007</v>
      </c>
      <c r="W898" s="110">
        <v>418</v>
      </c>
      <c r="X898" s="110">
        <v>58</v>
      </c>
      <c r="Y898" s="110">
        <v>3685</v>
      </c>
      <c r="Z898" s="108">
        <v>9.7693351424694708E-2</v>
      </c>
      <c r="AA898" s="110">
        <v>178</v>
      </c>
      <c r="AB898" s="110">
        <v>75</v>
      </c>
      <c r="AC898" s="110">
        <v>46</v>
      </c>
      <c r="AD898" s="110">
        <v>15</v>
      </c>
      <c r="AE898" s="110">
        <v>0</v>
      </c>
      <c r="AF898" s="110">
        <v>170</v>
      </c>
      <c r="AG898" s="110">
        <v>139</v>
      </c>
      <c r="AH898" s="110">
        <v>40</v>
      </c>
      <c r="AI898" s="110">
        <v>3</v>
      </c>
      <c r="AJ898" s="110">
        <v>0</v>
      </c>
      <c r="AK898" s="110">
        <v>3267</v>
      </c>
      <c r="AL898" s="108">
        <v>0.20385674931129477</v>
      </c>
      <c r="AM898" s="111">
        <f t="shared" si="275"/>
        <v>0.53700000000000003</v>
      </c>
      <c r="AN898" s="111">
        <f t="shared" si="274"/>
        <v>0.501</v>
      </c>
      <c r="AO898" s="111">
        <f t="shared" si="276"/>
        <v>0.63800000000000001</v>
      </c>
      <c r="AP898" s="111">
        <f t="shared" si="277"/>
        <v>0.67300000000000004</v>
      </c>
      <c r="AQ898" s="111">
        <f t="shared" si="278"/>
        <v>0.80100000000000005</v>
      </c>
      <c r="AR898" s="111">
        <f t="shared" si="279"/>
        <v>0.72799999999999998</v>
      </c>
      <c r="AS898" s="111">
        <f t="shared" si="280"/>
        <v>0.42499999999999999</v>
      </c>
      <c r="AT898" s="111">
        <f t="shared" si="281"/>
        <v>0.42499999999999999</v>
      </c>
      <c r="AU898" s="111">
        <f t="shared" si="282"/>
        <v>0.58899999999999997</v>
      </c>
      <c r="AV898" s="111">
        <f t="shared" si="283"/>
        <v>0.626</v>
      </c>
      <c r="AW898" s="101">
        <f t="shared" si="284"/>
        <v>1</v>
      </c>
      <c r="AX898" s="101">
        <f t="shared" si="285"/>
        <v>1</v>
      </c>
      <c r="AY898" s="101">
        <f t="shared" si="286"/>
        <v>1</v>
      </c>
      <c r="AZ898" s="101">
        <f t="shared" si="287"/>
        <v>2</v>
      </c>
      <c r="BA898" s="101">
        <f t="shared" si="288"/>
        <v>2</v>
      </c>
      <c r="BB898" s="101">
        <f t="shared" si="289"/>
        <v>2</v>
      </c>
      <c r="BC898" s="101">
        <f t="shared" si="290"/>
        <v>1</v>
      </c>
      <c r="BD898" s="101">
        <f t="shared" si="291"/>
        <v>1</v>
      </c>
      <c r="BE898" s="101">
        <f t="shared" si="292"/>
        <v>1</v>
      </c>
      <c r="BF898" s="101">
        <f t="shared" si="293"/>
        <v>1</v>
      </c>
      <c r="BG898" s="101">
        <f t="shared" si="294"/>
        <v>13</v>
      </c>
    </row>
    <row r="899" spans="1:59" x14ac:dyDescent="0.2">
      <c r="A899" s="98">
        <v>1983055</v>
      </c>
      <c r="B899" s="98" t="s">
        <v>1462</v>
      </c>
      <c r="C899" s="98" t="s">
        <v>3042</v>
      </c>
      <c r="D899" s="98" t="s">
        <v>896</v>
      </c>
      <c r="E899" s="106">
        <v>94</v>
      </c>
      <c r="F899" s="107" t="s">
        <v>428</v>
      </c>
      <c r="G899" s="108" t="s">
        <v>1047</v>
      </c>
      <c r="H899" s="109">
        <v>34423</v>
      </c>
      <c r="I899" s="108">
        <v>8.1000000000000003E-2</v>
      </c>
      <c r="J899" s="110">
        <v>6</v>
      </c>
      <c r="K899" s="110">
        <v>54</v>
      </c>
      <c r="L899" s="108">
        <v>0.1111111111111111</v>
      </c>
      <c r="M899" s="110">
        <v>4</v>
      </c>
      <c r="N899" s="110">
        <v>54</v>
      </c>
      <c r="O899" s="108">
        <v>7.407407407407407E-2</v>
      </c>
      <c r="P899" s="108">
        <v>0.02</v>
      </c>
      <c r="Q899" s="108">
        <v>0.41399999999999998</v>
      </c>
      <c r="R899" s="108">
        <v>6.8181818181818177E-2</v>
      </c>
      <c r="S899" s="110">
        <v>11</v>
      </c>
      <c r="T899" s="110">
        <v>26</v>
      </c>
      <c r="U899" s="110">
        <v>76</v>
      </c>
      <c r="V899" s="108">
        <v>0.48684210526315791</v>
      </c>
      <c r="W899" s="110">
        <v>10</v>
      </c>
      <c r="X899" s="110">
        <v>4</v>
      </c>
      <c r="Y899" s="110">
        <v>64</v>
      </c>
      <c r="Z899" s="108">
        <v>9.375E-2</v>
      </c>
      <c r="AA899" s="110">
        <v>5</v>
      </c>
      <c r="AB899" s="110">
        <v>3</v>
      </c>
      <c r="AC899" s="110">
        <v>2</v>
      </c>
      <c r="AD899" s="110">
        <v>0</v>
      </c>
      <c r="AE899" s="110">
        <v>0</v>
      </c>
      <c r="AF899" s="110">
        <v>0</v>
      </c>
      <c r="AG899" s="110">
        <v>4</v>
      </c>
      <c r="AH899" s="110">
        <v>0</v>
      </c>
      <c r="AI899" s="110">
        <v>0</v>
      </c>
      <c r="AJ899" s="110">
        <v>0</v>
      </c>
      <c r="AK899" s="110">
        <v>54</v>
      </c>
      <c r="AL899" s="108">
        <v>0.25925925925925924</v>
      </c>
      <c r="AM899" s="111">
        <f t="shared" si="275"/>
        <v>1.2E-2</v>
      </c>
      <c r="AN899" s="111">
        <f t="shared" si="274"/>
        <v>0.42399999999999999</v>
      </c>
      <c r="AO899" s="111">
        <f t="shared" si="276"/>
        <v>0.58199999999999996</v>
      </c>
      <c r="AP899" s="111">
        <f t="shared" si="277"/>
        <v>0.82399999999999995</v>
      </c>
      <c r="AQ899" s="111">
        <f t="shared" si="278"/>
        <v>0.42199999999999999</v>
      </c>
      <c r="AR899" s="111">
        <f t="shared" si="279"/>
        <v>0.75700000000000001</v>
      </c>
      <c r="AS899" s="111">
        <f t="shared" si="280"/>
        <v>0.60199999999999998</v>
      </c>
      <c r="AT899" s="111">
        <f t="shared" si="281"/>
        <v>0.60199999999999998</v>
      </c>
      <c r="AU899" s="111">
        <f t="shared" si="282"/>
        <v>0.56499999999999995</v>
      </c>
      <c r="AV899" s="111">
        <f t="shared" si="283"/>
        <v>0.82499999999999996</v>
      </c>
      <c r="AW899" s="101">
        <f t="shared" si="284"/>
        <v>2</v>
      </c>
      <c r="AX899" s="101">
        <f t="shared" si="285"/>
        <v>1</v>
      </c>
      <c r="AY899" s="101">
        <f t="shared" si="286"/>
        <v>1</v>
      </c>
      <c r="AZ899" s="101">
        <f t="shared" si="287"/>
        <v>2</v>
      </c>
      <c r="BA899" s="101">
        <f t="shared" si="288"/>
        <v>1</v>
      </c>
      <c r="BB899" s="101">
        <f t="shared" si="289"/>
        <v>2</v>
      </c>
      <c r="BC899" s="101">
        <f t="shared" si="290"/>
        <v>0</v>
      </c>
      <c r="BD899" s="101">
        <f t="shared" si="291"/>
        <v>1</v>
      </c>
      <c r="BE899" s="101">
        <f t="shared" si="292"/>
        <v>1</v>
      </c>
      <c r="BF899" s="101">
        <f t="shared" si="293"/>
        <v>2</v>
      </c>
      <c r="BG899" s="101">
        <f t="shared" si="294"/>
        <v>13</v>
      </c>
    </row>
    <row r="900" spans="1:59" x14ac:dyDescent="0.2">
      <c r="A900" s="98">
        <v>1983190</v>
      </c>
      <c r="B900" s="98" t="s">
        <v>1294</v>
      </c>
      <c r="C900" s="98" t="s">
        <v>3043</v>
      </c>
      <c r="D900" s="98" t="s">
        <v>898</v>
      </c>
      <c r="E900" s="106">
        <v>136</v>
      </c>
      <c r="F900" s="107" t="s">
        <v>215</v>
      </c>
      <c r="G900" s="108" t="s">
        <v>1133</v>
      </c>
      <c r="H900" s="109">
        <v>37708</v>
      </c>
      <c r="I900" s="108">
        <v>0.111</v>
      </c>
      <c r="J900" s="110">
        <v>9</v>
      </c>
      <c r="K900" s="110">
        <v>41</v>
      </c>
      <c r="L900" s="108">
        <v>0.21951219512195122</v>
      </c>
      <c r="M900" s="110">
        <v>4</v>
      </c>
      <c r="N900" s="110">
        <v>41</v>
      </c>
      <c r="O900" s="108">
        <v>9.7560975609756101E-2</v>
      </c>
      <c r="P900" s="108">
        <v>0.10800000000000001</v>
      </c>
      <c r="Q900" s="108">
        <v>0.47100000000000003</v>
      </c>
      <c r="R900" s="108">
        <v>8.7999999999999995E-2</v>
      </c>
      <c r="S900" s="110">
        <v>10</v>
      </c>
      <c r="T900" s="110">
        <v>33</v>
      </c>
      <c r="U900" s="110">
        <v>58</v>
      </c>
      <c r="V900" s="108">
        <v>0.74137931034482762</v>
      </c>
      <c r="W900" s="110">
        <v>6</v>
      </c>
      <c r="X900" s="110">
        <v>0</v>
      </c>
      <c r="Y900" s="110">
        <v>47</v>
      </c>
      <c r="Z900" s="108">
        <v>0.1276595744680851</v>
      </c>
      <c r="AA900" s="110">
        <v>1</v>
      </c>
      <c r="AB900" s="110">
        <v>1</v>
      </c>
      <c r="AC900" s="110">
        <v>2</v>
      </c>
      <c r="AD900" s="110">
        <v>0</v>
      </c>
      <c r="AE900" s="110">
        <v>0</v>
      </c>
      <c r="AF900" s="110">
        <v>0</v>
      </c>
      <c r="AG900" s="110">
        <v>0</v>
      </c>
      <c r="AH900" s="110">
        <v>5</v>
      </c>
      <c r="AI900" s="110">
        <v>0</v>
      </c>
      <c r="AJ900" s="110">
        <v>0</v>
      </c>
      <c r="AK900" s="110">
        <v>41</v>
      </c>
      <c r="AL900" s="108">
        <v>0.21951219512195122</v>
      </c>
      <c r="AM900" s="111">
        <f t="shared" si="275"/>
        <v>2.4E-2</v>
      </c>
      <c r="AN900" s="111">
        <f t="shared" si="274"/>
        <v>0.58299999999999996</v>
      </c>
      <c r="AO900" s="111">
        <f t="shared" si="276"/>
        <v>0.92200000000000004</v>
      </c>
      <c r="AP900" s="111">
        <f t="shared" si="277"/>
        <v>0.90300000000000002</v>
      </c>
      <c r="AQ900" s="111">
        <f t="shared" si="278"/>
        <v>0.94699999999999995</v>
      </c>
      <c r="AR900" s="111">
        <f t="shared" si="279"/>
        <v>0.88900000000000001</v>
      </c>
      <c r="AS900" s="111">
        <f t="shared" si="280"/>
        <v>0.97299999999999998</v>
      </c>
      <c r="AT900" s="111">
        <f t="shared" si="281"/>
        <v>0.97299999999999998</v>
      </c>
      <c r="AU900" s="111">
        <f t="shared" si="282"/>
        <v>0.74299999999999999</v>
      </c>
      <c r="AV900" s="111">
        <f t="shared" si="283"/>
        <v>0.68500000000000005</v>
      </c>
      <c r="AW900" s="101">
        <f t="shared" si="284"/>
        <v>2</v>
      </c>
      <c r="AX900" s="101">
        <f t="shared" si="285"/>
        <v>1</v>
      </c>
      <c r="AY900" s="101">
        <f t="shared" si="286"/>
        <v>2</v>
      </c>
      <c r="AZ900" s="101">
        <f t="shared" si="287"/>
        <v>2</v>
      </c>
      <c r="BA900" s="101">
        <f t="shared" si="288"/>
        <v>2</v>
      </c>
      <c r="BB900" s="101">
        <f t="shared" si="289"/>
        <v>2</v>
      </c>
      <c r="BC900" s="101">
        <f t="shared" si="290"/>
        <v>0</v>
      </c>
      <c r="BD900" s="101">
        <f t="shared" si="291"/>
        <v>2</v>
      </c>
      <c r="BE900" s="101">
        <f t="shared" si="292"/>
        <v>2</v>
      </c>
      <c r="BF900" s="101">
        <f t="shared" si="293"/>
        <v>2</v>
      </c>
      <c r="BG900" s="101">
        <f t="shared" si="294"/>
        <v>17</v>
      </c>
    </row>
    <row r="901" spans="1:59" x14ac:dyDescent="0.2">
      <c r="A901" s="98">
        <v>1983280</v>
      </c>
      <c r="B901" s="98" t="s">
        <v>1893</v>
      </c>
      <c r="C901" s="98" t="s">
        <v>3044</v>
      </c>
      <c r="D901" s="98" t="s">
        <v>899</v>
      </c>
      <c r="E901" s="106">
        <v>1524</v>
      </c>
      <c r="F901" s="107" t="s">
        <v>886</v>
      </c>
      <c r="G901" s="108" t="s">
        <v>1367</v>
      </c>
      <c r="H901" s="109">
        <v>56696</v>
      </c>
      <c r="I901" s="108">
        <v>6.6000000000000003E-2</v>
      </c>
      <c r="J901" s="110">
        <v>54</v>
      </c>
      <c r="K901" s="110">
        <v>639</v>
      </c>
      <c r="L901" s="108">
        <v>8.4507042253521125E-2</v>
      </c>
      <c r="M901" s="110">
        <v>15</v>
      </c>
      <c r="N901" s="110">
        <v>639</v>
      </c>
      <c r="O901" s="108">
        <v>2.3474178403755867E-2</v>
      </c>
      <c r="P901" s="108">
        <v>1.3999999999999999E-2</v>
      </c>
      <c r="Q901" s="108">
        <v>0.34799999999999998</v>
      </c>
      <c r="R901" s="108">
        <v>8.2386363636363633E-2</v>
      </c>
      <c r="S901" s="110">
        <v>79</v>
      </c>
      <c r="T901" s="110">
        <v>448</v>
      </c>
      <c r="U901" s="110">
        <v>1120</v>
      </c>
      <c r="V901" s="108">
        <v>0.47053571428571428</v>
      </c>
      <c r="W901" s="110">
        <v>43</v>
      </c>
      <c r="X901" s="110">
        <v>0</v>
      </c>
      <c r="Y901" s="110">
        <v>682</v>
      </c>
      <c r="Z901" s="108">
        <v>6.3049853372434017E-2</v>
      </c>
      <c r="AA901" s="110">
        <v>29</v>
      </c>
      <c r="AB901" s="110">
        <v>22</v>
      </c>
      <c r="AC901" s="110">
        <v>25</v>
      </c>
      <c r="AD901" s="110">
        <v>13</v>
      </c>
      <c r="AE901" s="110">
        <v>5</v>
      </c>
      <c r="AF901" s="110">
        <v>3</v>
      </c>
      <c r="AG901" s="110">
        <v>10</v>
      </c>
      <c r="AH901" s="110">
        <v>4</v>
      </c>
      <c r="AI901" s="110">
        <v>0</v>
      </c>
      <c r="AJ901" s="110">
        <v>0</v>
      </c>
      <c r="AK901" s="110">
        <v>639</v>
      </c>
      <c r="AL901" s="108">
        <v>0.17370892018779344</v>
      </c>
      <c r="AM901" s="111">
        <f t="shared" si="275"/>
        <v>0.30099999999999999</v>
      </c>
      <c r="AN901" s="111">
        <f t="shared" si="274"/>
        <v>0.313</v>
      </c>
      <c r="AO901" s="111">
        <f t="shared" si="276"/>
        <v>0.439</v>
      </c>
      <c r="AP901" s="111">
        <f t="shared" si="277"/>
        <v>0.34200000000000003</v>
      </c>
      <c r="AQ901" s="111">
        <f t="shared" si="278"/>
        <v>0.33900000000000002</v>
      </c>
      <c r="AR901" s="111">
        <f t="shared" si="279"/>
        <v>0.47799999999999998</v>
      </c>
      <c r="AS901" s="111">
        <f t="shared" si="280"/>
        <v>0.55000000000000004</v>
      </c>
      <c r="AT901" s="111">
        <f t="shared" si="281"/>
        <v>0.55000000000000004</v>
      </c>
      <c r="AU901" s="111">
        <f t="shared" si="282"/>
        <v>0.38800000000000001</v>
      </c>
      <c r="AV901" s="111">
        <f t="shared" si="283"/>
        <v>0.46800000000000003</v>
      </c>
      <c r="AW901" s="101">
        <f t="shared" si="284"/>
        <v>2</v>
      </c>
      <c r="AX901" s="101">
        <f t="shared" si="285"/>
        <v>0</v>
      </c>
      <c r="AY901" s="101">
        <f t="shared" si="286"/>
        <v>1</v>
      </c>
      <c r="AZ901" s="101">
        <f t="shared" si="287"/>
        <v>1</v>
      </c>
      <c r="BA901" s="101">
        <f t="shared" si="288"/>
        <v>1</v>
      </c>
      <c r="BB901" s="101">
        <f t="shared" si="289"/>
        <v>1</v>
      </c>
      <c r="BC901" s="101">
        <f t="shared" si="290"/>
        <v>0</v>
      </c>
      <c r="BD901" s="101">
        <f t="shared" si="291"/>
        <v>1</v>
      </c>
      <c r="BE901" s="101">
        <f t="shared" si="292"/>
        <v>1</v>
      </c>
      <c r="BF901" s="101">
        <f t="shared" si="293"/>
        <v>1</v>
      </c>
      <c r="BG901" s="101">
        <f t="shared" si="294"/>
        <v>9</v>
      </c>
    </row>
    <row r="902" spans="1:59" x14ac:dyDescent="0.2">
      <c r="A902" s="98">
        <v>1983325</v>
      </c>
      <c r="B902" s="98" t="s">
        <v>1731</v>
      </c>
      <c r="C902" s="98" t="s">
        <v>3045</v>
      </c>
      <c r="D902" s="98" t="s">
        <v>900</v>
      </c>
      <c r="E902" s="106">
        <v>720</v>
      </c>
      <c r="F902" s="107" t="s">
        <v>1732</v>
      </c>
      <c r="G902" s="108" t="s">
        <v>1733</v>
      </c>
      <c r="H902" s="109">
        <v>63125</v>
      </c>
      <c r="I902" s="108">
        <v>7.2000000000000008E-2</v>
      </c>
      <c r="J902" s="110">
        <v>22</v>
      </c>
      <c r="K902" s="110">
        <v>327</v>
      </c>
      <c r="L902" s="108">
        <v>6.7278287461773695E-2</v>
      </c>
      <c r="M902" s="110">
        <v>12</v>
      </c>
      <c r="N902" s="110">
        <v>327</v>
      </c>
      <c r="O902" s="108">
        <v>3.669724770642202E-2</v>
      </c>
      <c r="P902" s="108">
        <v>6.3E-2</v>
      </c>
      <c r="Q902" s="108">
        <v>0.36899999999999999</v>
      </c>
      <c r="R902" s="108">
        <v>1.8387553041018388E-2</v>
      </c>
      <c r="S902" s="110">
        <v>14</v>
      </c>
      <c r="T902" s="110">
        <v>216</v>
      </c>
      <c r="U902" s="110">
        <v>554</v>
      </c>
      <c r="V902" s="108">
        <v>0.41516245487364623</v>
      </c>
      <c r="W902" s="110">
        <v>35</v>
      </c>
      <c r="X902" s="110">
        <v>1</v>
      </c>
      <c r="Y902" s="110">
        <v>362</v>
      </c>
      <c r="Z902" s="108">
        <v>9.3922651933701654E-2</v>
      </c>
      <c r="AA902" s="110">
        <v>11</v>
      </c>
      <c r="AB902" s="110">
        <v>18</v>
      </c>
      <c r="AC902" s="110">
        <v>2</v>
      </c>
      <c r="AD902" s="110">
        <v>7</v>
      </c>
      <c r="AE902" s="110">
        <v>6</v>
      </c>
      <c r="AF902" s="110">
        <v>8</v>
      </c>
      <c r="AG902" s="110">
        <v>6</v>
      </c>
      <c r="AH902" s="110">
        <v>0</v>
      </c>
      <c r="AI902" s="110">
        <v>0</v>
      </c>
      <c r="AJ902" s="110">
        <v>0</v>
      </c>
      <c r="AK902" s="110">
        <v>327</v>
      </c>
      <c r="AL902" s="108">
        <v>0.17737003058103976</v>
      </c>
      <c r="AM902" s="111">
        <f t="shared" si="275"/>
        <v>0.46899999999999997</v>
      </c>
      <c r="AN902" s="111">
        <f t="shared" ref="AN902:AN945" si="295">_xlfn.PERCENTRANK.INC(I$6:I$945,I902)</f>
        <v>0.35799999999999998</v>
      </c>
      <c r="AO902" s="111">
        <f t="shared" si="276"/>
        <v>0.33100000000000002</v>
      </c>
      <c r="AP902" s="111">
        <f t="shared" si="277"/>
        <v>0.51500000000000001</v>
      </c>
      <c r="AQ902" s="111">
        <f t="shared" si="278"/>
        <v>0.84199999999999997</v>
      </c>
      <c r="AR902" s="111">
        <f t="shared" si="279"/>
        <v>0.56299999999999994</v>
      </c>
      <c r="AS902" s="111">
        <f t="shared" si="280"/>
        <v>0.34100000000000003</v>
      </c>
      <c r="AT902" s="111">
        <f t="shared" si="281"/>
        <v>0.34100000000000003</v>
      </c>
      <c r="AU902" s="111">
        <f t="shared" si="282"/>
        <v>0.56699999999999995</v>
      </c>
      <c r="AV902" s="111">
        <f t="shared" si="283"/>
        <v>0.48799999999999999</v>
      </c>
      <c r="AW902" s="101">
        <f t="shared" si="284"/>
        <v>1</v>
      </c>
      <c r="AX902" s="101">
        <f t="shared" si="285"/>
        <v>1</v>
      </c>
      <c r="AY902" s="101">
        <f t="shared" si="286"/>
        <v>0</v>
      </c>
      <c r="AZ902" s="101">
        <f t="shared" si="287"/>
        <v>1</v>
      </c>
      <c r="BA902" s="101">
        <f t="shared" si="288"/>
        <v>2</v>
      </c>
      <c r="BB902" s="101">
        <f t="shared" si="289"/>
        <v>1</v>
      </c>
      <c r="BC902" s="101">
        <f t="shared" si="290"/>
        <v>0</v>
      </c>
      <c r="BD902" s="101">
        <f t="shared" si="291"/>
        <v>1</v>
      </c>
      <c r="BE902" s="101">
        <f t="shared" si="292"/>
        <v>1</v>
      </c>
      <c r="BF902" s="101">
        <f t="shared" si="293"/>
        <v>1</v>
      </c>
      <c r="BG902" s="101">
        <f t="shared" si="294"/>
        <v>9</v>
      </c>
    </row>
    <row r="903" spans="1:59" x14ac:dyDescent="0.2">
      <c r="A903" s="98">
        <v>1983370</v>
      </c>
      <c r="B903" s="98" t="s">
        <v>1600</v>
      </c>
      <c r="C903" s="98" t="s">
        <v>3046</v>
      </c>
      <c r="D903" s="98" t="s">
        <v>901</v>
      </c>
      <c r="E903" s="106">
        <v>121</v>
      </c>
      <c r="F903" s="107" t="s">
        <v>165</v>
      </c>
      <c r="G903" s="108" t="s">
        <v>1075</v>
      </c>
      <c r="H903" s="109">
        <v>76250</v>
      </c>
      <c r="I903" s="108">
        <v>2.8999999999999998E-2</v>
      </c>
      <c r="J903" s="110">
        <v>5</v>
      </c>
      <c r="K903" s="110">
        <v>52</v>
      </c>
      <c r="L903" s="108">
        <v>9.6153846153846159E-2</v>
      </c>
      <c r="M903" s="110">
        <v>6</v>
      </c>
      <c r="N903" s="110">
        <v>52</v>
      </c>
      <c r="O903" s="108">
        <v>0.11538461538461539</v>
      </c>
      <c r="P903" s="108">
        <v>1.3999999999999999E-2</v>
      </c>
      <c r="Q903" s="108">
        <v>0.35700000000000004</v>
      </c>
      <c r="R903" s="108">
        <v>-0.26666666666666666</v>
      </c>
      <c r="S903" s="110">
        <v>6</v>
      </c>
      <c r="T903" s="110">
        <v>36</v>
      </c>
      <c r="U903" s="110">
        <v>90</v>
      </c>
      <c r="V903" s="108">
        <v>0.46666666666666667</v>
      </c>
      <c r="W903" s="110">
        <v>0</v>
      </c>
      <c r="X903" s="110">
        <v>0</v>
      </c>
      <c r="Y903" s="110">
        <v>52</v>
      </c>
      <c r="Z903" s="108">
        <v>0</v>
      </c>
      <c r="AA903" s="110">
        <v>1</v>
      </c>
      <c r="AB903" s="110">
        <v>1</v>
      </c>
      <c r="AC903" s="110">
        <v>1</v>
      </c>
      <c r="AD903" s="110">
        <v>2</v>
      </c>
      <c r="AE903" s="110">
        <v>0</v>
      </c>
      <c r="AF903" s="110">
        <v>1</v>
      </c>
      <c r="AG903" s="110">
        <v>5</v>
      </c>
      <c r="AH903" s="110">
        <v>0</v>
      </c>
      <c r="AI903" s="110">
        <v>0</v>
      </c>
      <c r="AJ903" s="110">
        <v>0</v>
      </c>
      <c r="AK903" s="110">
        <v>52</v>
      </c>
      <c r="AL903" s="108">
        <v>0.21153846153846154</v>
      </c>
      <c r="AM903" s="111">
        <f t="shared" ref="AM903:AM945" si="296">IFERROR(_xlfn.PERCENTRANK.INC(H$6:H$945,H903),0)</f>
        <v>0.75700000000000001</v>
      </c>
      <c r="AN903" s="111">
        <f t="shared" si="295"/>
        <v>9.0999999999999998E-2</v>
      </c>
      <c r="AO903" s="111">
        <f t="shared" ref="AO903:AO945" si="297">_xlfn.PERCENTRANK.INC(L$6:L$945,L903)</f>
        <v>0.496</v>
      </c>
      <c r="AP903" s="111">
        <f t="shared" ref="AP903:AP945" si="298">_xlfn.PERCENTRANK.INC(O$6:O$945,O903)</f>
        <v>0.94099999999999995</v>
      </c>
      <c r="AQ903" s="111">
        <f t="shared" ref="AQ903:AQ945" si="299">_xlfn.PERCENTRANK.INC(P$6:P$945,P903)</f>
        <v>0.33900000000000002</v>
      </c>
      <c r="AR903" s="111">
        <f t="shared" ref="AR903:AR945" si="300">_xlfn.PERCENTRANK.INC(Q$6:Q$945,Q903)</f>
        <v>0.51600000000000001</v>
      </c>
      <c r="AS903" s="111">
        <f t="shared" ref="AS903:AS945" si="301">_xlfn.PERCENTRANK.INC(V$6:V$945,V903)</f>
        <v>0.53700000000000003</v>
      </c>
      <c r="AT903" s="111">
        <f t="shared" ref="AT903:AT945" si="302">_xlfn.PERCENTRANK.INC(V$6:V$945,V903)</f>
        <v>0.53700000000000003</v>
      </c>
      <c r="AU903" s="111">
        <f t="shared" ref="AU903:AU945" si="303">_xlfn.PERCENTRANK.INC(Z$6:Z$945,Z903)</f>
        <v>0</v>
      </c>
      <c r="AV903" s="111">
        <f t="shared" ref="AV903:AV945" si="304">_xlfn.PERCENTRANK.INC(AL$6:AL$945,AL903)</f>
        <v>0.65700000000000003</v>
      </c>
      <c r="AW903" s="101">
        <f t="shared" ref="AW903:AW945" si="305">IFERROR(IF(AM903&gt;=0.667,0,IF(AND(AM903&gt;=0.334,AM903&lt;0.667),1,2)),2)</f>
        <v>0</v>
      </c>
      <c r="AX903" s="101">
        <f t="shared" ref="AX903:AX945" si="306">IF(AN903&gt;=0.667,2,IF(AND(AN903&gt;=0.334,AN903&lt;0.667),1,0))</f>
        <v>0</v>
      </c>
      <c r="AY903" s="101">
        <f t="shared" ref="AY903:AY945" si="307">IF(AO903&gt;=0.667,2,IF(AND(AO903&gt;=0.334,AO903&lt;0.667),1,0))</f>
        <v>1</v>
      </c>
      <c r="AZ903" s="101">
        <f t="shared" ref="AZ903:AZ945" si="308">IF(AP903&gt;=0.667,2,IF(AND(AP903&gt;=0.334,AP903&lt;0.667),1,0))</f>
        <v>2</v>
      </c>
      <c r="BA903" s="101">
        <f t="shared" ref="BA903:BA945" si="309">IF(AQ903&gt;=0.667,2,IF(AND(AQ903&gt;=0.334,AQ903&lt;0.667),1,0))</f>
        <v>1</v>
      </c>
      <c r="BB903" s="101">
        <f t="shared" ref="BB903:BB945" si="310">IF(AR903&gt;=0.667,2,IF(AND(AR903&gt;=0.334,AR903&lt;0.667),1,0))</f>
        <v>1</v>
      </c>
      <c r="BC903" s="101">
        <f t="shared" ref="BC903:BC945" si="311">IF(R903&lt;-0.075,2,IF(AND(R903&lt;=0,R903&gt;=-0.075),1,0))</f>
        <v>2</v>
      </c>
      <c r="BD903" s="101">
        <f t="shared" ref="BD903:BD945" si="312">IF(AT903&gt;=0.667,2,IF(AND(AT903&gt;=0.334,AT903&lt;0.667),1,0))</f>
        <v>1</v>
      </c>
      <c r="BE903" s="101">
        <f t="shared" ref="BE903:BE945" si="313">IF(AU903&gt;=0.667,2,IF(AND(AU903&gt;=0.334,AU903&lt;0.667),1,0))</f>
        <v>0</v>
      </c>
      <c r="BF903" s="101">
        <f t="shared" ref="BF903:BF945" si="314">IF(AV903&gt;=0.667,2,IF(AND(AV903&gt;=0.334,AV903&lt;0.667),1,0))</f>
        <v>1</v>
      </c>
      <c r="BG903" s="101">
        <f t="shared" ref="BG903:BG945" si="315">SUM(AW903:BF903)</f>
        <v>9</v>
      </c>
    </row>
    <row r="904" spans="1:59" x14ac:dyDescent="0.2">
      <c r="A904" s="98">
        <v>1983415</v>
      </c>
      <c r="B904" s="98" t="s">
        <v>1712</v>
      </c>
      <c r="C904" s="98" t="s">
        <v>3047</v>
      </c>
      <c r="D904" s="98" t="s">
        <v>902</v>
      </c>
      <c r="E904" s="106">
        <v>391</v>
      </c>
      <c r="F904" s="107" t="s">
        <v>1382</v>
      </c>
      <c r="G904" s="108" t="s">
        <v>1383</v>
      </c>
      <c r="H904" s="109">
        <v>65625</v>
      </c>
      <c r="I904" s="108">
        <v>0.13500000000000001</v>
      </c>
      <c r="J904" s="110">
        <v>18</v>
      </c>
      <c r="K904" s="110">
        <v>152</v>
      </c>
      <c r="L904" s="108">
        <v>0.11842105263157894</v>
      </c>
      <c r="M904" s="110">
        <v>10</v>
      </c>
      <c r="N904" s="110">
        <v>152</v>
      </c>
      <c r="O904" s="108">
        <v>6.5789473684210523E-2</v>
      </c>
      <c r="P904" s="108">
        <v>4.4000000000000004E-2</v>
      </c>
      <c r="Q904" s="108">
        <v>0.252</v>
      </c>
      <c r="R904" s="108">
        <v>2.5641025641025641E-3</v>
      </c>
      <c r="S904" s="110">
        <v>21</v>
      </c>
      <c r="T904" s="110">
        <v>131</v>
      </c>
      <c r="U904" s="110">
        <v>259</v>
      </c>
      <c r="V904" s="108">
        <v>0.58687258687258692</v>
      </c>
      <c r="W904" s="110">
        <v>6</v>
      </c>
      <c r="X904" s="110">
        <v>0</v>
      </c>
      <c r="Y904" s="110">
        <v>158</v>
      </c>
      <c r="Z904" s="108">
        <v>3.7974683544303799E-2</v>
      </c>
      <c r="AA904" s="110">
        <v>8</v>
      </c>
      <c r="AB904" s="110">
        <v>11</v>
      </c>
      <c r="AC904" s="110">
        <v>1</v>
      </c>
      <c r="AD904" s="110">
        <v>1</v>
      </c>
      <c r="AE904" s="110">
        <v>0</v>
      </c>
      <c r="AF904" s="110">
        <v>1</v>
      </c>
      <c r="AG904" s="110">
        <v>1</v>
      </c>
      <c r="AH904" s="110">
        <v>0</v>
      </c>
      <c r="AI904" s="110">
        <v>0</v>
      </c>
      <c r="AJ904" s="110">
        <v>0</v>
      </c>
      <c r="AK904" s="110">
        <v>152</v>
      </c>
      <c r="AL904" s="108">
        <v>0.15131578947368421</v>
      </c>
      <c r="AM904" s="111">
        <f t="shared" si="296"/>
        <v>0.52700000000000002</v>
      </c>
      <c r="AN904" s="111">
        <f t="shared" si="295"/>
        <v>0.70199999999999996</v>
      </c>
      <c r="AO904" s="111">
        <f t="shared" si="297"/>
        <v>0.627</v>
      </c>
      <c r="AP904" s="111">
        <f t="shared" si="298"/>
        <v>0.77400000000000002</v>
      </c>
      <c r="AQ904" s="111">
        <f t="shared" si="299"/>
        <v>0.71699999999999997</v>
      </c>
      <c r="AR904" s="111">
        <f t="shared" si="300"/>
        <v>0.13200000000000001</v>
      </c>
      <c r="AS904" s="111">
        <f t="shared" si="301"/>
        <v>0.85299999999999998</v>
      </c>
      <c r="AT904" s="111">
        <f t="shared" si="302"/>
        <v>0.85299999999999998</v>
      </c>
      <c r="AU904" s="111">
        <f t="shared" si="303"/>
        <v>0.249</v>
      </c>
      <c r="AV904" s="111">
        <f t="shared" si="304"/>
        <v>0.35499999999999998</v>
      </c>
      <c r="AW904" s="101">
        <f t="shared" si="305"/>
        <v>1</v>
      </c>
      <c r="AX904" s="101">
        <f t="shared" si="306"/>
        <v>2</v>
      </c>
      <c r="AY904" s="101">
        <f t="shared" si="307"/>
        <v>1</v>
      </c>
      <c r="AZ904" s="101">
        <f t="shared" si="308"/>
        <v>2</v>
      </c>
      <c r="BA904" s="101">
        <f t="shared" si="309"/>
        <v>2</v>
      </c>
      <c r="BB904" s="101">
        <f t="shared" si="310"/>
        <v>0</v>
      </c>
      <c r="BC904" s="101">
        <f t="shared" si="311"/>
        <v>0</v>
      </c>
      <c r="BD904" s="101">
        <f t="shared" si="312"/>
        <v>2</v>
      </c>
      <c r="BE904" s="101">
        <f t="shared" si="313"/>
        <v>0</v>
      </c>
      <c r="BF904" s="101">
        <f t="shared" si="314"/>
        <v>1</v>
      </c>
      <c r="BG904" s="101">
        <f t="shared" si="315"/>
        <v>11</v>
      </c>
    </row>
    <row r="905" spans="1:59" x14ac:dyDescent="0.2">
      <c r="A905" s="98">
        <v>1983550</v>
      </c>
      <c r="B905" s="98" t="s">
        <v>1932</v>
      </c>
      <c r="C905" s="98" t="s">
        <v>3048</v>
      </c>
      <c r="D905" s="98" t="s">
        <v>903</v>
      </c>
      <c r="E905" s="106">
        <v>791</v>
      </c>
      <c r="F905" s="107" t="s">
        <v>1300</v>
      </c>
      <c r="G905" s="108" t="s">
        <v>1301</v>
      </c>
      <c r="H905" s="109">
        <v>84286</v>
      </c>
      <c r="I905" s="108">
        <v>5.2999999999999999E-2</v>
      </c>
      <c r="J905" s="110">
        <v>35</v>
      </c>
      <c r="K905" s="110">
        <v>322</v>
      </c>
      <c r="L905" s="108">
        <v>0.10869565217391304</v>
      </c>
      <c r="M905" s="110">
        <v>7</v>
      </c>
      <c r="N905" s="110">
        <v>322</v>
      </c>
      <c r="O905" s="108">
        <v>2.1739130434782608E-2</v>
      </c>
      <c r="P905" s="108">
        <v>4.0999999999999995E-2</v>
      </c>
      <c r="Q905" s="108">
        <v>0.40100000000000002</v>
      </c>
      <c r="R905" s="108">
        <v>7.6433121019108281E-3</v>
      </c>
      <c r="S905" s="110">
        <v>48</v>
      </c>
      <c r="T905" s="110">
        <v>161</v>
      </c>
      <c r="U905" s="110">
        <v>550</v>
      </c>
      <c r="V905" s="108">
        <v>0.38</v>
      </c>
      <c r="W905" s="110">
        <v>58</v>
      </c>
      <c r="X905" s="110">
        <v>16</v>
      </c>
      <c r="Y905" s="110">
        <v>380</v>
      </c>
      <c r="Z905" s="108">
        <v>0.11052631578947368</v>
      </c>
      <c r="AA905" s="110">
        <v>9</v>
      </c>
      <c r="AB905" s="110">
        <v>11</v>
      </c>
      <c r="AC905" s="110">
        <v>0</v>
      </c>
      <c r="AD905" s="110">
        <v>0</v>
      </c>
      <c r="AE905" s="110">
        <v>9</v>
      </c>
      <c r="AF905" s="110">
        <v>9</v>
      </c>
      <c r="AG905" s="110">
        <v>4</v>
      </c>
      <c r="AH905" s="110">
        <v>0</v>
      </c>
      <c r="AI905" s="110">
        <v>0</v>
      </c>
      <c r="AJ905" s="110">
        <v>0</v>
      </c>
      <c r="AK905" s="110">
        <v>322</v>
      </c>
      <c r="AL905" s="108">
        <v>0.13043478260869565</v>
      </c>
      <c r="AM905" s="111">
        <f t="shared" si="296"/>
        <v>0.86299999999999999</v>
      </c>
      <c r="AN905" s="111">
        <f t="shared" si="295"/>
        <v>0.22800000000000001</v>
      </c>
      <c r="AO905" s="111">
        <f t="shared" si="297"/>
        <v>0.57099999999999995</v>
      </c>
      <c r="AP905" s="111">
        <f t="shared" si="298"/>
        <v>0.316</v>
      </c>
      <c r="AQ905" s="111">
        <f t="shared" si="299"/>
        <v>0.68400000000000005</v>
      </c>
      <c r="AR905" s="111">
        <f t="shared" si="300"/>
        <v>0.70499999999999996</v>
      </c>
      <c r="AS905" s="111">
        <f t="shared" si="301"/>
        <v>0.221</v>
      </c>
      <c r="AT905" s="111">
        <f t="shared" si="302"/>
        <v>0.221</v>
      </c>
      <c r="AU905" s="111">
        <f t="shared" si="303"/>
        <v>0.65400000000000003</v>
      </c>
      <c r="AV905" s="111">
        <f t="shared" si="304"/>
        <v>0.253</v>
      </c>
      <c r="AW905" s="101">
        <f t="shared" si="305"/>
        <v>0</v>
      </c>
      <c r="AX905" s="101">
        <f t="shared" si="306"/>
        <v>0</v>
      </c>
      <c r="AY905" s="101">
        <f t="shared" si="307"/>
        <v>1</v>
      </c>
      <c r="AZ905" s="101">
        <f t="shared" si="308"/>
        <v>0</v>
      </c>
      <c r="BA905" s="101">
        <f t="shared" si="309"/>
        <v>2</v>
      </c>
      <c r="BB905" s="101">
        <f t="shared" si="310"/>
        <v>2</v>
      </c>
      <c r="BC905" s="101">
        <f t="shared" si="311"/>
        <v>0</v>
      </c>
      <c r="BD905" s="101">
        <f t="shared" si="312"/>
        <v>0</v>
      </c>
      <c r="BE905" s="101">
        <f t="shared" si="313"/>
        <v>1</v>
      </c>
      <c r="BF905" s="101">
        <f t="shared" si="314"/>
        <v>0</v>
      </c>
      <c r="BG905" s="101">
        <f t="shared" si="315"/>
        <v>6</v>
      </c>
    </row>
    <row r="906" spans="1:59" x14ac:dyDescent="0.2">
      <c r="A906" s="98">
        <v>1983595</v>
      </c>
      <c r="B906" s="98" t="s">
        <v>1905</v>
      </c>
      <c r="C906" s="98" t="s">
        <v>3049</v>
      </c>
      <c r="D906" s="98" t="s">
        <v>904</v>
      </c>
      <c r="E906" s="106">
        <v>2509</v>
      </c>
      <c r="F906" s="107" t="s">
        <v>1504</v>
      </c>
      <c r="G906" s="108" t="s">
        <v>1505</v>
      </c>
      <c r="H906" s="109">
        <v>87891</v>
      </c>
      <c r="I906" s="108">
        <v>0.111</v>
      </c>
      <c r="J906" s="110">
        <v>44</v>
      </c>
      <c r="K906" s="110">
        <v>935</v>
      </c>
      <c r="L906" s="108">
        <v>4.7058823529411764E-2</v>
      </c>
      <c r="M906" s="110">
        <v>38</v>
      </c>
      <c r="N906" s="110">
        <v>935</v>
      </c>
      <c r="O906" s="108">
        <v>4.0641711229946524E-2</v>
      </c>
      <c r="P906" s="108">
        <v>4.0000000000000001E-3</v>
      </c>
      <c r="Q906" s="108">
        <v>0.23199999999999998</v>
      </c>
      <c r="R906" s="108">
        <v>8.0534022394487509E-2</v>
      </c>
      <c r="S906" s="110">
        <v>61</v>
      </c>
      <c r="T906" s="110">
        <v>503</v>
      </c>
      <c r="U906" s="110">
        <v>1553</v>
      </c>
      <c r="V906" s="108">
        <v>0.36316806181584033</v>
      </c>
      <c r="W906" s="110">
        <v>69</v>
      </c>
      <c r="X906" s="110">
        <v>0</v>
      </c>
      <c r="Y906" s="110">
        <v>1004</v>
      </c>
      <c r="Z906" s="108">
        <v>6.872509960159362E-2</v>
      </c>
      <c r="AA906" s="110">
        <v>42</v>
      </c>
      <c r="AB906" s="110">
        <v>21</v>
      </c>
      <c r="AC906" s="110">
        <v>26</v>
      </c>
      <c r="AD906" s="110">
        <v>9</v>
      </c>
      <c r="AE906" s="110">
        <v>99</v>
      </c>
      <c r="AF906" s="110">
        <v>25</v>
      </c>
      <c r="AG906" s="110">
        <v>33</v>
      </c>
      <c r="AH906" s="110">
        <v>32</v>
      </c>
      <c r="AI906" s="110">
        <v>0</v>
      </c>
      <c r="AJ906" s="110">
        <v>0</v>
      </c>
      <c r="AK906" s="110">
        <v>935</v>
      </c>
      <c r="AL906" s="108">
        <v>0.30695187165775401</v>
      </c>
      <c r="AM906" s="111">
        <f t="shared" si="296"/>
        <v>0.89300000000000002</v>
      </c>
      <c r="AN906" s="111">
        <f t="shared" si="295"/>
        <v>0.58299999999999996</v>
      </c>
      <c r="AO906" s="111">
        <f t="shared" si="297"/>
        <v>0.215</v>
      </c>
      <c r="AP906" s="111">
        <f t="shared" si="298"/>
        <v>0.56100000000000005</v>
      </c>
      <c r="AQ906" s="111">
        <f t="shared" si="299"/>
        <v>0.20100000000000001</v>
      </c>
      <c r="AR906" s="111">
        <f t="shared" si="300"/>
        <v>7.2999999999999995E-2</v>
      </c>
      <c r="AS906" s="111">
        <f t="shared" si="301"/>
        <v>0.17899999999999999</v>
      </c>
      <c r="AT906" s="111">
        <f t="shared" si="302"/>
        <v>0.17899999999999999</v>
      </c>
      <c r="AU906" s="111">
        <f t="shared" si="303"/>
        <v>0.42899999999999999</v>
      </c>
      <c r="AV906" s="111">
        <f t="shared" si="304"/>
        <v>0.93</v>
      </c>
      <c r="AW906" s="101">
        <f t="shared" si="305"/>
        <v>0</v>
      </c>
      <c r="AX906" s="101">
        <f t="shared" si="306"/>
        <v>1</v>
      </c>
      <c r="AY906" s="101">
        <f t="shared" si="307"/>
        <v>0</v>
      </c>
      <c r="AZ906" s="101">
        <f t="shared" si="308"/>
        <v>1</v>
      </c>
      <c r="BA906" s="101">
        <f t="shared" si="309"/>
        <v>0</v>
      </c>
      <c r="BB906" s="101">
        <f t="shared" si="310"/>
        <v>0</v>
      </c>
      <c r="BC906" s="101">
        <f t="shared" si="311"/>
        <v>0</v>
      </c>
      <c r="BD906" s="101">
        <f t="shared" si="312"/>
        <v>0</v>
      </c>
      <c r="BE906" s="101">
        <f t="shared" si="313"/>
        <v>1</v>
      </c>
      <c r="BF906" s="101">
        <f t="shared" si="314"/>
        <v>2</v>
      </c>
      <c r="BG906" s="101">
        <f t="shared" si="315"/>
        <v>5</v>
      </c>
    </row>
    <row r="907" spans="1:59" x14ac:dyDescent="0.2">
      <c r="A907" s="98">
        <v>1983685</v>
      </c>
      <c r="B907" s="98" t="s">
        <v>1394</v>
      </c>
      <c r="C907" s="98" t="s">
        <v>3050</v>
      </c>
      <c r="D907" s="98" t="s">
        <v>905</v>
      </c>
      <c r="E907" s="106">
        <v>3197</v>
      </c>
      <c r="F907" s="107" t="s">
        <v>228</v>
      </c>
      <c r="G907" s="108" t="s">
        <v>1127</v>
      </c>
      <c r="H907" s="109">
        <v>48289</v>
      </c>
      <c r="I907" s="108">
        <v>0.23199999999999998</v>
      </c>
      <c r="J907" s="110">
        <v>199</v>
      </c>
      <c r="K907" s="110">
        <v>1312</v>
      </c>
      <c r="L907" s="108">
        <v>0.15167682926829268</v>
      </c>
      <c r="M907" s="110">
        <v>88</v>
      </c>
      <c r="N907" s="110">
        <v>1312</v>
      </c>
      <c r="O907" s="108">
        <v>6.7073170731707321E-2</v>
      </c>
      <c r="P907" s="108">
        <v>1.3999999999999999E-2</v>
      </c>
      <c r="Q907" s="108">
        <v>0.42499999999999999</v>
      </c>
      <c r="R907" s="108">
        <v>7.7156334231805929E-2</v>
      </c>
      <c r="S907" s="110">
        <v>83</v>
      </c>
      <c r="T907" s="110">
        <v>796</v>
      </c>
      <c r="U907" s="110">
        <v>2002</v>
      </c>
      <c r="V907" s="108">
        <v>0.43906093906093907</v>
      </c>
      <c r="W907" s="110">
        <v>45</v>
      </c>
      <c r="X907" s="110">
        <v>0</v>
      </c>
      <c r="Y907" s="110">
        <v>1357</v>
      </c>
      <c r="Z907" s="108">
        <v>3.3161385408990419E-2</v>
      </c>
      <c r="AA907" s="110">
        <v>143</v>
      </c>
      <c r="AB907" s="110">
        <v>113</v>
      </c>
      <c r="AC907" s="110">
        <v>0</v>
      </c>
      <c r="AD907" s="110">
        <v>11</v>
      </c>
      <c r="AE907" s="110">
        <v>0</v>
      </c>
      <c r="AF907" s="110">
        <v>117</v>
      </c>
      <c r="AG907" s="110">
        <v>60</v>
      </c>
      <c r="AH907" s="110">
        <v>38</v>
      </c>
      <c r="AI907" s="110">
        <v>0</v>
      </c>
      <c r="AJ907" s="110">
        <v>0</v>
      </c>
      <c r="AK907" s="110">
        <v>1312</v>
      </c>
      <c r="AL907" s="108">
        <v>0.3673780487804878</v>
      </c>
      <c r="AM907" s="111">
        <f t="shared" si="296"/>
        <v>0.115</v>
      </c>
      <c r="AN907" s="111">
        <f t="shared" si="295"/>
        <v>0.91600000000000004</v>
      </c>
      <c r="AO907" s="111">
        <f t="shared" si="297"/>
        <v>0.76900000000000002</v>
      </c>
      <c r="AP907" s="111">
        <f t="shared" si="298"/>
        <v>0.78100000000000003</v>
      </c>
      <c r="AQ907" s="111">
        <f t="shared" si="299"/>
        <v>0.33900000000000002</v>
      </c>
      <c r="AR907" s="111">
        <f t="shared" si="300"/>
        <v>0.79100000000000004</v>
      </c>
      <c r="AS907" s="111">
        <f t="shared" si="301"/>
        <v>0.42799999999999999</v>
      </c>
      <c r="AT907" s="111">
        <f t="shared" si="302"/>
        <v>0.42799999999999999</v>
      </c>
      <c r="AU907" s="111">
        <f t="shared" si="303"/>
        <v>0.219</v>
      </c>
      <c r="AV907" s="111">
        <f t="shared" si="304"/>
        <v>0.97299999999999998</v>
      </c>
      <c r="AW907" s="101">
        <f t="shared" si="305"/>
        <v>2</v>
      </c>
      <c r="AX907" s="101">
        <f t="shared" si="306"/>
        <v>2</v>
      </c>
      <c r="AY907" s="101">
        <f t="shared" si="307"/>
        <v>2</v>
      </c>
      <c r="AZ907" s="101">
        <f t="shared" si="308"/>
        <v>2</v>
      </c>
      <c r="BA907" s="101">
        <f t="shared" si="309"/>
        <v>1</v>
      </c>
      <c r="BB907" s="101">
        <f t="shared" si="310"/>
        <v>2</v>
      </c>
      <c r="BC907" s="101">
        <f t="shared" si="311"/>
        <v>0</v>
      </c>
      <c r="BD907" s="101">
        <f t="shared" si="312"/>
        <v>1</v>
      </c>
      <c r="BE907" s="101">
        <f t="shared" si="313"/>
        <v>0</v>
      </c>
      <c r="BF907" s="101">
        <f t="shared" si="314"/>
        <v>2</v>
      </c>
      <c r="BG907" s="101">
        <f t="shared" si="315"/>
        <v>14</v>
      </c>
    </row>
    <row r="908" spans="1:59" x14ac:dyDescent="0.2">
      <c r="A908" s="98">
        <v>1983775</v>
      </c>
      <c r="B908" s="98" t="s">
        <v>1446</v>
      </c>
      <c r="C908" s="98" t="s">
        <v>3051</v>
      </c>
      <c r="D908" s="98" t="s">
        <v>906</v>
      </c>
      <c r="E908" s="106">
        <v>144</v>
      </c>
      <c r="F908" s="107" t="s">
        <v>886</v>
      </c>
      <c r="G908" s="108" t="s">
        <v>1367</v>
      </c>
      <c r="H908" s="109">
        <v>49750</v>
      </c>
      <c r="I908" s="108">
        <v>0.28000000000000003</v>
      </c>
      <c r="J908" s="110">
        <v>18</v>
      </c>
      <c r="K908" s="110">
        <v>67</v>
      </c>
      <c r="L908" s="108">
        <v>0.26865671641791045</v>
      </c>
      <c r="M908" s="110">
        <v>5</v>
      </c>
      <c r="N908" s="110">
        <v>67</v>
      </c>
      <c r="O908" s="108">
        <v>7.4626865671641784E-2</v>
      </c>
      <c r="P908" s="108">
        <v>0.17600000000000002</v>
      </c>
      <c r="Q908" s="108">
        <v>0.46399999999999997</v>
      </c>
      <c r="R908" s="108">
        <v>-1.3698630136986301E-2</v>
      </c>
      <c r="S908" s="110">
        <v>12</v>
      </c>
      <c r="T908" s="110">
        <v>43</v>
      </c>
      <c r="U908" s="110">
        <v>95</v>
      </c>
      <c r="V908" s="108">
        <v>0.57894736842105265</v>
      </c>
      <c r="W908" s="110">
        <v>0</v>
      </c>
      <c r="X908" s="110">
        <v>0</v>
      </c>
      <c r="Y908" s="110">
        <v>67</v>
      </c>
      <c r="Z908" s="108">
        <v>0</v>
      </c>
      <c r="AA908" s="110">
        <v>11</v>
      </c>
      <c r="AB908" s="110">
        <v>0</v>
      </c>
      <c r="AC908" s="110">
        <v>4</v>
      </c>
      <c r="AD908" s="110">
        <v>2</v>
      </c>
      <c r="AE908" s="110">
        <v>0</v>
      </c>
      <c r="AF908" s="110">
        <v>6</v>
      </c>
      <c r="AG908" s="110">
        <v>0</v>
      </c>
      <c r="AH908" s="110">
        <v>0</v>
      </c>
      <c r="AI908" s="110">
        <v>0</v>
      </c>
      <c r="AJ908" s="110">
        <v>0</v>
      </c>
      <c r="AK908" s="110">
        <v>67</v>
      </c>
      <c r="AL908" s="108">
        <v>0.34328358208955223</v>
      </c>
      <c r="AM908" s="111">
        <f t="shared" si="296"/>
        <v>0.15</v>
      </c>
      <c r="AN908" s="111">
        <f t="shared" si="295"/>
        <v>0.96499999999999997</v>
      </c>
      <c r="AO908" s="111">
        <f t="shared" si="297"/>
        <v>0.96199999999999997</v>
      </c>
      <c r="AP908" s="111">
        <f t="shared" si="298"/>
        <v>0.82799999999999996</v>
      </c>
      <c r="AQ908" s="111">
        <f t="shared" si="299"/>
        <v>0.98099999999999998</v>
      </c>
      <c r="AR908" s="111">
        <f t="shared" si="300"/>
        <v>0.871</v>
      </c>
      <c r="AS908" s="111">
        <f t="shared" si="301"/>
        <v>0.83799999999999997</v>
      </c>
      <c r="AT908" s="111">
        <f t="shared" si="302"/>
        <v>0.83799999999999997</v>
      </c>
      <c r="AU908" s="111">
        <f t="shared" si="303"/>
        <v>0</v>
      </c>
      <c r="AV908" s="111">
        <f t="shared" si="304"/>
        <v>0.96499999999999997</v>
      </c>
      <c r="AW908" s="101">
        <f t="shared" si="305"/>
        <v>2</v>
      </c>
      <c r="AX908" s="101">
        <f t="shared" si="306"/>
        <v>2</v>
      </c>
      <c r="AY908" s="101">
        <f t="shared" si="307"/>
        <v>2</v>
      </c>
      <c r="AZ908" s="101">
        <f t="shared" si="308"/>
        <v>2</v>
      </c>
      <c r="BA908" s="101">
        <f t="shared" si="309"/>
        <v>2</v>
      </c>
      <c r="BB908" s="101">
        <f t="shared" si="310"/>
        <v>2</v>
      </c>
      <c r="BC908" s="101">
        <f t="shared" si="311"/>
        <v>1</v>
      </c>
      <c r="BD908" s="101">
        <f t="shared" si="312"/>
        <v>2</v>
      </c>
      <c r="BE908" s="101">
        <f t="shared" si="313"/>
        <v>0</v>
      </c>
      <c r="BF908" s="101">
        <f t="shared" si="314"/>
        <v>2</v>
      </c>
      <c r="BG908" s="101">
        <f t="shared" si="315"/>
        <v>17</v>
      </c>
    </row>
    <row r="909" spans="1:59" x14ac:dyDescent="0.2">
      <c r="A909" s="98">
        <v>1983910</v>
      </c>
      <c r="B909" s="98" t="s">
        <v>1964</v>
      </c>
      <c r="C909" s="98" t="s">
        <v>3052</v>
      </c>
      <c r="D909" s="98" t="s">
        <v>907</v>
      </c>
      <c r="E909" s="106">
        <v>68723</v>
      </c>
      <c r="F909" s="107" t="s">
        <v>1588</v>
      </c>
      <c r="G909" s="108" t="s">
        <v>1589</v>
      </c>
      <c r="H909" s="109">
        <v>84925</v>
      </c>
      <c r="I909" s="108">
        <v>7.2999999999999995E-2</v>
      </c>
      <c r="J909" s="110">
        <v>2463</v>
      </c>
      <c r="K909" s="110">
        <v>31825</v>
      </c>
      <c r="L909" s="108">
        <v>7.7391987431264728E-2</v>
      </c>
      <c r="M909" s="110">
        <v>820</v>
      </c>
      <c r="N909" s="110">
        <v>31825</v>
      </c>
      <c r="O909" s="108">
        <v>2.5765907305577377E-2</v>
      </c>
      <c r="P909" s="108">
        <v>2.5000000000000001E-2</v>
      </c>
      <c r="Q909" s="108">
        <v>0.26100000000000001</v>
      </c>
      <c r="R909" s="108">
        <v>0.21399424119839602</v>
      </c>
      <c r="S909" s="110">
        <v>1833</v>
      </c>
      <c r="T909" s="110">
        <v>7908</v>
      </c>
      <c r="U909" s="110">
        <v>49057</v>
      </c>
      <c r="V909" s="108">
        <v>0.19856493466783537</v>
      </c>
      <c r="W909" s="110">
        <v>1780</v>
      </c>
      <c r="X909" s="110">
        <v>230</v>
      </c>
      <c r="Y909" s="110">
        <v>33605</v>
      </c>
      <c r="Z909" s="108">
        <v>4.612408867728017E-2</v>
      </c>
      <c r="AA909" s="110">
        <v>462</v>
      </c>
      <c r="AB909" s="110">
        <v>470</v>
      </c>
      <c r="AC909" s="110">
        <v>565</v>
      </c>
      <c r="AD909" s="110">
        <v>611</v>
      </c>
      <c r="AE909" s="110">
        <v>553</v>
      </c>
      <c r="AF909" s="110">
        <v>1237</v>
      </c>
      <c r="AG909" s="110">
        <v>2196</v>
      </c>
      <c r="AH909" s="110">
        <v>1149</v>
      </c>
      <c r="AI909" s="110">
        <v>634</v>
      </c>
      <c r="AJ909" s="110">
        <v>87</v>
      </c>
      <c r="AK909" s="110">
        <v>31825</v>
      </c>
      <c r="AL909" s="108">
        <v>0.2502435192458759</v>
      </c>
      <c r="AM909" s="111">
        <f t="shared" si="296"/>
        <v>0.86799999999999999</v>
      </c>
      <c r="AN909" s="111">
        <f t="shared" si="295"/>
        <v>0.36599999999999999</v>
      </c>
      <c r="AO909" s="111">
        <f t="shared" si="297"/>
        <v>0.40300000000000002</v>
      </c>
      <c r="AP909" s="111">
        <f t="shared" si="298"/>
        <v>0.37</v>
      </c>
      <c r="AQ909" s="111">
        <f t="shared" si="299"/>
        <v>0.48799999999999999</v>
      </c>
      <c r="AR909" s="111">
        <f t="shared" si="300"/>
        <v>0.155</v>
      </c>
      <c r="AS909" s="111">
        <f t="shared" si="301"/>
        <v>1.7999999999999999E-2</v>
      </c>
      <c r="AT909" s="111">
        <f t="shared" si="302"/>
        <v>1.7999999999999999E-2</v>
      </c>
      <c r="AU909" s="111">
        <f t="shared" si="303"/>
        <v>0.28599999999999998</v>
      </c>
      <c r="AV909" s="111">
        <f t="shared" si="304"/>
        <v>0.80200000000000005</v>
      </c>
      <c r="AW909" s="101">
        <f t="shared" si="305"/>
        <v>0</v>
      </c>
      <c r="AX909" s="101">
        <f t="shared" si="306"/>
        <v>1</v>
      </c>
      <c r="AY909" s="101">
        <f t="shared" si="307"/>
        <v>1</v>
      </c>
      <c r="AZ909" s="101">
        <f t="shared" si="308"/>
        <v>1</v>
      </c>
      <c r="BA909" s="101">
        <f t="shared" si="309"/>
        <v>1</v>
      </c>
      <c r="BB909" s="101">
        <f t="shared" si="310"/>
        <v>0</v>
      </c>
      <c r="BC909" s="101">
        <f t="shared" si="311"/>
        <v>0</v>
      </c>
      <c r="BD909" s="101">
        <f t="shared" si="312"/>
        <v>0</v>
      </c>
      <c r="BE909" s="101">
        <f t="shared" si="313"/>
        <v>0</v>
      </c>
      <c r="BF909" s="101">
        <f t="shared" si="314"/>
        <v>2</v>
      </c>
      <c r="BG909" s="101">
        <f t="shared" si="315"/>
        <v>6</v>
      </c>
    </row>
    <row r="910" spans="1:59" x14ac:dyDescent="0.2">
      <c r="A910" s="98">
        <v>1984315</v>
      </c>
      <c r="B910" s="98" t="s">
        <v>1530</v>
      </c>
      <c r="C910" s="98" t="s">
        <v>3053</v>
      </c>
      <c r="D910" s="98" t="s">
        <v>908</v>
      </c>
      <c r="E910" s="106">
        <v>3858</v>
      </c>
      <c r="F910" s="107" t="s">
        <v>595</v>
      </c>
      <c r="G910" s="108" t="s">
        <v>1233</v>
      </c>
      <c r="H910" s="109">
        <v>66132</v>
      </c>
      <c r="I910" s="108">
        <v>7.6999999999999999E-2</v>
      </c>
      <c r="J910" s="110">
        <v>307</v>
      </c>
      <c r="K910" s="110">
        <v>1321</v>
      </c>
      <c r="L910" s="108">
        <v>0.23239969719909159</v>
      </c>
      <c r="M910" s="110">
        <v>71</v>
      </c>
      <c r="N910" s="110">
        <v>1321</v>
      </c>
      <c r="O910" s="108">
        <v>5.3747161241483724E-2</v>
      </c>
      <c r="P910" s="108">
        <v>0.05</v>
      </c>
      <c r="Q910" s="108">
        <v>0.23899999999999999</v>
      </c>
      <c r="R910" s="108">
        <v>3.2655246252676656E-2</v>
      </c>
      <c r="S910" s="110">
        <v>644</v>
      </c>
      <c r="T910" s="110">
        <v>882</v>
      </c>
      <c r="U910" s="110">
        <v>2474</v>
      </c>
      <c r="V910" s="108">
        <v>0.61681487469684726</v>
      </c>
      <c r="W910" s="110">
        <v>53</v>
      </c>
      <c r="X910" s="110">
        <v>0</v>
      </c>
      <c r="Y910" s="110">
        <v>1374</v>
      </c>
      <c r="Z910" s="108">
        <v>3.8573508005822418E-2</v>
      </c>
      <c r="AA910" s="110">
        <v>65</v>
      </c>
      <c r="AB910" s="110">
        <v>63</v>
      </c>
      <c r="AC910" s="110">
        <v>40</v>
      </c>
      <c r="AD910" s="110">
        <v>66</v>
      </c>
      <c r="AE910" s="110">
        <v>0</v>
      </c>
      <c r="AF910" s="110">
        <v>74</v>
      </c>
      <c r="AG910" s="110">
        <v>42</v>
      </c>
      <c r="AH910" s="110">
        <v>1</v>
      </c>
      <c r="AI910" s="110">
        <v>0</v>
      </c>
      <c r="AJ910" s="110">
        <v>0</v>
      </c>
      <c r="AK910" s="110">
        <v>1321</v>
      </c>
      <c r="AL910" s="108">
        <v>0.26570779712339138</v>
      </c>
      <c r="AM910" s="111">
        <f t="shared" si="296"/>
        <v>0.54700000000000004</v>
      </c>
      <c r="AN910" s="111">
        <f t="shared" si="295"/>
        <v>0.39800000000000002</v>
      </c>
      <c r="AO910" s="111">
        <f t="shared" si="297"/>
        <v>0.93899999999999995</v>
      </c>
      <c r="AP910" s="111">
        <f t="shared" si="298"/>
        <v>0.67600000000000005</v>
      </c>
      <c r="AQ910" s="111">
        <f t="shared" si="299"/>
        <v>0.76500000000000001</v>
      </c>
      <c r="AR910" s="111">
        <f t="shared" si="300"/>
        <v>9.9000000000000005E-2</v>
      </c>
      <c r="AS910" s="111">
        <f t="shared" si="301"/>
        <v>0.89700000000000002</v>
      </c>
      <c r="AT910" s="111">
        <f t="shared" si="302"/>
        <v>0.89700000000000002</v>
      </c>
      <c r="AU910" s="111">
        <f t="shared" si="303"/>
        <v>0.251</v>
      </c>
      <c r="AV910" s="111">
        <f t="shared" si="304"/>
        <v>0.84299999999999997</v>
      </c>
      <c r="AW910" s="101">
        <f t="shared" si="305"/>
        <v>1</v>
      </c>
      <c r="AX910" s="101">
        <f t="shared" si="306"/>
        <v>1</v>
      </c>
      <c r="AY910" s="101">
        <f t="shared" si="307"/>
        <v>2</v>
      </c>
      <c r="AZ910" s="101">
        <f t="shared" si="308"/>
        <v>2</v>
      </c>
      <c r="BA910" s="101">
        <f t="shared" si="309"/>
        <v>2</v>
      </c>
      <c r="BB910" s="101">
        <f t="shared" si="310"/>
        <v>0</v>
      </c>
      <c r="BC910" s="101">
        <f t="shared" si="311"/>
        <v>0</v>
      </c>
      <c r="BD910" s="101">
        <f t="shared" si="312"/>
        <v>2</v>
      </c>
      <c r="BE910" s="101">
        <f t="shared" si="313"/>
        <v>0</v>
      </c>
      <c r="BF910" s="101">
        <f t="shared" si="314"/>
        <v>2</v>
      </c>
      <c r="BG910" s="101">
        <f t="shared" si="315"/>
        <v>12</v>
      </c>
    </row>
    <row r="911" spans="1:59" x14ac:dyDescent="0.2">
      <c r="A911" s="98">
        <v>1984450</v>
      </c>
      <c r="B911" s="98" t="s">
        <v>1942</v>
      </c>
      <c r="C911" s="98" t="s">
        <v>3054</v>
      </c>
      <c r="D911" s="98" t="s">
        <v>909</v>
      </c>
      <c r="E911" s="106">
        <v>308</v>
      </c>
      <c r="F911" s="107" t="s">
        <v>1370</v>
      </c>
      <c r="G911" s="108" t="s">
        <v>1371</v>
      </c>
      <c r="H911" s="109">
        <v>73125</v>
      </c>
      <c r="I911" s="108">
        <v>3.4000000000000002E-2</v>
      </c>
      <c r="J911" s="110">
        <v>4</v>
      </c>
      <c r="K911" s="110">
        <v>201</v>
      </c>
      <c r="L911" s="108">
        <v>1.9900497512437811E-2</v>
      </c>
      <c r="M911" s="110">
        <v>8</v>
      </c>
      <c r="N911" s="110">
        <v>201</v>
      </c>
      <c r="O911" s="108">
        <v>3.9800995024875621E-2</v>
      </c>
      <c r="P911" s="108">
        <v>6.0000000000000001E-3</v>
      </c>
      <c r="Q911" s="108">
        <v>0.52300000000000002</v>
      </c>
      <c r="R911" s="108">
        <v>6.5743944636678195E-2</v>
      </c>
      <c r="S911" s="110">
        <v>11</v>
      </c>
      <c r="T911" s="110">
        <v>55</v>
      </c>
      <c r="U911" s="110">
        <v>316</v>
      </c>
      <c r="V911" s="108">
        <v>0.20886075949367089</v>
      </c>
      <c r="W911" s="110">
        <v>227</v>
      </c>
      <c r="X911" s="110">
        <v>217</v>
      </c>
      <c r="Y911" s="110">
        <v>428</v>
      </c>
      <c r="Z911" s="108">
        <v>2.336448598130841E-2</v>
      </c>
      <c r="AA911" s="110">
        <v>4</v>
      </c>
      <c r="AB911" s="110">
        <v>6</v>
      </c>
      <c r="AC911" s="110">
        <v>10</v>
      </c>
      <c r="AD911" s="110">
        <v>2</v>
      </c>
      <c r="AE911" s="110">
        <v>8</v>
      </c>
      <c r="AF911" s="110">
        <v>4</v>
      </c>
      <c r="AG911" s="110">
        <v>9</v>
      </c>
      <c r="AH911" s="110">
        <v>11</v>
      </c>
      <c r="AI911" s="110">
        <v>24</v>
      </c>
      <c r="AJ911" s="110">
        <v>0</v>
      </c>
      <c r="AK911" s="110">
        <v>201</v>
      </c>
      <c r="AL911" s="108">
        <v>0.38805970149253732</v>
      </c>
      <c r="AM911" s="111">
        <f t="shared" si="296"/>
        <v>0.7</v>
      </c>
      <c r="AN911" s="111">
        <f t="shared" si="295"/>
        <v>0.121</v>
      </c>
      <c r="AO911" s="111">
        <f t="shared" si="297"/>
        <v>8.5000000000000006E-2</v>
      </c>
      <c r="AP911" s="111">
        <f t="shared" si="298"/>
        <v>0.55100000000000005</v>
      </c>
      <c r="AQ911" s="111">
        <f t="shared" si="299"/>
        <v>0.223</v>
      </c>
      <c r="AR911" s="111">
        <f t="shared" si="300"/>
        <v>0.93799999999999994</v>
      </c>
      <c r="AS911" s="111">
        <f t="shared" si="301"/>
        <v>2.5999999999999999E-2</v>
      </c>
      <c r="AT911" s="111">
        <f t="shared" si="302"/>
        <v>2.5999999999999999E-2</v>
      </c>
      <c r="AU911" s="111">
        <f t="shared" si="303"/>
        <v>0.17299999999999999</v>
      </c>
      <c r="AV911" s="111">
        <f t="shared" si="304"/>
        <v>0.98599999999999999</v>
      </c>
      <c r="AW911" s="101">
        <f t="shared" si="305"/>
        <v>0</v>
      </c>
      <c r="AX911" s="101">
        <f t="shared" si="306"/>
        <v>0</v>
      </c>
      <c r="AY911" s="101">
        <f t="shared" si="307"/>
        <v>0</v>
      </c>
      <c r="AZ911" s="101">
        <f t="shared" si="308"/>
        <v>1</v>
      </c>
      <c r="BA911" s="101">
        <f t="shared" si="309"/>
        <v>0</v>
      </c>
      <c r="BB911" s="101">
        <f t="shared" si="310"/>
        <v>2</v>
      </c>
      <c r="BC911" s="101">
        <f t="shared" si="311"/>
        <v>0</v>
      </c>
      <c r="BD911" s="101">
        <f t="shared" si="312"/>
        <v>0</v>
      </c>
      <c r="BE911" s="101">
        <f t="shared" si="313"/>
        <v>0</v>
      </c>
      <c r="BF911" s="101">
        <f t="shared" si="314"/>
        <v>2</v>
      </c>
      <c r="BG911" s="101">
        <f t="shared" si="315"/>
        <v>5</v>
      </c>
    </row>
    <row r="912" spans="1:59" x14ac:dyDescent="0.2">
      <c r="A912" s="98">
        <v>1984585</v>
      </c>
      <c r="B912" s="98" t="s">
        <v>1417</v>
      </c>
      <c r="C912" s="98" t="s">
        <v>3055</v>
      </c>
      <c r="D912" s="98" t="s">
        <v>910</v>
      </c>
      <c r="E912" s="106">
        <v>921</v>
      </c>
      <c r="F912" s="107" t="s">
        <v>1104</v>
      </c>
      <c r="G912" s="108" t="s">
        <v>1105</v>
      </c>
      <c r="H912" s="109">
        <v>66000</v>
      </c>
      <c r="I912" s="108">
        <v>6.7000000000000004E-2</v>
      </c>
      <c r="J912" s="110">
        <v>59</v>
      </c>
      <c r="K912" s="110">
        <v>366</v>
      </c>
      <c r="L912" s="108">
        <v>0.16120218579234974</v>
      </c>
      <c r="M912" s="110">
        <v>29</v>
      </c>
      <c r="N912" s="110">
        <v>366</v>
      </c>
      <c r="O912" s="108">
        <v>7.9234972677595633E-2</v>
      </c>
      <c r="P912" s="108">
        <v>3.3000000000000002E-2</v>
      </c>
      <c r="Q912" s="108">
        <v>0.46600000000000003</v>
      </c>
      <c r="R912" s="108">
        <v>-4.6583850931677016E-2</v>
      </c>
      <c r="S912" s="110">
        <v>37</v>
      </c>
      <c r="T912" s="110">
        <v>203</v>
      </c>
      <c r="U912" s="110">
        <v>581</v>
      </c>
      <c r="V912" s="108">
        <v>0.41308089500860584</v>
      </c>
      <c r="W912" s="110">
        <v>34</v>
      </c>
      <c r="X912" s="110">
        <v>0</v>
      </c>
      <c r="Y912" s="110">
        <v>400</v>
      </c>
      <c r="Z912" s="108">
        <v>8.5000000000000006E-2</v>
      </c>
      <c r="AA912" s="110">
        <v>6</v>
      </c>
      <c r="AB912" s="110">
        <v>0</v>
      </c>
      <c r="AC912" s="110">
        <v>4</v>
      </c>
      <c r="AD912" s="110">
        <v>8</v>
      </c>
      <c r="AE912" s="110">
        <v>0</v>
      </c>
      <c r="AF912" s="110">
        <v>23</v>
      </c>
      <c r="AG912" s="110">
        <v>2</v>
      </c>
      <c r="AH912" s="110">
        <v>0</v>
      </c>
      <c r="AI912" s="110">
        <v>0</v>
      </c>
      <c r="AJ912" s="110">
        <v>0</v>
      </c>
      <c r="AK912" s="110">
        <v>366</v>
      </c>
      <c r="AL912" s="108">
        <v>0.11748633879781421</v>
      </c>
      <c r="AM912" s="111">
        <f t="shared" si="296"/>
        <v>0.54100000000000004</v>
      </c>
      <c r="AN912" s="111">
        <f t="shared" si="295"/>
        <v>0.32200000000000001</v>
      </c>
      <c r="AO912" s="111">
        <f t="shared" si="297"/>
        <v>0.80100000000000005</v>
      </c>
      <c r="AP912" s="111">
        <f t="shared" si="298"/>
        <v>0.84799999999999998</v>
      </c>
      <c r="AQ912" s="111">
        <f t="shared" si="299"/>
        <v>0.59199999999999997</v>
      </c>
      <c r="AR912" s="111">
        <f t="shared" si="300"/>
        <v>0.873</v>
      </c>
      <c r="AS912" s="111">
        <f t="shared" si="301"/>
        <v>0.33300000000000002</v>
      </c>
      <c r="AT912" s="111">
        <f t="shared" si="302"/>
        <v>0.33300000000000002</v>
      </c>
      <c r="AU912" s="111">
        <f t="shared" si="303"/>
        <v>0.52600000000000002</v>
      </c>
      <c r="AV912" s="111">
        <f t="shared" si="304"/>
        <v>0.189</v>
      </c>
      <c r="AW912" s="101">
        <f t="shared" si="305"/>
        <v>1</v>
      </c>
      <c r="AX912" s="101">
        <f t="shared" si="306"/>
        <v>0</v>
      </c>
      <c r="AY912" s="101">
        <f t="shared" si="307"/>
        <v>2</v>
      </c>
      <c r="AZ912" s="101">
        <f t="shared" si="308"/>
        <v>2</v>
      </c>
      <c r="BA912" s="101">
        <f t="shared" si="309"/>
        <v>1</v>
      </c>
      <c r="BB912" s="101">
        <f t="shared" si="310"/>
        <v>2</v>
      </c>
      <c r="BC912" s="101">
        <f t="shared" si="311"/>
        <v>1</v>
      </c>
      <c r="BD912" s="101">
        <f t="shared" si="312"/>
        <v>0</v>
      </c>
      <c r="BE912" s="101">
        <f t="shared" si="313"/>
        <v>1</v>
      </c>
      <c r="BF912" s="101">
        <f t="shared" si="314"/>
        <v>0</v>
      </c>
      <c r="BG912" s="101">
        <f t="shared" si="315"/>
        <v>10</v>
      </c>
    </row>
    <row r="913" spans="1:59" x14ac:dyDescent="0.2">
      <c r="A913" s="98">
        <v>1984765</v>
      </c>
      <c r="B913" s="98" t="s">
        <v>1395</v>
      </c>
      <c r="C913" s="98" t="s">
        <v>3056</v>
      </c>
      <c r="D913" s="98" t="s">
        <v>911</v>
      </c>
      <c r="E913" s="106">
        <v>2490</v>
      </c>
      <c r="F913" s="107" t="s">
        <v>293</v>
      </c>
      <c r="G913" s="108" t="s">
        <v>1078</v>
      </c>
      <c r="H913" s="109">
        <v>50909</v>
      </c>
      <c r="I913" s="108">
        <v>0.128</v>
      </c>
      <c r="J913" s="110">
        <v>100</v>
      </c>
      <c r="K913" s="110">
        <v>1102</v>
      </c>
      <c r="L913" s="108">
        <v>9.0744101633393831E-2</v>
      </c>
      <c r="M913" s="110">
        <v>16</v>
      </c>
      <c r="N913" s="110">
        <v>1102</v>
      </c>
      <c r="O913" s="108">
        <v>1.4519056261343012E-2</v>
      </c>
      <c r="P913" s="108">
        <v>2.6000000000000002E-2</v>
      </c>
      <c r="Q913" s="108">
        <v>0.42700000000000005</v>
      </c>
      <c r="R913" s="108">
        <v>1.6090104585679806E-3</v>
      </c>
      <c r="S913" s="110">
        <v>101</v>
      </c>
      <c r="T913" s="110">
        <v>586</v>
      </c>
      <c r="U913" s="110">
        <v>1585</v>
      </c>
      <c r="V913" s="108">
        <v>0.43343848580441641</v>
      </c>
      <c r="W913" s="110">
        <v>203</v>
      </c>
      <c r="X913" s="110">
        <v>47</v>
      </c>
      <c r="Y913" s="110">
        <v>1305</v>
      </c>
      <c r="Z913" s="108">
        <v>0.11954022988505747</v>
      </c>
      <c r="AA913" s="110">
        <v>28</v>
      </c>
      <c r="AB913" s="110">
        <v>72</v>
      </c>
      <c r="AC913" s="110">
        <v>32</v>
      </c>
      <c r="AD913" s="110">
        <v>21</v>
      </c>
      <c r="AE913" s="110">
        <v>0</v>
      </c>
      <c r="AF913" s="110">
        <v>65</v>
      </c>
      <c r="AG913" s="110">
        <v>56</v>
      </c>
      <c r="AH913" s="110">
        <v>6</v>
      </c>
      <c r="AI913" s="110">
        <v>15</v>
      </c>
      <c r="AJ913" s="110">
        <v>0</v>
      </c>
      <c r="AK913" s="110">
        <v>1102</v>
      </c>
      <c r="AL913" s="108">
        <v>0.26769509981851181</v>
      </c>
      <c r="AM913" s="111">
        <f t="shared" si="296"/>
        <v>0.17199999999999999</v>
      </c>
      <c r="AN913" s="111">
        <f t="shared" si="295"/>
        <v>0.66800000000000004</v>
      </c>
      <c r="AO913" s="111">
        <f t="shared" si="297"/>
        <v>0.46899999999999997</v>
      </c>
      <c r="AP913" s="111">
        <f t="shared" si="298"/>
        <v>0.23200000000000001</v>
      </c>
      <c r="AQ913" s="111">
        <f t="shared" si="299"/>
        <v>0.5</v>
      </c>
      <c r="AR913" s="111">
        <f t="shared" si="300"/>
        <v>0.79900000000000004</v>
      </c>
      <c r="AS913" s="111">
        <f t="shared" si="301"/>
        <v>0.40600000000000003</v>
      </c>
      <c r="AT913" s="111">
        <f t="shared" si="302"/>
        <v>0.40600000000000003</v>
      </c>
      <c r="AU913" s="111">
        <f t="shared" si="303"/>
        <v>0.70499999999999996</v>
      </c>
      <c r="AV913" s="111">
        <f t="shared" si="304"/>
        <v>0.85</v>
      </c>
      <c r="AW913" s="101">
        <f t="shared" si="305"/>
        <v>2</v>
      </c>
      <c r="AX913" s="101">
        <f t="shared" si="306"/>
        <v>2</v>
      </c>
      <c r="AY913" s="101">
        <f t="shared" si="307"/>
        <v>1</v>
      </c>
      <c r="AZ913" s="101">
        <f t="shared" si="308"/>
        <v>0</v>
      </c>
      <c r="BA913" s="101">
        <f t="shared" si="309"/>
        <v>1</v>
      </c>
      <c r="BB913" s="101">
        <f t="shared" si="310"/>
        <v>2</v>
      </c>
      <c r="BC913" s="101">
        <f t="shared" si="311"/>
        <v>0</v>
      </c>
      <c r="BD913" s="101">
        <f t="shared" si="312"/>
        <v>1</v>
      </c>
      <c r="BE913" s="101">
        <f t="shared" si="313"/>
        <v>2</v>
      </c>
      <c r="BF913" s="101">
        <f t="shared" si="314"/>
        <v>2</v>
      </c>
      <c r="BG913" s="101">
        <f t="shared" si="315"/>
        <v>13</v>
      </c>
    </row>
    <row r="914" spans="1:59" x14ac:dyDescent="0.2">
      <c r="A914" s="98">
        <v>1984090</v>
      </c>
      <c r="B914" s="98" t="s">
        <v>1535</v>
      </c>
      <c r="C914" s="98" t="s">
        <v>3057</v>
      </c>
      <c r="D914" s="98" t="s">
        <v>912</v>
      </c>
      <c r="E914" s="106">
        <v>123</v>
      </c>
      <c r="F914" s="107" t="s">
        <v>683</v>
      </c>
      <c r="G914" s="108" t="s">
        <v>1536</v>
      </c>
      <c r="H914" s="109">
        <v>60000</v>
      </c>
      <c r="I914" s="108">
        <v>4.4999999999999998E-2</v>
      </c>
      <c r="J914" s="110">
        <v>7</v>
      </c>
      <c r="K914" s="110">
        <v>70</v>
      </c>
      <c r="L914" s="108">
        <v>0.1</v>
      </c>
      <c r="M914" s="110">
        <v>0</v>
      </c>
      <c r="N914" s="110">
        <v>70</v>
      </c>
      <c r="O914" s="108">
        <v>0</v>
      </c>
      <c r="P914" s="108">
        <v>3.4000000000000002E-2</v>
      </c>
      <c r="Q914" s="108">
        <v>0.22600000000000001</v>
      </c>
      <c r="R914" s="108">
        <v>-6.8181818181818177E-2</v>
      </c>
      <c r="S914" s="110">
        <v>33</v>
      </c>
      <c r="T914" s="110">
        <v>47</v>
      </c>
      <c r="U914" s="110">
        <v>109</v>
      </c>
      <c r="V914" s="108">
        <v>0.73394495412844041</v>
      </c>
      <c r="W914" s="110">
        <v>14</v>
      </c>
      <c r="X914" s="110">
        <v>0</v>
      </c>
      <c r="Y914" s="110">
        <v>84</v>
      </c>
      <c r="Z914" s="108">
        <v>0.16666666666666666</v>
      </c>
      <c r="AA914" s="110">
        <v>0</v>
      </c>
      <c r="AB914" s="110">
        <v>2</v>
      </c>
      <c r="AC914" s="110">
        <v>0</v>
      </c>
      <c r="AD914" s="110">
        <v>0</v>
      </c>
      <c r="AE914" s="110">
        <v>0</v>
      </c>
      <c r="AF914" s="110">
        <v>3</v>
      </c>
      <c r="AG914" s="110">
        <v>6</v>
      </c>
      <c r="AH914" s="110">
        <v>0</v>
      </c>
      <c r="AI914" s="110">
        <v>0</v>
      </c>
      <c r="AJ914" s="110">
        <v>0</v>
      </c>
      <c r="AK914" s="110">
        <v>70</v>
      </c>
      <c r="AL914" s="108">
        <v>0.15714285714285714</v>
      </c>
      <c r="AM914" s="111">
        <f t="shared" si="296"/>
        <v>0.39400000000000002</v>
      </c>
      <c r="AN914" s="111">
        <f t="shared" si="295"/>
        <v>0.18099999999999999</v>
      </c>
      <c r="AO914" s="111">
        <f t="shared" si="297"/>
        <v>0.52500000000000002</v>
      </c>
      <c r="AP914" s="111">
        <f t="shared" si="298"/>
        <v>0</v>
      </c>
      <c r="AQ914" s="111">
        <f t="shared" si="299"/>
        <v>0.60499999999999998</v>
      </c>
      <c r="AR914" s="111">
        <f t="shared" si="300"/>
        <v>6.6000000000000003E-2</v>
      </c>
      <c r="AS914" s="111">
        <f t="shared" si="301"/>
        <v>0.97</v>
      </c>
      <c r="AT914" s="111">
        <f t="shared" si="302"/>
        <v>0.97</v>
      </c>
      <c r="AU914" s="111">
        <f t="shared" si="303"/>
        <v>0.84</v>
      </c>
      <c r="AV914" s="111">
        <f t="shared" si="304"/>
        <v>0.38400000000000001</v>
      </c>
      <c r="AW914" s="101">
        <f t="shared" si="305"/>
        <v>1</v>
      </c>
      <c r="AX914" s="101">
        <f t="shared" si="306"/>
        <v>0</v>
      </c>
      <c r="AY914" s="101">
        <f t="shared" si="307"/>
        <v>1</v>
      </c>
      <c r="AZ914" s="101">
        <f t="shared" si="308"/>
        <v>0</v>
      </c>
      <c r="BA914" s="101">
        <f t="shared" si="309"/>
        <v>1</v>
      </c>
      <c r="BB914" s="101">
        <f t="shared" si="310"/>
        <v>0</v>
      </c>
      <c r="BC914" s="101">
        <f t="shared" si="311"/>
        <v>1</v>
      </c>
      <c r="BD914" s="101">
        <f t="shared" si="312"/>
        <v>2</v>
      </c>
      <c r="BE914" s="101">
        <f t="shared" si="313"/>
        <v>2</v>
      </c>
      <c r="BF914" s="101">
        <f t="shared" si="314"/>
        <v>1</v>
      </c>
      <c r="BG914" s="101">
        <f t="shared" si="315"/>
        <v>9</v>
      </c>
    </row>
    <row r="915" spans="1:59" x14ac:dyDescent="0.2">
      <c r="A915" s="98">
        <v>1984180</v>
      </c>
      <c r="B915" s="98" t="s">
        <v>1079</v>
      </c>
      <c r="C915" s="98" t="s">
        <v>3058</v>
      </c>
      <c r="D915" s="98" t="s">
        <v>913</v>
      </c>
      <c r="E915" s="106">
        <v>192</v>
      </c>
      <c r="F915" s="107" t="s">
        <v>293</v>
      </c>
      <c r="G915" s="108" t="s">
        <v>1078</v>
      </c>
      <c r="H915" s="109">
        <v>52188</v>
      </c>
      <c r="I915" s="108">
        <v>0.26200000000000001</v>
      </c>
      <c r="J915" s="110">
        <v>13</v>
      </c>
      <c r="K915" s="110">
        <v>90</v>
      </c>
      <c r="L915" s="108">
        <v>0.14444444444444443</v>
      </c>
      <c r="M915" s="110">
        <v>4</v>
      </c>
      <c r="N915" s="110">
        <v>90</v>
      </c>
      <c r="O915" s="108">
        <v>4.4444444444444446E-2</v>
      </c>
      <c r="P915" s="108">
        <v>0.06</v>
      </c>
      <c r="Q915" s="108">
        <v>0.51200000000000001</v>
      </c>
      <c r="R915" s="108">
        <v>-9.004739336492891E-2</v>
      </c>
      <c r="S915" s="110">
        <v>11</v>
      </c>
      <c r="T915" s="110">
        <v>97</v>
      </c>
      <c r="U915" s="110">
        <v>149</v>
      </c>
      <c r="V915" s="108">
        <v>0.72483221476510062</v>
      </c>
      <c r="W915" s="110">
        <v>10</v>
      </c>
      <c r="X915" s="110">
        <v>4</v>
      </c>
      <c r="Y915" s="110">
        <v>100</v>
      </c>
      <c r="Z915" s="108">
        <v>0.06</v>
      </c>
      <c r="AA915" s="110">
        <v>10</v>
      </c>
      <c r="AB915" s="110">
        <v>0</v>
      </c>
      <c r="AC915" s="110">
        <v>2</v>
      </c>
      <c r="AD915" s="110">
        <v>0</v>
      </c>
      <c r="AE915" s="110">
        <v>0</v>
      </c>
      <c r="AF915" s="110">
        <v>5</v>
      </c>
      <c r="AG915" s="110">
        <v>3</v>
      </c>
      <c r="AH915" s="110">
        <v>4</v>
      </c>
      <c r="AI915" s="110">
        <v>0</v>
      </c>
      <c r="AJ915" s="110">
        <v>0</v>
      </c>
      <c r="AK915" s="110">
        <v>90</v>
      </c>
      <c r="AL915" s="108">
        <v>0.26666666666666666</v>
      </c>
      <c r="AM915" s="111">
        <f t="shared" si="296"/>
        <v>0.19600000000000001</v>
      </c>
      <c r="AN915" s="111">
        <f t="shared" si="295"/>
        <v>0.94899999999999995</v>
      </c>
      <c r="AO915" s="111">
        <f t="shared" si="297"/>
        <v>0.74299999999999999</v>
      </c>
      <c r="AP915" s="111">
        <f t="shared" si="298"/>
        <v>0.59499999999999997</v>
      </c>
      <c r="AQ915" s="111">
        <f t="shared" si="299"/>
        <v>0.82599999999999996</v>
      </c>
      <c r="AR915" s="111">
        <f t="shared" si="300"/>
        <v>0.92900000000000005</v>
      </c>
      <c r="AS915" s="111">
        <f t="shared" si="301"/>
        <v>0.96799999999999997</v>
      </c>
      <c r="AT915" s="111">
        <f t="shared" si="302"/>
        <v>0.96799999999999997</v>
      </c>
      <c r="AU915" s="111">
        <f t="shared" si="303"/>
        <v>0.36899999999999999</v>
      </c>
      <c r="AV915" s="111">
        <f t="shared" si="304"/>
        <v>0.84599999999999997</v>
      </c>
      <c r="AW915" s="101">
        <f t="shared" si="305"/>
        <v>2</v>
      </c>
      <c r="AX915" s="101">
        <f t="shared" si="306"/>
        <v>2</v>
      </c>
      <c r="AY915" s="101">
        <f t="shared" si="307"/>
        <v>2</v>
      </c>
      <c r="AZ915" s="101">
        <f t="shared" si="308"/>
        <v>1</v>
      </c>
      <c r="BA915" s="101">
        <f t="shared" si="309"/>
        <v>2</v>
      </c>
      <c r="BB915" s="101">
        <f t="shared" si="310"/>
        <v>2</v>
      </c>
      <c r="BC915" s="101">
        <f t="shared" si="311"/>
        <v>2</v>
      </c>
      <c r="BD915" s="101">
        <f t="shared" si="312"/>
        <v>2</v>
      </c>
      <c r="BE915" s="101">
        <f t="shared" si="313"/>
        <v>1</v>
      </c>
      <c r="BF915" s="101">
        <f t="shared" si="314"/>
        <v>2</v>
      </c>
      <c r="BG915" s="101">
        <f t="shared" si="315"/>
        <v>18</v>
      </c>
    </row>
    <row r="916" spans="1:59" x14ac:dyDescent="0.2">
      <c r="A916" s="98">
        <v>1984540</v>
      </c>
      <c r="B916" s="98" t="s">
        <v>1941</v>
      </c>
      <c r="C916" s="98" t="s">
        <v>3059</v>
      </c>
      <c r="D916" s="98" t="s">
        <v>914</v>
      </c>
      <c r="E916" s="106">
        <v>126</v>
      </c>
      <c r="F916" s="107" t="s">
        <v>771</v>
      </c>
      <c r="G916" s="108" t="s">
        <v>1321</v>
      </c>
      <c r="H916" s="109">
        <v>108542</v>
      </c>
      <c r="I916" s="108">
        <v>4.5999999999999999E-2</v>
      </c>
      <c r="J916" s="110">
        <v>2</v>
      </c>
      <c r="K916" s="110">
        <v>66</v>
      </c>
      <c r="L916" s="108">
        <v>3.0303030303030304E-2</v>
      </c>
      <c r="M916" s="110">
        <v>1</v>
      </c>
      <c r="N916" s="110">
        <v>66</v>
      </c>
      <c r="O916" s="108">
        <v>1.5151515151515152E-2</v>
      </c>
      <c r="P916" s="108">
        <v>0</v>
      </c>
      <c r="Q916" s="108">
        <v>0.24100000000000002</v>
      </c>
      <c r="R916" s="108">
        <v>-7.874015748031496E-3</v>
      </c>
      <c r="S916" s="110">
        <v>5</v>
      </c>
      <c r="T916" s="110">
        <v>49</v>
      </c>
      <c r="U916" s="110">
        <v>124</v>
      </c>
      <c r="V916" s="108">
        <v>0.43548387096774194</v>
      </c>
      <c r="W916" s="110">
        <v>8</v>
      </c>
      <c r="X916" s="110">
        <v>0</v>
      </c>
      <c r="Y916" s="110">
        <v>74</v>
      </c>
      <c r="Z916" s="108">
        <v>0.10810810810810811</v>
      </c>
      <c r="AA916" s="110">
        <v>0</v>
      </c>
      <c r="AB916" s="110">
        <v>0</v>
      </c>
      <c r="AC916" s="110">
        <v>0</v>
      </c>
      <c r="AD916" s="110">
        <v>0</v>
      </c>
      <c r="AE916" s="110">
        <v>1</v>
      </c>
      <c r="AF916" s="110">
        <v>4</v>
      </c>
      <c r="AG916" s="110">
        <v>1</v>
      </c>
      <c r="AH916" s="110">
        <v>0</v>
      </c>
      <c r="AI916" s="110">
        <v>5</v>
      </c>
      <c r="AJ916" s="110">
        <v>0</v>
      </c>
      <c r="AK916" s="110">
        <v>66</v>
      </c>
      <c r="AL916" s="108">
        <v>0.16666666666666666</v>
      </c>
      <c r="AM916" s="111">
        <f t="shared" si="296"/>
        <v>0.96899999999999997</v>
      </c>
      <c r="AN916" s="111">
        <f t="shared" si="295"/>
        <v>0.19</v>
      </c>
      <c r="AO916" s="111">
        <f t="shared" si="297"/>
        <v>0.127</v>
      </c>
      <c r="AP916" s="111">
        <f t="shared" si="298"/>
        <v>0.24</v>
      </c>
      <c r="AQ916" s="111">
        <f t="shared" si="299"/>
        <v>0</v>
      </c>
      <c r="AR916" s="111">
        <f t="shared" si="300"/>
        <v>0.10199999999999999</v>
      </c>
      <c r="AS916" s="111">
        <f t="shared" si="301"/>
        <v>0.41499999999999998</v>
      </c>
      <c r="AT916" s="111">
        <f t="shared" si="302"/>
        <v>0.41499999999999998</v>
      </c>
      <c r="AU916" s="111">
        <f t="shared" si="303"/>
        <v>0.63800000000000001</v>
      </c>
      <c r="AV916" s="111">
        <f t="shared" si="304"/>
        <v>0.42899999999999999</v>
      </c>
      <c r="AW916" s="101">
        <f t="shared" si="305"/>
        <v>0</v>
      </c>
      <c r="AX916" s="101">
        <f t="shared" si="306"/>
        <v>0</v>
      </c>
      <c r="AY916" s="101">
        <f t="shared" si="307"/>
        <v>0</v>
      </c>
      <c r="AZ916" s="101">
        <f t="shared" si="308"/>
        <v>0</v>
      </c>
      <c r="BA916" s="101">
        <f t="shared" si="309"/>
        <v>0</v>
      </c>
      <c r="BB916" s="101">
        <f t="shared" si="310"/>
        <v>0</v>
      </c>
      <c r="BC916" s="101">
        <f t="shared" si="311"/>
        <v>1</v>
      </c>
      <c r="BD916" s="101">
        <f t="shared" si="312"/>
        <v>1</v>
      </c>
      <c r="BE916" s="101">
        <f t="shared" si="313"/>
        <v>1</v>
      </c>
      <c r="BF916" s="101">
        <f t="shared" si="314"/>
        <v>1</v>
      </c>
      <c r="BG916" s="101">
        <f t="shared" si="315"/>
        <v>4</v>
      </c>
    </row>
    <row r="917" spans="1:59" x14ac:dyDescent="0.2">
      <c r="A917" s="98">
        <v>1984630</v>
      </c>
      <c r="B917" s="98" t="s">
        <v>1661</v>
      </c>
      <c r="C917" s="98" t="s">
        <v>3060</v>
      </c>
      <c r="D917" s="98" t="s">
        <v>915</v>
      </c>
      <c r="E917" s="106">
        <v>285</v>
      </c>
      <c r="F917" s="107" t="s">
        <v>1100</v>
      </c>
      <c r="G917" s="108" t="s">
        <v>1101</v>
      </c>
      <c r="H917" s="109">
        <v>65000</v>
      </c>
      <c r="I917" s="108">
        <v>2.6000000000000002E-2</v>
      </c>
      <c r="J917" s="110">
        <v>6</v>
      </c>
      <c r="K917" s="110">
        <v>150</v>
      </c>
      <c r="L917" s="108">
        <v>0.04</v>
      </c>
      <c r="M917" s="110">
        <v>10</v>
      </c>
      <c r="N917" s="110">
        <v>150</v>
      </c>
      <c r="O917" s="108">
        <v>6.6666666666666666E-2</v>
      </c>
      <c r="P917" s="108">
        <v>0</v>
      </c>
      <c r="Q917" s="108">
        <v>0.36299999999999999</v>
      </c>
      <c r="R917" s="108">
        <v>-4.6822742474916385E-2</v>
      </c>
      <c r="S917" s="110">
        <v>3</v>
      </c>
      <c r="T917" s="110">
        <v>91</v>
      </c>
      <c r="U917" s="110">
        <v>242</v>
      </c>
      <c r="V917" s="108">
        <v>0.38842975206611569</v>
      </c>
      <c r="W917" s="110">
        <v>13</v>
      </c>
      <c r="X917" s="110">
        <v>0</v>
      </c>
      <c r="Y917" s="110">
        <v>163</v>
      </c>
      <c r="Z917" s="108">
        <v>7.9754601226993863E-2</v>
      </c>
      <c r="AA917" s="110">
        <v>12</v>
      </c>
      <c r="AB917" s="110">
        <v>9</v>
      </c>
      <c r="AC917" s="110">
        <v>1</v>
      </c>
      <c r="AD917" s="110">
        <v>0</v>
      </c>
      <c r="AE917" s="110">
        <v>0</v>
      </c>
      <c r="AF917" s="110">
        <v>3</v>
      </c>
      <c r="AG917" s="110">
        <v>0</v>
      </c>
      <c r="AH917" s="110">
        <v>0</v>
      </c>
      <c r="AI917" s="110">
        <v>0</v>
      </c>
      <c r="AJ917" s="110">
        <v>0</v>
      </c>
      <c r="AK917" s="110">
        <v>150</v>
      </c>
      <c r="AL917" s="108">
        <v>0.16666666666666666</v>
      </c>
      <c r="AM917" s="111">
        <f t="shared" si="296"/>
        <v>0.51500000000000001</v>
      </c>
      <c r="AN917" s="111">
        <f t="shared" si="295"/>
        <v>0.08</v>
      </c>
      <c r="AO917" s="111">
        <f t="shared" si="297"/>
        <v>0.17399999999999999</v>
      </c>
      <c r="AP917" s="111">
        <f t="shared" si="298"/>
        <v>0.77800000000000002</v>
      </c>
      <c r="AQ917" s="111">
        <f t="shared" si="299"/>
        <v>0</v>
      </c>
      <c r="AR917" s="111">
        <f t="shared" si="300"/>
        <v>0.54600000000000004</v>
      </c>
      <c r="AS917" s="111">
        <f t="shared" si="301"/>
        <v>0.24399999999999999</v>
      </c>
      <c r="AT917" s="111">
        <f t="shared" si="302"/>
        <v>0.24399999999999999</v>
      </c>
      <c r="AU917" s="111">
        <f t="shared" si="303"/>
        <v>0.502</v>
      </c>
      <c r="AV917" s="111">
        <f t="shared" si="304"/>
        <v>0.42899999999999999</v>
      </c>
      <c r="AW917" s="101">
        <f t="shared" si="305"/>
        <v>1</v>
      </c>
      <c r="AX917" s="101">
        <f t="shared" si="306"/>
        <v>0</v>
      </c>
      <c r="AY917" s="101">
        <f t="shared" si="307"/>
        <v>0</v>
      </c>
      <c r="AZ917" s="101">
        <f t="shared" si="308"/>
        <v>2</v>
      </c>
      <c r="BA917" s="101">
        <f t="shared" si="309"/>
        <v>0</v>
      </c>
      <c r="BB917" s="101">
        <f t="shared" si="310"/>
        <v>1</v>
      </c>
      <c r="BC917" s="101">
        <f t="shared" si="311"/>
        <v>1</v>
      </c>
      <c r="BD917" s="101">
        <f t="shared" si="312"/>
        <v>0</v>
      </c>
      <c r="BE917" s="101">
        <f t="shared" si="313"/>
        <v>1</v>
      </c>
      <c r="BF917" s="101">
        <f t="shared" si="314"/>
        <v>1</v>
      </c>
      <c r="BG917" s="101">
        <f t="shared" si="315"/>
        <v>7</v>
      </c>
    </row>
    <row r="918" spans="1:59" x14ac:dyDescent="0.2">
      <c r="A918" s="98">
        <v>1984835</v>
      </c>
      <c r="B918" s="98" t="s">
        <v>1986</v>
      </c>
      <c r="C918" s="98" t="s">
        <v>3061</v>
      </c>
      <c r="D918" s="98" t="s">
        <v>916</v>
      </c>
      <c r="E918" s="106">
        <v>101</v>
      </c>
      <c r="F918" s="107" t="s">
        <v>1157</v>
      </c>
      <c r="G918" s="108" t="s">
        <v>1158</v>
      </c>
      <c r="H918" s="109">
        <v>117083</v>
      </c>
      <c r="I918" s="108">
        <v>0</v>
      </c>
      <c r="J918" s="110">
        <v>0</v>
      </c>
      <c r="K918" s="110">
        <v>49</v>
      </c>
      <c r="L918" s="108">
        <v>0</v>
      </c>
      <c r="M918" s="110">
        <v>1</v>
      </c>
      <c r="N918" s="110">
        <v>49</v>
      </c>
      <c r="O918" s="108">
        <v>2.0408163265306121E-2</v>
      </c>
      <c r="P918" s="108">
        <v>0</v>
      </c>
      <c r="Q918" s="108">
        <v>0.28699999999999998</v>
      </c>
      <c r="R918" s="108">
        <v>-9.8214285714285712E-2</v>
      </c>
      <c r="S918" s="110">
        <v>2</v>
      </c>
      <c r="T918" s="110">
        <v>15</v>
      </c>
      <c r="U918" s="110">
        <v>85</v>
      </c>
      <c r="V918" s="108">
        <v>0.2</v>
      </c>
      <c r="W918" s="110">
        <v>0</v>
      </c>
      <c r="X918" s="110">
        <v>0</v>
      </c>
      <c r="Y918" s="110">
        <v>49</v>
      </c>
      <c r="Z918" s="108">
        <v>0</v>
      </c>
      <c r="AA918" s="110">
        <v>0</v>
      </c>
      <c r="AB918" s="110">
        <v>5</v>
      </c>
      <c r="AC918" s="110">
        <v>0</v>
      </c>
      <c r="AD918" s="110">
        <v>1</v>
      </c>
      <c r="AE918" s="110">
        <v>2</v>
      </c>
      <c r="AF918" s="110">
        <v>0</v>
      </c>
      <c r="AG918" s="110">
        <v>0</v>
      </c>
      <c r="AH918" s="110">
        <v>0</v>
      </c>
      <c r="AI918" s="110">
        <v>0</v>
      </c>
      <c r="AJ918" s="110">
        <v>0</v>
      </c>
      <c r="AK918" s="110">
        <v>49</v>
      </c>
      <c r="AL918" s="108">
        <v>0.16326530612244897</v>
      </c>
      <c r="AM918" s="111">
        <f t="shared" si="296"/>
        <v>0.98</v>
      </c>
      <c r="AN918" s="111">
        <f t="shared" si="295"/>
        <v>0</v>
      </c>
      <c r="AO918" s="111">
        <f t="shared" si="297"/>
        <v>0</v>
      </c>
      <c r="AP918" s="111">
        <f t="shared" si="298"/>
        <v>0.30199999999999999</v>
      </c>
      <c r="AQ918" s="111">
        <f t="shared" si="299"/>
        <v>0</v>
      </c>
      <c r="AR918" s="111">
        <f t="shared" si="300"/>
        <v>0.23499999999999999</v>
      </c>
      <c r="AS918" s="111">
        <f t="shared" si="301"/>
        <v>0.02</v>
      </c>
      <c r="AT918" s="111">
        <f t="shared" si="302"/>
        <v>0.02</v>
      </c>
      <c r="AU918" s="111">
        <f t="shared" si="303"/>
        <v>0</v>
      </c>
      <c r="AV918" s="111">
        <f t="shared" si="304"/>
        <v>0.41099999999999998</v>
      </c>
      <c r="AW918" s="101">
        <f t="shared" si="305"/>
        <v>0</v>
      </c>
      <c r="AX918" s="101">
        <f t="shared" si="306"/>
        <v>0</v>
      </c>
      <c r="AY918" s="101">
        <f t="shared" si="307"/>
        <v>0</v>
      </c>
      <c r="AZ918" s="101">
        <f t="shared" si="308"/>
        <v>0</v>
      </c>
      <c r="BA918" s="101">
        <f t="shared" si="309"/>
        <v>0</v>
      </c>
      <c r="BB918" s="101">
        <f t="shared" si="310"/>
        <v>0</v>
      </c>
      <c r="BC918" s="101">
        <f t="shared" si="311"/>
        <v>2</v>
      </c>
      <c r="BD918" s="101">
        <f t="shared" si="312"/>
        <v>0</v>
      </c>
      <c r="BE918" s="101">
        <f t="shared" si="313"/>
        <v>0</v>
      </c>
      <c r="BF918" s="101">
        <f t="shared" si="314"/>
        <v>1</v>
      </c>
      <c r="BG918" s="101">
        <f t="shared" si="315"/>
        <v>3</v>
      </c>
    </row>
    <row r="919" spans="1:59" x14ac:dyDescent="0.2">
      <c r="A919" s="98">
        <v>1984900</v>
      </c>
      <c r="B919" s="98" t="s">
        <v>1059</v>
      </c>
      <c r="C919" s="98" t="s">
        <v>3062</v>
      </c>
      <c r="D919" s="98" t="s">
        <v>917</v>
      </c>
      <c r="E919" s="106">
        <v>607</v>
      </c>
      <c r="F919" s="107" t="s">
        <v>428</v>
      </c>
      <c r="G919" s="108" t="s">
        <v>1047</v>
      </c>
      <c r="H919" s="109">
        <v>49688</v>
      </c>
      <c r="I919" s="108">
        <v>0.20699999999999999</v>
      </c>
      <c r="J919" s="110">
        <v>67</v>
      </c>
      <c r="K919" s="110">
        <v>261</v>
      </c>
      <c r="L919" s="108">
        <v>0.25670498084291188</v>
      </c>
      <c r="M919" s="110">
        <v>26</v>
      </c>
      <c r="N919" s="110">
        <v>261</v>
      </c>
      <c r="O919" s="108">
        <v>9.9616858237547887E-2</v>
      </c>
      <c r="P919" s="108">
        <v>6.3E-2</v>
      </c>
      <c r="Q919" s="108">
        <v>0.433</v>
      </c>
      <c r="R919" s="108">
        <v>-6.037151702786378E-2</v>
      </c>
      <c r="S919" s="110">
        <v>24</v>
      </c>
      <c r="T919" s="110">
        <v>188</v>
      </c>
      <c r="U919" s="110">
        <v>357</v>
      </c>
      <c r="V919" s="108">
        <v>0.5938375350140056</v>
      </c>
      <c r="W919" s="110">
        <v>86</v>
      </c>
      <c r="X919" s="110">
        <v>0</v>
      </c>
      <c r="Y919" s="110">
        <v>347</v>
      </c>
      <c r="Z919" s="108">
        <v>0.2478386167146974</v>
      </c>
      <c r="AA919" s="110">
        <v>41</v>
      </c>
      <c r="AB919" s="110">
        <v>9</v>
      </c>
      <c r="AC919" s="110">
        <v>5</v>
      </c>
      <c r="AD919" s="110">
        <v>0</v>
      </c>
      <c r="AE919" s="110">
        <v>0</v>
      </c>
      <c r="AF919" s="110">
        <v>13</v>
      </c>
      <c r="AG919" s="110">
        <v>2</v>
      </c>
      <c r="AH919" s="110">
        <v>0</v>
      </c>
      <c r="AI919" s="110">
        <v>0</v>
      </c>
      <c r="AJ919" s="110">
        <v>0</v>
      </c>
      <c r="AK919" s="110">
        <v>261</v>
      </c>
      <c r="AL919" s="108">
        <v>0.26819923371647508</v>
      </c>
      <c r="AM919" s="111">
        <f t="shared" si="296"/>
        <v>0.14899999999999999</v>
      </c>
      <c r="AN919" s="111">
        <f t="shared" si="295"/>
        <v>0.89</v>
      </c>
      <c r="AO919" s="111">
        <f t="shared" si="297"/>
        <v>0.95799999999999996</v>
      </c>
      <c r="AP919" s="111">
        <f t="shared" si="298"/>
        <v>0.90700000000000003</v>
      </c>
      <c r="AQ919" s="111">
        <f t="shared" si="299"/>
        <v>0.84199999999999997</v>
      </c>
      <c r="AR919" s="111">
        <f t="shared" si="300"/>
        <v>0.81399999999999995</v>
      </c>
      <c r="AS919" s="111">
        <f t="shared" si="301"/>
        <v>0.86699999999999999</v>
      </c>
      <c r="AT919" s="111">
        <f t="shared" si="302"/>
        <v>0.86699999999999999</v>
      </c>
      <c r="AU919" s="111">
        <f t="shared" si="303"/>
        <v>0.94399999999999995</v>
      </c>
      <c r="AV919" s="111">
        <f t="shared" si="304"/>
        <v>0.85299999999999998</v>
      </c>
      <c r="AW919" s="101">
        <f t="shared" si="305"/>
        <v>2</v>
      </c>
      <c r="AX919" s="101">
        <f t="shared" si="306"/>
        <v>2</v>
      </c>
      <c r="AY919" s="101">
        <f t="shared" si="307"/>
        <v>2</v>
      </c>
      <c r="AZ919" s="101">
        <f t="shared" si="308"/>
        <v>2</v>
      </c>
      <c r="BA919" s="101">
        <f t="shared" si="309"/>
        <v>2</v>
      </c>
      <c r="BB919" s="101">
        <f t="shared" si="310"/>
        <v>2</v>
      </c>
      <c r="BC919" s="101">
        <f t="shared" si="311"/>
        <v>1</v>
      </c>
      <c r="BD919" s="101">
        <f t="shared" si="312"/>
        <v>2</v>
      </c>
      <c r="BE919" s="101">
        <f t="shared" si="313"/>
        <v>2</v>
      </c>
      <c r="BF919" s="101">
        <f t="shared" si="314"/>
        <v>2</v>
      </c>
      <c r="BG919" s="101">
        <f t="shared" si="315"/>
        <v>19</v>
      </c>
    </row>
    <row r="920" spans="1:59" x14ac:dyDescent="0.2">
      <c r="A920" s="98">
        <v>1984945</v>
      </c>
      <c r="B920" s="98" t="s">
        <v>1632</v>
      </c>
      <c r="C920" s="98" t="s">
        <v>3063</v>
      </c>
      <c r="D920" s="98" t="s">
        <v>918</v>
      </c>
      <c r="E920" s="106">
        <v>775</v>
      </c>
      <c r="F920" s="107" t="s">
        <v>165</v>
      </c>
      <c r="G920" s="108" t="s">
        <v>1075</v>
      </c>
      <c r="H920" s="109">
        <v>36071</v>
      </c>
      <c r="I920" s="108">
        <v>6.4000000000000001E-2</v>
      </c>
      <c r="J920" s="110">
        <v>28</v>
      </c>
      <c r="K920" s="110">
        <v>346</v>
      </c>
      <c r="L920" s="108">
        <v>8.0924855491329481E-2</v>
      </c>
      <c r="M920" s="110">
        <v>9</v>
      </c>
      <c r="N920" s="110">
        <v>346</v>
      </c>
      <c r="O920" s="108">
        <v>2.6011560693641619E-2</v>
      </c>
      <c r="P920" s="108">
        <v>0.01</v>
      </c>
      <c r="Q920" s="108">
        <v>0.34100000000000003</v>
      </c>
      <c r="R920" s="108">
        <v>1.4397905759162303E-2</v>
      </c>
      <c r="S920" s="110">
        <v>15</v>
      </c>
      <c r="T920" s="110">
        <v>150</v>
      </c>
      <c r="U920" s="110">
        <v>497</v>
      </c>
      <c r="V920" s="108">
        <v>0.33199195171026158</v>
      </c>
      <c r="W920" s="110">
        <v>43</v>
      </c>
      <c r="X920" s="110">
        <v>6</v>
      </c>
      <c r="Y920" s="110">
        <v>389</v>
      </c>
      <c r="Z920" s="108">
        <v>9.5115681233933158E-2</v>
      </c>
      <c r="AA920" s="110">
        <v>7</v>
      </c>
      <c r="AB920" s="110">
        <v>102</v>
      </c>
      <c r="AC920" s="110">
        <v>1</v>
      </c>
      <c r="AD920" s="110">
        <v>0</v>
      </c>
      <c r="AE920" s="110">
        <v>0</v>
      </c>
      <c r="AF920" s="110">
        <v>14</v>
      </c>
      <c r="AG920" s="110">
        <v>10</v>
      </c>
      <c r="AH920" s="110">
        <v>6</v>
      </c>
      <c r="AI920" s="110">
        <v>0</v>
      </c>
      <c r="AJ920" s="110">
        <v>0</v>
      </c>
      <c r="AK920" s="110">
        <v>346</v>
      </c>
      <c r="AL920" s="108">
        <v>0.40462427745664742</v>
      </c>
      <c r="AM920" s="111">
        <f t="shared" si="296"/>
        <v>1.4999999999999999E-2</v>
      </c>
      <c r="AN920" s="111">
        <f t="shared" si="295"/>
        <v>0.29599999999999999</v>
      </c>
      <c r="AO920" s="111">
        <f t="shared" si="297"/>
        <v>0.41699999999999998</v>
      </c>
      <c r="AP920" s="111">
        <f t="shared" si="298"/>
        <v>0.378</v>
      </c>
      <c r="AQ920" s="111">
        <f t="shared" si="299"/>
        <v>0.26900000000000002</v>
      </c>
      <c r="AR920" s="111">
        <f t="shared" si="300"/>
        <v>0.443</v>
      </c>
      <c r="AS920" s="111">
        <f t="shared" si="301"/>
        <v>0.13</v>
      </c>
      <c r="AT920" s="111">
        <f t="shared" si="302"/>
        <v>0.13</v>
      </c>
      <c r="AU920" s="111">
        <f t="shared" si="303"/>
        <v>0.57199999999999995</v>
      </c>
      <c r="AV920" s="111">
        <f t="shared" si="304"/>
        <v>0.99</v>
      </c>
      <c r="AW920" s="101">
        <f t="shared" si="305"/>
        <v>2</v>
      </c>
      <c r="AX920" s="101">
        <f t="shared" si="306"/>
        <v>0</v>
      </c>
      <c r="AY920" s="101">
        <f t="shared" si="307"/>
        <v>1</v>
      </c>
      <c r="AZ920" s="101">
        <f t="shared" si="308"/>
        <v>1</v>
      </c>
      <c r="BA920" s="101">
        <f t="shared" si="309"/>
        <v>0</v>
      </c>
      <c r="BB920" s="101">
        <f t="shared" si="310"/>
        <v>1</v>
      </c>
      <c r="BC920" s="101">
        <f t="shared" si="311"/>
        <v>0</v>
      </c>
      <c r="BD920" s="101">
        <f t="shared" si="312"/>
        <v>0</v>
      </c>
      <c r="BE920" s="101">
        <f t="shared" si="313"/>
        <v>1</v>
      </c>
      <c r="BF920" s="101">
        <f t="shared" si="314"/>
        <v>2</v>
      </c>
      <c r="BG920" s="101">
        <f t="shared" si="315"/>
        <v>8</v>
      </c>
    </row>
    <row r="921" spans="1:59" x14ac:dyDescent="0.2">
      <c r="A921" s="98">
        <v>1985215</v>
      </c>
      <c r="B921" s="98" t="s">
        <v>1650</v>
      </c>
      <c r="C921" s="98" t="s">
        <v>3064</v>
      </c>
      <c r="D921" s="98" t="s">
        <v>919</v>
      </c>
      <c r="E921" s="106">
        <v>745</v>
      </c>
      <c r="F921" s="107" t="s">
        <v>576</v>
      </c>
      <c r="G921" s="108" t="s">
        <v>1168</v>
      </c>
      <c r="H921" s="109">
        <v>68977</v>
      </c>
      <c r="I921" s="108">
        <v>0.10099999999999999</v>
      </c>
      <c r="J921" s="110">
        <v>22</v>
      </c>
      <c r="K921" s="110">
        <v>339</v>
      </c>
      <c r="L921" s="108">
        <v>6.4896755162241887E-2</v>
      </c>
      <c r="M921" s="110">
        <v>17</v>
      </c>
      <c r="N921" s="110">
        <v>339</v>
      </c>
      <c r="O921" s="108">
        <v>5.0147492625368731E-2</v>
      </c>
      <c r="P921" s="108">
        <v>1.7000000000000001E-2</v>
      </c>
      <c r="Q921" s="108">
        <v>0.40799999999999997</v>
      </c>
      <c r="R921" s="108">
        <v>-2.2309711286089239E-2</v>
      </c>
      <c r="S921" s="110">
        <v>30</v>
      </c>
      <c r="T921" s="110">
        <v>250</v>
      </c>
      <c r="U921" s="110">
        <v>636</v>
      </c>
      <c r="V921" s="108">
        <v>0.44025157232704404</v>
      </c>
      <c r="W921" s="110">
        <v>16</v>
      </c>
      <c r="X921" s="110">
        <v>10</v>
      </c>
      <c r="Y921" s="110">
        <v>355</v>
      </c>
      <c r="Z921" s="108">
        <v>1.6901408450704224E-2</v>
      </c>
      <c r="AA921" s="110">
        <v>6</v>
      </c>
      <c r="AB921" s="110">
        <v>8</v>
      </c>
      <c r="AC921" s="110">
        <v>7</v>
      </c>
      <c r="AD921" s="110">
        <v>0</v>
      </c>
      <c r="AE921" s="110">
        <v>2</v>
      </c>
      <c r="AF921" s="110">
        <v>7</v>
      </c>
      <c r="AG921" s="110">
        <v>12</v>
      </c>
      <c r="AH921" s="110">
        <v>9</v>
      </c>
      <c r="AI921" s="110">
        <v>2</v>
      </c>
      <c r="AJ921" s="110">
        <v>0</v>
      </c>
      <c r="AK921" s="110">
        <v>339</v>
      </c>
      <c r="AL921" s="108">
        <v>0.15634218289085547</v>
      </c>
      <c r="AM921" s="111">
        <f t="shared" si="296"/>
        <v>0.61799999999999999</v>
      </c>
      <c r="AN921" s="111">
        <f t="shared" si="295"/>
        <v>0.53300000000000003</v>
      </c>
      <c r="AO921" s="111">
        <f t="shared" si="297"/>
        <v>0.32100000000000001</v>
      </c>
      <c r="AP921" s="111">
        <f t="shared" si="298"/>
        <v>0.65400000000000003</v>
      </c>
      <c r="AQ921" s="111">
        <f t="shared" si="299"/>
        <v>0.378</v>
      </c>
      <c r="AR921" s="111">
        <f t="shared" si="300"/>
        <v>0.73299999999999998</v>
      </c>
      <c r="AS921" s="111">
        <f t="shared" si="301"/>
        <v>0.436</v>
      </c>
      <c r="AT921" s="111">
        <f t="shared" si="302"/>
        <v>0.436</v>
      </c>
      <c r="AU921" s="111">
        <f t="shared" si="303"/>
        <v>0.14000000000000001</v>
      </c>
      <c r="AV921" s="111">
        <f t="shared" si="304"/>
        <v>0.38200000000000001</v>
      </c>
      <c r="AW921" s="101">
        <f t="shared" si="305"/>
        <v>1</v>
      </c>
      <c r="AX921" s="101">
        <f t="shared" si="306"/>
        <v>1</v>
      </c>
      <c r="AY921" s="101">
        <f t="shared" si="307"/>
        <v>0</v>
      </c>
      <c r="AZ921" s="101">
        <f t="shared" si="308"/>
        <v>1</v>
      </c>
      <c r="BA921" s="101">
        <f t="shared" si="309"/>
        <v>1</v>
      </c>
      <c r="BB921" s="101">
        <f t="shared" si="310"/>
        <v>2</v>
      </c>
      <c r="BC921" s="101">
        <f t="shared" si="311"/>
        <v>1</v>
      </c>
      <c r="BD921" s="101">
        <f t="shared" si="312"/>
        <v>1</v>
      </c>
      <c r="BE921" s="101">
        <f t="shared" si="313"/>
        <v>0</v>
      </c>
      <c r="BF921" s="101">
        <f t="shared" si="314"/>
        <v>1</v>
      </c>
      <c r="BG921" s="101">
        <f t="shared" si="315"/>
        <v>9</v>
      </c>
    </row>
    <row r="922" spans="1:59" x14ac:dyDescent="0.2">
      <c r="A922" s="98">
        <v>1985260</v>
      </c>
      <c r="B922" s="98" t="s">
        <v>2047</v>
      </c>
      <c r="C922" s="98" t="s">
        <v>3065</v>
      </c>
      <c r="D922" s="98" t="s">
        <v>920</v>
      </c>
      <c r="E922" s="106">
        <v>497</v>
      </c>
      <c r="F922" s="107" t="s">
        <v>1382</v>
      </c>
      <c r="G922" s="108" t="s">
        <v>1383</v>
      </c>
      <c r="H922" s="109">
        <v>77054</v>
      </c>
      <c r="I922" s="108">
        <v>4.4999999999999998E-2</v>
      </c>
      <c r="J922" s="110">
        <v>8</v>
      </c>
      <c r="K922" s="110">
        <v>278</v>
      </c>
      <c r="L922" s="108">
        <v>2.8776978417266189E-2</v>
      </c>
      <c r="M922" s="110">
        <v>14</v>
      </c>
      <c r="N922" s="110">
        <v>278</v>
      </c>
      <c r="O922" s="108">
        <v>5.0359712230215826E-2</v>
      </c>
      <c r="P922" s="108">
        <v>0</v>
      </c>
      <c r="Q922" s="108">
        <v>0.23600000000000002</v>
      </c>
      <c r="R922" s="108">
        <v>-1.3888888888888888E-2</v>
      </c>
      <c r="S922" s="110">
        <v>24</v>
      </c>
      <c r="T922" s="110">
        <v>132</v>
      </c>
      <c r="U922" s="110">
        <v>410</v>
      </c>
      <c r="V922" s="108">
        <v>0.38048780487804879</v>
      </c>
      <c r="W922" s="110">
        <v>37</v>
      </c>
      <c r="X922" s="110">
        <v>0</v>
      </c>
      <c r="Y922" s="110">
        <v>315</v>
      </c>
      <c r="Z922" s="108">
        <v>0.11746031746031746</v>
      </c>
      <c r="AA922" s="110">
        <v>15</v>
      </c>
      <c r="AB922" s="110">
        <v>6</v>
      </c>
      <c r="AC922" s="110">
        <v>0</v>
      </c>
      <c r="AD922" s="110">
        <v>2</v>
      </c>
      <c r="AE922" s="110">
        <v>0</v>
      </c>
      <c r="AF922" s="110">
        <v>9</v>
      </c>
      <c r="AG922" s="110">
        <v>0</v>
      </c>
      <c r="AH922" s="110">
        <v>0</v>
      </c>
      <c r="AI922" s="110">
        <v>0</v>
      </c>
      <c r="AJ922" s="110">
        <v>0</v>
      </c>
      <c r="AK922" s="110">
        <v>278</v>
      </c>
      <c r="AL922" s="108">
        <v>0.11510791366906475</v>
      </c>
      <c r="AM922" s="111">
        <f t="shared" si="296"/>
        <v>0.76800000000000002</v>
      </c>
      <c r="AN922" s="111">
        <f t="shared" si="295"/>
        <v>0.18099999999999999</v>
      </c>
      <c r="AO922" s="111">
        <f t="shared" si="297"/>
        <v>0.11899999999999999</v>
      </c>
      <c r="AP922" s="111">
        <f t="shared" si="298"/>
        <v>0.65700000000000003</v>
      </c>
      <c r="AQ922" s="111">
        <f t="shared" si="299"/>
        <v>0</v>
      </c>
      <c r="AR922" s="111">
        <f t="shared" si="300"/>
        <v>8.4000000000000005E-2</v>
      </c>
      <c r="AS922" s="111">
        <f t="shared" si="301"/>
        <v>0.22600000000000001</v>
      </c>
      <c r="AT922" s="111">
        <f t="shared" si="302"/>
        <v>0.22600000000000001</v>
      </c>
      <c r="AU922" s="111">
        <f t="shared" si="303"/>
        <v>0.69599999999999995</v>
      </c>
      <c r="AV922" s="111">
        <f t="shared" si="304"/>
        <v>0.17899999999999999</v>
      </c>
      <c r="AW922" s="101">
        <f t="shared" si="305"/>
        <v>0</v>
      </c>
      <c r="AX922" s="101">
        <f t="shared" si="306"/>
        <v>0</v>
      </c>
      <c r="AY922" s="101">
        <f t="shared" si="307"/>
        <v>0</v>
      </c>
      <c r="AZ922" s="101">
        <f t="shared" si="308"/>
        <v>1</v>
      </c>
      <c r="BA922" s="101">
        <f t="shared" si="309"/>
        <v>0</v>
      </c>
      <c r="BB922" s="101">
        <f t="shared" si="310"/>
        <v>0</v>
      </c>
      <c r="BC922" s="101">
        <f t="shared" si="311"/>
        <v>1</v>
      </c>
      <c r="BD922" s="101">
        <f t="shared" si="312"/>
        <v>0</v>
      </c>
      <c r="BE922" s="101">
        <f t="shared" si="313"/>
        <v>2</v>
      </c>
      <c r="BF922" s="101">
        <f t="shared" si="314"/>
        <v>0</v>
      </c>
      <c r="BG922" s="101">
        <f t="shared" si="315"/>
        <v>4</v>
      </c>
    </row>
    <row r="923" spans="1:59" x14ac:dyDescent="0.2">
      <c r="A923" s="98">
        <v>1985305</v>
      </c>
      <c r="B923" s="98" t="s">
        <v>1695</v>
      </c>
      <c r="C923" s="98" t="s">
        <v>3066</v>
      </c>
      <c r="D923" s="98" t="s">
        <v>921</v>
      </c>
      <c r="E923" s="106">
        <v>100</v>
      </c>
      <c r="F923" s="107" t="s">
        <v>1110</v>
      </c>
      <c r="G923" s="108" t="s">
        <v>1111</v>
      </c>
      <c r="H923" s="109">
        <v>68750</v>
      </c>
      <c r="I923" s="108">
        <v>4.8000000000000001E-2</v>
      </c>
      <c r="J923" s="110">
        <v>7</v>
      </c>
      <c r="K923" s="110">
        <v>55</v>
      </c>
      <c r="L923" s="108">
        <v>0.12727272727272726</v>
      </c>
      <c r="M923" s="110">
        <v>2</v>
      </c>
      <c r="N923" s="110">
        <v>55</v>
      </c>
      <c r="O923" s="108">
        <v>3.6363636363636362E-2</v>
      </c>
      <c r="P923" s="108">
        <v>1.6E-2</v>
      </c>
      <c r="Q923" s="108">
        <v>0.33299999999999996</v>
      </c>
      <c r="R923" s="108">
        <v>-0.32885906040268459</v>
      </c>
      <c r="S923" s="110">
        <v>2</v>
      </c>
      <c r="T923" s="110">
        <v>41</v>
      </c>
      <c r="U923" s="110">
        <v>92</v>
      </c>
      <c r="V923" s="108">
        <v>0.46739130434782611</v>
      </c>
      <c r="W923" s="110">
        <v>46</v>
      </c>
      <c r="X923" s="110">
        <v>0</v>
      </c>
      <c r="Y923" s="110">
        <v>101</v>
      </c>
      <c r="Z923" s="108">
        <v>0.45544554455445546</v>
      </c>
      <c r="AA923" s="110">
        <v>3</v>
      </c>
      <c r="AB923" s="110">
        <v>0</v>
      </c>
      <c r="AC923" s="110">
        <v>2</v>
      </c>
      <c r="AD923" s="110">
        <v>0</v>
      </c>
      <c r="AE923" s="110">
        <v>0</v>
      </c>
      <c r="AF923" s="110">
        <v>0</v>
      </c>
      <c r="AG923" s="110">
        <v>0</v>
      </c>
      <c r="AH923" s="110">
        <v>0</v>
      </c>
      <c r="AI923" s="110">
        <v>0</v>
      </c>
      <c r="AJ923" s="110">
        <v>0</v>
      </c>
      <c r="AK923" s="110">
        <v>55</v>
      </c>
      <c r="AL923" s="108">
        <v>9.0909090909090912E-2</v>
      </c>
      <c r="AM923" s="111">
        <f t="shared" si="296"/>
        <v>0.60899999999999999</v>
      </c>
      <c r="AN923" s="111">
        <f t="shared" si="295"/>
        <v>0.20200000000000001</v>
      </c>
      <c r="AO923" s="111">
        <f t="shared" si="297"/>
        <v>0.66500000000000004</v>
      </c>
      <c r="AP923" s="111">
        <f t="shared" si="298"/>
        <v>0.50900000000000001</v>
      </c>
      <c r="AQ923" s="111">
        <f t="shared" si="299"/>
        <v>0.36099999999999999</v>
      </c>
      <c r="AR923" s="111">
        <f t="shared" si="300"/>
        <v>0.41099999999999998</v>
      </c>
      <c r="AS923" s="111">
        <f t="shared" si="301"/>
        <v>0.54300000000000004</v>
      </c>
      <c r="AT923" s="111">
        <f t="shared" si="302"/>
        <v>0.54300000000000004</v>
      </c>
      <c r="AU923" s="111">
        <f t="shared" si="303"/>
        <v>0.995</v>
      </c>
      <c r="AV923" s="111">
        <f t="shared" si="304"/>
        <v>0.11600000000000001</v>
      </c>
      <c r="AW923" s="101">
        <f t="shared" si="305"/>
        <v>1</v>
      </c>
      <c r="AX923" s="101">
        <f t="shared" si="306"/>
        <v>0</v>
      </c>
      <c r="AY923" s="101">
        <f t="shared" si="307"/>
        <v>1</v>
      </c>
      <c r="AZ923" s="101">
        <f t="shared" si="308"/>
        <v>1</v>
      </c>
      <c r="BA923" s="101">
        <f t="shared" si="309"/>
        <v>1</v>
      </c>
      <c r="BB923" s="101">
        <f t="shared" si="310"/>
        <v>1</v>
      </c>
      <c r="BC923" s="101">
        <f t="shared" si="311"/>
        <v>2</v>
      </c>
      <c r="BD923" s="101">
        <f t="shared" si="312"/>
        <v>1</v>
      </c>
      <c r="BE923" s="101">
        <f t="shared" si="313"/>
        <v>2</v>
      </c>
      <c r="BF923" s="101">
        <f t="shared" si="314"/>
        <v>0</v>
      </c>
      <c r="BG923" s="101">
        <f t="shared" si="315"/>
        <v>10</v>
      </c>
    </row>
    <row r="924" spans="1:59" x14ac:dyDescent="0.2">
      <c r="A924" s="98">
        <v>1985710</v>
      </c>
      <c r="B924" s="98" t="s">
        <v>2076</v>
      </c>
      <c r="C924" s="98" t="s">
        <v>3067</v>
      </c>
      <c r="D924" s="98" t="s">
        <v>922</v>
      </c>
      <c r="E924" s="106">
        <v>73</v>
      </c>
      <c r="F924" s="107" t="s">
        <v>130</v>
      </c>
      <c r="G924" s="108" t="s">
        <v>1258</v>
      </c>
      <c r="H924" s="109">
        <v>100417</v>
      </c>
      <c r="I924" s="108">
        <v>0.115</v>
      </c>
      <c r="J924" s="110">
        <v>0</v>
      </c>
      <c r="K924" s="110">
        <v>37</v>
      </c>
      <c r="L924" s="108">
        <v>0</v>
      </c>
      <c r="M924" s="110">
        <v>0</v>
      </c>
      <c r="N924" s="110">
        <v>37</v>
      </c>
      <c r="O924" s="108">
        <v>0</v>
      </c>
      <c r="P924" s="108">
        <v>1.7000000000000001E-2</v>
      </c>
      <c r="Q924" s="108">
        <v>0.23100000000000001</v>
      </c>
      <c r="R924" s="108">
        <v>-0.17045454545454544</v>
      </c>
      <c r="S924" s="110">
        <v>5</v>
      </c>
      <c r="T924" s="110">
        <v>20</v>
      </c>
      <c r="U924" s="110">
        <v>65</v>
      </c>
      <c r="V924" s="108">
        <v>0.38461538461538464</v>
      </c>
      <c r="W924" s="110">
        <v>0</v>
      </c>
      <c r="X924" s="110">
        <v>0</v>
      </c>
      <c r="Y924" s="110">
        <v>37</v>
      </c>
      <c r="Z924" s="108">
        <v>0</v>
      </c>
      <c r="AA924" s="110">
        <v>6</v>
      </c>
      <c r="AB924" s="110">
        <v>0</v>
      </c>
      <c r="AC924" s="110">
        <v>0</v>
      </c>
      <c r="AD924" s="110">
        <v>1</v>
      </c>
      <c r="AE924" s="110">
        <v>0</v>
      </c>
      <c r="AF924" s="110">
        <v>0</v>
      </c>
      <c r="AG924" s="110">
        <v>0</v>
      </c>
      <c r="AH924" s="110">
        <v>0</v>
      </c>
      <c r="AI924" s="110">
        <v>0</v>
      </c>
      <c r="AJ924" s="110">
        <v>0</v>
      </c>
      <c r="AK924" s="110">
        <v>37</v>
      </c>
      <c r="AL924" s="108">
        <v>0.1891891891891892</v>
      </c>
      <c r="AM924" s="111">
        <f t="shared" si="296"/>
        <v>0.94399999999999995</v>
      </c>
      <c r="AN924" s="111">
        <f t="shared" si="295"/>
        <v>0.61</v>
      </c>
      <c r="AO924" s="111">
        <f t="shared" si="297"/>
        <v>0</v>
      </c>
      <c r="AP924" s="111">
        <f t="shared" si="298"/>
        <v>0</v>
      </c>
      <c r="AQ924" s="111">
        <f t="shared" si="299"/>
        <v>0.378</v>
      </c>
      <c r="AR924" s="111">
        <f t="shared" si="300"/>
        <v>7.0999999999999994E-2</v>
      </c>
      <c r="AS924" s="111">
        <f t="shared" si="301"/>
        <v>0.23300000000000001</v>
      </c>
      <c r="AT924" s="111">
        <f t="shared" si="302"/>
        <v>0.23300000000000001</v>
      </c>
      <c r="AU924" s="111">
        <f t="shared" si="303"/>
        <v>0</v>
      </c>
      <c r="AV924" s="111">
        <f t="shared" si="304"/>
        <v>0.56100000000000005</v>
      </c>
      <c r="AW924" s="101">
        <f t="shared" si="305"/>
        <v>0</v>
      </c>
      <c r="AX924" s="101">
        <f t="shared" si="306"/>
        <v>1</v>
      </c>
      <c r="AY924" s="101">
        <f t="shared" si="307"/>
        <v>0</v>
      </c>
      <c r="AZ924" s="101">
        <f t="shared" si="308"/>
        <v>0</v>
      </c>
      <c r="BA924" s="101">
        <f t="shared" si="309"/>
        <v>1</v>
      </c>
      <c r="BB924" s="101">
        <f t="shared" si="310"/>
        <v>0</v>
      </c>
      <c r="BC924" s="101">
        <f t="shared" si="311"/>
        <v>2</v>
      </c>
      <c r="BD924" s="101">
        <f t="shared" si="312"/>
        <v>0</v>
      </c>
      <c r="BE924" s="101">
        <f t="shared" si="313"/>
        <v>0</v>
      </c>
      <c r="BF924" s="101">
        <f t="shared" si="314"/>
        <v>1</v>
      </c>
      <c r="BG924" s="101">
        <f t="shared" si="315"/>
        <v>5</v>
      </c>
    </row>
    <row r="925" spans="1:59" x14ac:dyDescent="0.2">
      <c r="A925" s="98">
        <v>1985800</v>
      </c>
      <c r="B925" s="98" t="s">
        <v>1594</v>
      </c>
      <c r="C925" s="98" t="s">
        <v>3068</v>
      </c>
      <c r="D925" s="98" t="s">
        <v>923</v>
      </c>
      <c r="E925" s="106">
        <v>307</v>
      </c>
      <c r="F925" s="107" t="s">
        <v>362</v>
      </c>
      <c r="G925" s="108" t="s">
        <v>1125</v>
      </c>
      <c r="H925" s="109">
        <v>50750</v>
      </c>
      <c r="I925" s="108">
        <v>9.0999999999999998E-2</v>
      </c>
      <c r="J925" s="110">
        <v>16</v>
      </c>
      <c r="K925" s="110">
        <v>151</v>
      </c>
      <c r="L925" s="108">
        <v>0.10596026490066225</v>
      </c>
      <c r="M925" s="110">
        <v>4</v>
      </c>
      <c r="N925" s="110">
        <v>151</v>
      </c>
      <c r="O925" s="108">
        <v>2.6490066225165563E-2</v>
      </c>
      <c r="P925" s="108">
        <v>4.7E-2</v>
      </c>
      <c r="Q925" s="108">
        <v>0.26300000000000001</v>
      </c>
      <c r="R925" s="108">
        <v>-0.10755813953488372</v>
      </c>
      <c r="S925" s="110">
        <v>14</v>
      </c>
      <c r="T925" s="110">
        <v>56</v>
      </c>
      <c r="U925" s="110">
        <v>250</v>
      </c>
      <c r="V925" s="108">
        <v>0.28000000000000003</v>
      </c>
      <c r="W925" s="110">
        <v>20</v>
      </c>
      <c r="X925" s="110">
        <v>1</v>
      </c>
      <c r="Y925" s="110">
        <v>171</v>
      </c>
      <c r="Z925" s="108">
        <v>0.1111111111111111</v>
      </c>
      <c r="AA925" s="110">
        <v>5</v>
      </c>
      <c r="AB925" s="110">
        <v>0</v>
      </c>
      <c r="AC925" s="110">
        <v>9</v>
      </c>
      <c r="AD925" s="110">
        <v>0</v>
      </c>
      <c r="AE925" s="110">
        <v>0</v>
      </c>
      <c r="AF925" s="110">
        <v>10</v>
      </c>
      <c r="AG925" s="110">
        <v>5</v>
      </c>
      <c r="AH925" s="110">
        <v>0</v>
      </c>
      <c r="AI925" s="110">
        <v>0</v>
      </c>
      <c r="AJ925" s="110">
        <v>0</v>
      </c>
      <c r="AK925" s="110">
        <v>151</v>
      </c>
      <c r="AL925" s="108">
        <v>0.19205298013245034</v>
      </c>
      <c r="AM925" s="111">
        <f t="shared" si="296"/>
        <v>0.16700000000000001</v>
      </c>
      <c r="AN925" s="111">
        <f t="shared" si="295"/>
        <v>0.48</v>
      </c>
      <c r="AO925" s="111">
        <f t="shared" si="297"/>
        <v>0.55800000000000005</v>
      </c>
      <c r="AP925" s="111">
        <f t="shared" si="298"/>
        <v>0.38300000000000001</v>
      </c>
      <c r="AQ925" s="111">
        <f t="shared" si="299"/>
        <v>0.746</v>
      </c>
      <c r="AR925" s="111">
        <f t="shared" si="300"/>
        <v>0.16200000000000001</v>
      </c>
      <c r="AS925" s="111">
        <f t="shared" si="301"/>
        <v>7.5999999999999998E-2</v>
      </c>
      <c r="AT925" s="111">
        <f t="shared" si="302"/>
        <v>7.5999999999999998E-2</v>
      </c>
      <c r="AU925" s="111">
        <f t="shared" si="303"/>
        <v>0.65600000000000003</v>
      </c>
      <c r="AV925" s="111">
        <f t="shared" si="304"/>
        <v>0.57099999999999995</v>
      </c>
      <c r="AW925" s="101">
        <f t="shared" si="305"/>
        <v>2</v>
      </c>
      <c r="AX925" s="101">
        <f t="shared" si="306"/>
        <v>1</v>
      </c>
      <c r="AY925" s="101">
        <f t="shared" si="307"/>
        <v>1</v>
      </c>
      <c r="AZ925" s="101">
        <f t="shared" si="308"/>
        <v>1</v>
      </c>
      <c r="BA925" s="101">
        <f t="shared" si="309"/>
        <v>2</v>
      </c>
      <c r="BB925" s="101">
        <f t="shared" si="310"/>
        <v>0</v>
      </c>
      <c r="BC925" s="101">
        <f t="shared" si="311"/>
        <v>2</v>
      </c>
      <c r="BD925" s="101">
        <f t="shared" si="312"/>
        <v>0</v>
      </c>
      <c r="BE925" s="101">
        <f t="shared" si="313"/>
        <v>1</v>
      </c>
      <c r="BF925" s="101">
        <f t="shared" si="314"/>
        <v>1</v>
      </c>
      <c r="BG925" s="101">
        <f t="shared" si="315"/>
        <v>11</v>
      </c>
    </row>
    <row r="926" spans="1:59" x14ac:dyDescent="0.2">
      <c r="A926" s="98">
        <v>1985845</v>
      </c>
      <c r="B926" s="98" t="s">
        <v>2144</v>
      </c>
      <c r="C926" s="98" t="s">
        <v>3069</v>
      </c>
      <c r="D926" s="98" t="s">
        <v>924</v>
      </c>
      <c r="E926" s="106">
        <v>3346</v>
      </c>
      <c r="F926" s="107" t="s">
        <v>948</v>
      </c>
      <c r="G926" s="108" t="s">
        <v>1290</v>
      </c>
      <c r="H926" s="109">
        <v>65607</v>
      </c>
      <c r="I926" s="108">
        <v>3.5000000000000003E-2</v>
      </c>
      <c r="J926" s="110">
        <v>65</v>
      </c>
      <c r="K926" s="110">
        <v>1491</v>
      </c>
      <c r="L926" s="108">
        <v>4.3594902749832326E-2</v>
      </c>
      <c r="M926" s="110">
        <v>0</v>
      </c>
      <c r="N926" s="110">
        <v>1491</v>
      </c>
      <c r="O926" s="108">
        <v>0</v>
      </c>
      <c r="P926" s="108">
        <v>0.03</v>
      </c>
      <c r="Q926" s="108">
        <v>0.23600000000000002</v>
      </c>
      <c r="R926" s="108">
        <v>9.0612777053455024E-2</v>
      </c>
      <c r="S926" s="110">
        <v>63</v>
      </c>
      <c r="T926" s="110">
        <v>608</v>
      </c>
      <c r="U926" s="110">
        <v>2254</v>
      </c>
      <c r="V926" s="108">
        <v>0.29769299023957407</v>
      </c>
      <c r="W926" s="110">
        <v>0</v>
      </c>
      <c r="X926" s="110">
        <v>0</v>
      </c>
      <c r="Y926" s="110">
        <v>1491</v>
      </c>
      <c r="Z926" s="108">
        <v>0</v>
      </c>
      <c r="AA926" s="110">
        <v>12</v>
      </c>
      <c r="AB926" s="110">
        <v>9</v>
      </c>
      <c r="AC926" s="110">
        <v>25</v>
      </c>
      <c r="AD926" s="110">
        <v>27</v>
      </c>
      <c r="AE926" s="110">
        <v>20</v>
      </c>
      <c r="AF926" s="110">
        <v>47</v>
      </c>
      <c r="AG926" s="110">
        <v>64</v>
      </c>
      <c r="AH926" s="110">
        <v>54</v>
      </c>
      <c r="AI926" s="110">
        <v>0</v>
      </c>
      <c r="AJ926" s="110">
        <v>0</v>
      </c>
      <c r="AK926" s="110">
        <v>1491</v>
      </c>
      <c r="AL926" s="108">
        <v>0.17303822937625754</v>
      </c>
      <c r="AM926" s="111">
        <f t="shared" si="296"/>
        <v>0.52600000000000002</v>
      </c>
      <c r="AN926" s="111">
        <f t="shared" si="295"/>
        <v>0.127</v>
      </c>
      <c r="AO926" s="111">
        <f t="shared" si="297"/>
        <v>0.19900000000000001</v>
      </c>
      <c r="AP926" s="111">
        <f t="shared" si="298"/>
        <v>0</v>
      </c>
      <c r="AQ926" s="111">
        <f t="shared" si="299"/>
        <v>0.55900000000000005</v>
      </c>
      <c r="AR926" s="111">
        <f t="shared" si="300"/>
        <v>8.4000000000000005E-2</v>
      </c>
      <c r="AS926" s="111">
        <f t="shared" si="301"/>
        <v>9.4E-2</v>
      </c>
      <c r="AT926" s="111">
        <f t="shared" si="302"/>
        <v>9.4E-2</v>
      </c>
      <c r="AU926" s="111">
        <f t="shared" si="303"/>
        <v>0</v>
      </c>
      <c r="AV926" s="111">
        <f t="shared" si="304"/>
        <v>0.46200000000000002</v>
      </c>
      <c r="AW926" s="101">
        <f t="shared" si="305"/>
        <v>1</v>
      </c>
      <c r="AX926" s="101">
        <f t="shared" si="306"/>
        <v>0</v>
      </c>
      <c r="AY926" s="101">
        <f t="shared" si="307"/>
        <v>0</v>
      </c>
      <c r="AZ926" s="101">
        <f t="shared" si="308"/>
        <v>0</v>
      </c>
      <c r="BA926" s="101">
        <f t="shared" si="309"/>
        <v>1</v>
      </c>
      <c r="BB926" s="101">
        <f t="shared" si="310"/>
        <v>0</v>
      </c>
      <c r="BC926" s="101">
        <f t="shared" si="311"/>
        <v>0</v>
      </c>
      <c r="BD926" s="101">
        <f t="shared" si="312"/>
        <v>0</v>
      </c>
      <c r="BE926" s="101">
        <f t="shared" si="313"/>
        <v>0</v>
      </c>
      <c r="BF926" s="101">
        <f t="shared" si="314"/>
        <v>1</v>
      </c>
      <c r="BG926" s="101">
        <f t="shared" si="315"/>
        <v>3</v>
      </c>
    </row>
    <row r="927" spans="1:59" x14ac:dyDescent="0.2">
      <c r="A927" s="98">
        <v>1985935</v>
      </c>
      <c r="B927" s="98" t="s">
        <v>1195</v>
      </c>
      <c r="C927" s="98" t="s">
        <v>3070</v>
      </c>
      <c r="D927" s="98" t="s">
        <v>925</v>
      </c>
      <c r="E927" s="106">
        <v>120</v>
      </c>
      <c r="F927" s="107" t="s">
        <v>503</v>
      </c>
      <c r="G927" s="108" t="s">
        <v>1189</v>
      </c>
      <c r="H927" s="109">
        <v>53438</v>
      </c>
      <c r="I927" s="108">
        <v>0.26800000000000002</v>
      </c>
      <c r="J927" s="110">
        <v>4</v>
      </c>
      <c r="K927" s="110">
        <v>79</v>
      </c>
      <c r="L927" s="108">
        <v>5.0632911392405063E-2</v>
      </c>
      <c r="M927" s="110">
        <v>7</v>
      </c>
      <c r="N927" s="110">
        <v>79</v>
      </c>
      <c r="O927" s="108">
        <v>8.8607594936708861E-2</v>
      </c>
      <c r="P927" s="108">
        <v>7.2000000000000008E-2</v>
      </c>
      <c r="Q927" s="108">
        <v>0.47100000000000003</v>
      </c>
      <c r="R927" s="108">
        <v>-0.21052631578947367</v>
      </c>
      <c r="S927" s="110">
        <v>22</v>
      </c>
      <c r="T927" s="110">
        <v>71</v>
      </c>
      <c r="U927" s="110">
        <v>144</v>
      </c>
      <c r="V927" s="108">
        <v>0.64583333333333337</v>
      </c>
      <c r="W927" s="110">
        <v>11</v>
      </c>
      <c r="X927" s="110">
        <v>0</v>
      </c>
      <c r="Y927" s="110">
        <v>90</v>
      </c>
      <c r="Z927" s="108">
        <v>0.12222222222222222</v>
      </c>
      <c r="AA927" s="110">
        <v>15</v>
      </c>
      <c r="AB927" s="110">
        <v>0</v>
      </c>
      <c r="AC927" s="110">
        <v>0</v>
      </c>
      <c r="AD927" s="110">
        <v>0</v>
      </c>
      <c r="AE927" s="110">
        <v>0</v>
      </c>
      <c r="AF927" s="110">
        <v>1</v>
      </c>
      <c r="AG927" s="110">
        <v>0</v>
      </c>
      <c r="AH927" s="110">
        <v>0</v>
      </c>
      <c r="AI927" s="110">
        <v>0</v>
      </c>
      <c r="AJ927" s="110">
        <v>0</v>
      </c>
      <c r="AK927" s="110">
        <v>79</v>
      </c>
      <c r="AL927" s="108">
        <v>0.20253164556962025</v>
      </c>
      <c r="AM927" s="111">
        <f t="shared" si="296"/>
        <v>0.223</v>
      </c>
      <c r="AN927" s="111">
        <f t="shared" si="295"/>
        <v>0.95499999999999996</v>
      </c>
      <c r="AO927" s="111">
        <f t="shared" si="297"/>
        <v>0.23499999999999999</v>
      </c>
      <c r="AP927" s="111">
        <f t="shared" si="298"/>
        <v>0.879</v>
      </c>
      <c r="AQ927" s="111">
        <f t="shared" si="299"/>
        <v>0.88400000000000001</v>
      </c>
      <c r="AR927" s="111">
        <f t="shared" si="300"/>
        <v>0.88900000000000001</v>
      </c>
      <c r="AS927" s="111">
        <f t="shared" si="301"/>
        <v>0.92600000000000005</v>
      </c>
      <c r="AT927" s="111">
        <f t="shared" si="302"/>
        <v>0.92600000000000005</v>
      </c>
      <c r="AU927" s="111">
        <f t="shared" si="303"/>
        <v>0.71699999999999997</v>
      </c>
      <c r="AV927" s="111">
        <f t="shared" si="304"/>
        <v>0.61599999999999999</v>
      </c>
      <c r="AW927" s="101">
        <f t="shared" si="305"/>
        <v>2</v>
      </c>
      <c r="AX927" s="101">
        <f t="shared" si="306"/>
        <v>2</v>
      </c>
      <c r="AY927" s="101">
        <f t="shared" si="307"/>
        <v>0</v>
      </c>
      <c r="AZ927" s="101">
        <f t="shared" si="308"/>
        <v>2</v>
      </c>
      <c r="BA927" s="101">
        <f t="shared" si="309"/>
        <v>2</v>
      </c>
      <c r="BB927" s="101">
        <f t="shared" si="310"/>
        <v>2</v>
      </c>
      <c r="BC927" s="101">
        <f t="shared" si="311"/>
        <v>2</v>
      </c>
      <c r="BD927" s="101">
        <f t="shared" si="312"/>
        <v>2</v>
      </c>
      <c r="BE927" s="101">
        <f t="shared" si="313"/>
        <v>2</v>
      </c>
      <c r="BF927" s="101">
        <f t="shared" si="314"/>
        <v>1</v>
      </c>
      <c r="BG927" s="101">
        <f t="shared" si="315"/>
        <v>17</v>
      </c>
    </row>
    <row r="928" spans="1:59" x14ac:dyDescent="0.2">
      <c r="A928" s="98">
        <v>1986070</v>
      </c>
      <c r="B928" s="98" t="s">
        <v>2033</v>
      </c>
      <c r="C928" s="98" t="s">
        <v>3071</v>
      </c>
      <c r="D928" s="98" t="s">
        <v>926</v>
      </c>
      <c r="E928" s="106">
        <v>2924</v>
      </c>
      <c r="F928" s="107" t="s">
        <v>595</v>
      </c>
      <c r="G928" s="108" t="s">
        <v>1233</v>
      </c>
      <c r="H928" s="109">
        <v>71898</v>
      </c>
      <c r="I928" s="108">
        <v>7.0000000000000007E-2</v>
      </c>
      <c r="J928" s="110">
        <v>134</v>
      </c>
      <c r="K928" s="110">
        <v>1344</v>
      </c>
      <c r="L928" s="108">
        <v>9.9702380952380959E-2</v>
      </c>
      <c r="M928" s="110">
        <v>11</v>
      </c>
      <c r="N928" s="110">
        <v>1344</v>
      </c>
      <c r="O928" s="108">
        <v>8.1845238095238099E-3</v>
      </c>
      <c r="P928" s="108">
        <v>6.0000000000000001E-3</v>
      </c>
      <c r="Q928" s="108">
        <v>0.313</v>
      </c>
      <c r="R928" s="108">
        <v>4.3540328336902211E-2</v>
      </c>
      <c r="S928" s="110">
        <v>17</v>
      </c>
      <c r="T928" s="110">
        <v>502</v>
      </c>
      <c r="U928" s="110">
        <v>2008</v>
      </c>
      <c r="V928" s="108">
        <v>0.25846613545816732</v>
      </c>
      <c r="W928" s="110">
        <v>18</v>
      </c>
      <c r="X928" s="110">
        <v>0</v>
      </c>
      <c r="Y928" s="110">
        <v>1362</v>
      </c>
      <c r="Z928" s="108">
        <v>1.3215859030837005E-2</v>
      </c>
      <c r="AA928" s="110">
        <v>27</v>
      </c>
      <c r="AB928" s="110">
        <v>72</v>
      </c>
      <c r="AC928" s="110">
        <v>18</v>
      </c>
      <c r="AD928" s="110">
        <v>6</v>
      </c>
      <c r="AE928" s="110">
        <v>0</v>
      </c>
      <c r="AF928" s="110">
        <v>48</v>
      </c>
      <c r="AG928" s="110">
        <v>61</v>
      </c>
      <c r="AH928" s="110">
        <v>0</v>
      </c>
      <c r="AI928" s="110">
        <v>0</v>
      </c>
      <c r="AJ928" s="110">
        <v>0</v>
      </c>
      <c r="AK928" s="110">
        <v>1344</v>
      </c>
      <c r="AL928" s="108">
        <v>0.17261904761904762</v>
      </c>
      <c r="AM928" s="111">
        <f t="shared" si="296"/>
        <v>0.67200000000000004</v>
      </c>
      <c r="AN928" s="111">
        <f t="shared" si="295"/>
        <v>0.34499999999999997</v>
      </c>
      <c r="AO928" s="111">
        <f t="shared" si="297"/>
        <v>0.52300000000000002</v>
      </c>
      <c r="AP928" s="111">
        <f t="shared" si="298"/>
        <v>0.16800000000000001</v>
      </c>
      <c r="AQ928" s="111">
        <f t="shared" si="299"/>
        <v>0.223</v>
      </c>
      <c r="AR928" s="111">
        <f t="shared" si="300"/>
        <v>0.33800000000000002</v>
      </c>
      <c r="AS928" s="111">
        <f t="shared" si="301"/>
        <v>5.8000000000000003E-2</v>
      </c>
      <c r="AT928" s="111">
        <f t="shared" si="302"/>
        <v>5.8000000000000003E-2</v>
      </c>
      <c r="AU928" s="111">
        <f t="shared" si="303"/>
        <v>0.128</v>
      </c>
      <c r="AV928" s="111">
        <f t="shared" si="304"/>
        <v>0.45800000000000002</v>
      </c>
      <c r="AW928" s="101">
        <f t="shared" si="305"/>
        <v>0</v>
      </c>
      <c r="AX928" s="101">
        <f t="shared" si="306"/>
        <v>1</v>
      </c>
      <c r="AY928" s="101">
        <f t="shared" si="307"/>
        <v>1</v>
      </c>
      <c r="AZ928" s="101">
        <f t="shared" si="308"/>
        <v>0</v>
      </c>
      <c r="BA928" s="101">
        <f t="shared" si="309"/>
        <v>0</v>
      </c>
      <c r="BB928" s="101">
        <f t="shared" si="310"/>
        <v>1</v>
      </c>
      <c r="BC928" s="101">
        <f t="shared" si="311"/>
        <v>0</v>
      </c>
      <c r="BD928" s="101">
        <f t="shared" si="312"/>
        <v>0</v>
      </c>
      <c r="BE928" s="101">
        <f t="shared" si="313"/>
        <v>0</v>
      </c>
      <c r="BF928" s="101">
        <f t="shared" si="314"/>
        <v>1</v>
      </c>
      <c r="BG928" s="101">
        <f t="shared" si="315"/>
        <v>4</v>
      </c>
    </row>
    <row r="929" spans="1:59" x14ac:dyDescent="0.2">
      <c r="A929" s="98">
        <v>1986250</v>
      </c>
      <c r="B929" s="98" t="s">
        <v>1766</v>
      </c>
      <c r="C929" s="98" t="s">
        <v>3072</v>
      </c>
      <c r="D929" s="98" t="s">
        <v>927</v>
      </c>
      <c r="E929" s="106">
        <v>5252</v>
      </c>
      <c r="F929" s="107" t="s">
        <v>1588</v>
      </c>
      <c r="G929" s="108" t="s">
        <v>1589</v>
      </c>
      <c r="H929" s="109">
        <v>89083</v>
      </c>
      <c r="I929" s="108">
        <v>6.9000000000000006E-2</v>
      </c>
      <c r="J929" s="110">
        <v>271</v>
      </c>
      <c r="K929" s="110">
        <v>2066</v>
      </c>
      <c r="L929" s="108">
        <v>0.13117134559535334</v>
      </c>
      <c r="M929" s="110">
        <v>129</v>
      </c>
      <c r="N929" s="110">
        <v>2066</v>
      </c>
      <c r="O929" s="108">
        <v>6.2439496611810259E-2</v>
      </c>
      <c r="P929" s="108">
        <v>1.8000000000000002E-2</v>
      </c>
      <c r="Q929" s="108">
        <v>0.35100000000000003</v>
      </c>
      <c r="R929" s="108">
        <v>8.0658436213991769E-2</v>
      </c>
      <c r="S929" s="110">
        <v>68</v>
      </c>
      <c r="T929" s="110">
        <v>800</v>
      </c>
      <c r="U929" s="110">
        <v>3634</v>
      </c>
      <c r="V929" s="108">
        <v>0.23885525591634563</v>
      </c>
      <c r="W929" s="110">
        <v>261</v>
      </c>
      <c r="X929" s="110">
        <v>0</v>
      </c>
      <c r="Y929" s="110">
        <v>2327</v>
      </c>
      <c r="Z929" s="108">
        <v>0.11216158143532445</v>
      </c>
      <c r="AA929" s="110">
        <v>107</v>
      </c>
      <c r="AB929" s="110">
        <v>82</v>
      </c>
      <c r="AC929" s="110">
        <v>23</v>
      </c>
      <c r="AD929" s="110">
        <v>103</v>
      </c>
      <c r="AE929" s="110">
        <v>0</v>
      </c>
      <c r="AF929" s="110">
        <v>32</v>
      </c>
      <c r="AG929" s="110">
        <v>45</v>
      </c>
      <c r="AH929" s="110">
        <v>60</v>
      </c>
      <c r="AI929" s="110">
        <v>33</v>
      </c>
      <c r="AJ929" s="110">
        <v>9</v>
      </c>
      <c r="AK929" s="110">
        <v>2066</v>
      </c>
      <c r="AL929" s="108">
        <v>0.23910939012584706</v>
      </c>
      <c r="AM929" s="111">
        <f t="shared" si="296"/>
        <v>0.9</v>
      </c>
      <c r="AN929" s="111">
        <f t="shared" si="295"/>
        <v>0.33500000000000002</v>
      </c>
      <c r="AO929" s="111">
        <f t="shared" si="297"/>
        <v>0.68700000000000006</v>
      </c>
      <c r="AP929" s="111">
        <f t="shared" si="298"/>
        <v>0.746</v>
      </c>
      <c r="AQ929" s="111">
        <f t="shared" si="299"/>
        <v>0.39700000000000002</v>
      </c>
      <c r="AR929" s="111">
        <f t="shared" si="300"/>
        <v>0.48899999999999999</v>
      </c>
      <c r="AS929" s="111">
        <f t="shared" si="301"/>
        <v>4.1000000000000002E-2</v>
      </c>
      <c r="AT929" s="111">
        <f t="shared" si="302"/>
        <v>4.1000000000000002E-2</v>
      </c>
      <c r="AU929" s="111">
        <f t="shared" si="303"/>
        <v>0.66500000000000004</v>
      </c>
      <c r="AV929" s="111">
        <f t="shared" si="304"/>
        <v>0.75</v>
      </c>
      <c r="AW929" s="101">
        <f t="shared" si="305"/>
        <v>0</v>
      </c>
      <c r="AX929" s="101">
        <f t="shared" si="306"/>
        <v>1</v>
      </c>
      <c r="AY929" s="101">
        <f t="shared" si="307"/>
        <v>2</v>
      </c>
      <c r="AZ929" s="101">
        <f t="shared" si="308"/>
        <v>2</v>
      </c>
      <c r="BA929" s="101">
        <f t="shared" si="309"/>
        <v>1</v>
      </c>
      <c r="BB929" s="101">
        <f t="shared" si="310"/>
        <v>1</v>
      </c>
      <c r="BC929" s="101">
        <f t="shared" si="311"/>
        <v>0</v>
      </c>
      <c r="BD929" s="101">
        <f t="shared" si="312"/>
        <v>0</v>
      </c>
      <c r="BE929" s="101">
        <f t="shared" si="313"/>
        <v>1</v>
      </c>
      <c r="BF929" s="101">
        <f t="shared" si="314"/>
        <v>2</v>
      </c>
      <c r="BG929" s="101">
        <f t="shared" si="315"/>
        <v>10</v>
      </c>
    </row>
    <row r="930" spans="1:59" x14ac:dyDescent="0.2">
      <c r="A930" s="98">
        <v>1986385</v>
      </c>
      <c r="B930" s="98" t="s">
        <v>1455</v>
      </c>
      <c r="C930" s="98" t="s">
        <v>3073</v>
      </c>
      <c r="D930" s="98" t="s">
        <v>928</v>
      </c>
      <c r="E930" s="106">
        <v>1033</v>
      </c>
      <c r="F930" s="107" t="s">
        <v>1157</v>
      </c>
      <c r="G930" s="108" t="s">
        <v>1158</v>
      </c>
      <c r="H930" s="109">
        <v>46364</v>
      </c>
      <c r="I930" s="108">
        <v>8.5999999999999993E-2</v>
      </c>
      <c r="J930" s="110">
        <v>34</v>
      </c>
      <c r="K930" s="110">
        <v>454</v>
      </c>
      <c r="L930" s="108">
        <v>7.4889867841409691E-2</v>
      </c>
      <c r="M930" s="110">
        <v>26</v>
      </c>
      <c r="N930" s="110">
        <v>454</v>
      </c>
      <c r="O930" s="108">
        <v>5.7268722466960353E-2</v>
      </c>
      <c r="P930" s="108">
        <v>2.7999999999999997E-2</v>
      </c>
      <c r="Q930" s="108">
        <v>0.41299999999999998</v>
      </c>
      <c r="R930" s="108">
        <v>-8.9065255731922394E-2</v>
      </c>
      <c r="S930" s="110">
        <v>33</v>
      </c>
      <c r="T930" s="110">
        <v>230</v>
      </c>
      <c r="U930" s="110">
        <v>719</v>
      </c>
      <c r="V930" s="108">
        <v>0.3657858136300417</v>
      </c>
      <c r="W930" s="110">
        <v>41</v>
      </c>
      <c r="X930" s="110">
        <v>10</v>
      </c>
      <c r="Y930" s="110">
        <v>495</v>
      </c>
      <c r="Z930" s="108">
        <v>6.2626262626262627E-2</v>
      </c>
      <c r="AA930" s="110">
        <v>14</v>
      </c>
      <c r="AB930" s="110">
        <v>18</v>
      </c>
      <c r="AC930" s="110">
        <v>12</v>
      </c>
      <c r="AD930" s="110">
        <v>16</v>
      </c>
      <c r="AE930" s="110">
        <v>0</v>
      </c>
      <c r="AF930" s="110">
        <v>24</v>
      </c>
      <c r="AG930" s="110">
        <v>3</v>
      </c>
      <c r="AH930" s="110">
        <v>4</v>
      </c>
      <c r="AI930" s="110">
        <v>0</v>
      </c>
      <c r="AJ930" s="110">
        <v>0</v>
      </c>
      <c r="AK930" s="110">
        <v>454</v>
      </c>
      <c r="AL930" s="108">
        <v>0.20044052863436124</v>
      </c>
      <c r="AM930" s="111">
        <f t="shared" si="296"/>
        <v>9.0999999999999998E-2</v>
      </c>
      <c r="AN930" s="111">
        <f t="shared" si="295"/>
        <v>0.45500000000000002</v>
      </c>
      <c r="AO930" s="111">
        <f t="shared" si="297"/>
        <v>0.38600000000000001</v>
      </c>
      <c r="AP930" s="111">
        <f t="shared" si="298"/>
        <v>0.71199999999999997</v>
      </c>
      <c r="AQ930" s="111">
        <f t="shared" si="299"/>
        <v>0.52800000000000002</v>
      </c>
      <c r="AR930" s="111">
        <f t="shared" si="300"/>
        <v>0.752</v>
      </c>
      <c r="AS930" s="111">
        <f t="shared" si="301"/>
        <v>0.182</v>
      </c>
      <c r="AT930" s="111">
        <f t="shared" si="302"/>
        <v>0.182</v>
      </c>
      <c r="AU930" s="111">
        <f t="shared" si="303"/>
        <v>0.38600000000000001</v>
      </c>
      <c r="AV930" s="111">
        <f t="shared" si="304"/>
        <v>0.60699999999999998</v>
      </c>
      <c r="AW930" s="101">
        <f t="shared" si="305"/>
        <v>2</v>
      </c>
      <c r="AX930" s="101">
        <f t="shared" si="306"/>
        <v>1</v>
      </c>
      <c r="AY930" s="101">
        <f t="shared" si="307"/>
        <v>1</v>
      </c>
      <c r="AZ930" s="101">
        <f t="shared" si="308"/>
        <v>2</v>
      </c>
      <c r="BA930" s="101">
        <f t="shared" si="309"/>
        <v>1</v>
      </c>
      <c r="BB930" s="101">
        <f t="shared" si="310"/>
        <v>2</v>
      </c>
      <c r="BC930" s="101">
        <f t="shared" si="311"/>
        <v>2</v>
      </c>
      <c r="BD930" s="101">
        <f t="shared" si="312"/>
        <v>0</v>
      </c>
      <c r="BE930" s="101">
        <f t="shared" si="313"/>
        <v>1</v>
      </c>
      <c r="BF930" s="101">
        <f t="shared" si="314"/>
        <v>1</v>
      </c>
      <c r="BG930" s="101">
        <f t="shared" si="315"/>
        <v>13</v>
      </c>
    </row>
    <row r="931" spans="1:59" x14ac:dyDescent="0.2">
      <c r="A931" s="98">
        <v>1986520</v>
      </c>
      <c r="B931" s="98" t="s">
        <v>1971</v>
      </c>
      <c r="C931" s="98" t="s">
        <v>3074</v>
      </c>
      <c r="D931" s="98" t="s">
        <v>929</v>
      </c>
      <c r="E931" s="106">
        <v>5353</v>
      </c>
      <c r="F931" s="107" t="s">
        <v>1373</v>
      </c>
      <c r="G931" s="108" t="s">
        <v>1374</v>
      </c>
      <c r="H931" s="109">
        <v>69268</v>
      </c>
      <c r="I931" s="108">
        <v>0.114</v>
      </c>
      <c r="J931" s="110">
        <v>218</v>
      </c>
      <c r="K931" s="110">
        <v>2294</v>
      </c>
      <c r="L931" s="108">
        <v>9.5030514385353093E-2</v>
      </c>
      <c r="M931" s="110">
        <v>41</v>
      </c>
      <c r="N931" s="110">
        <v>2294</v>
      </c>
      <c r="O931" s="108">
        <v>1.7872711421098517E-2</v>
      </c>
      <c r="P931" s="108">
        <v>2.7000000000000003E-2</v>
      </c>
      <c r="Q931" s="108">
        <v>0.308</v>
      </c>
      <c r="R931" s="108">
        <v>3.1406551059730253E-2</v>
      </c>
      <c r="S931" s="110">
        <v>118</v>
      </c>
      <c r="T931" s="110">
        <v>1420</v>
      </c>
      <c r="U931" s="110">
        <v>3571</v>
      </c>
      <c r="V931" s="108">
        <v>0.43069168300196026</v>
      </c>
      <c r="W931" s="110">
        <v>79</v>
      </c>
      <c r="X931" s="110">
        <v>0</v>
      </c>
      <c r="Y931" s="110">
        <v>2373</v>
      </c>
      <c r="Z931" s="108">
        <v>3.3291192583227984E-2</v>
      </c>
      <c r="AA931" s="110">
        <v>75</v>
      </c>
      <c r="AB931" s="110">
        <v>17</v>
      </c>
      <c r="AC931" s="110">
        <v>143</v>
      </c>
      <c r="AD931" s="110">
        <v>53</v>
      </c>
      <c r="AE931" s="110">
        <v>22</v>
      </c>
      <c r="AF931" s="110">
        <v>84</v>
      </c>
      <c r="AG931" s="110">
        <v>151</v>
      </c>
      <c r="AH931" s="110">
        <v>17</v>
      </c>
      <c r="AI931" s="110">
        <v>0</v>
      </c>
      <c r="AJ931" s="110">
        <v>11</v>
      </c>
      <c r="AK931" s="110">
        <v>2294</v>
      </c>
      <c r="AL931" s="108">
        <v>0.24978204010462074</v>
      </c>
      <c r="AM931" s="111">
        <f t="shared" si="296"/>
        <v>0.622</v>
      </c>
      <c r="AN931" s="111">
        <f t="shared" si="295"/>
        <v>0.60299999999999998</v>
      </c>
      <c r="AO931" s="111">
        <f t="shared" si="297"/>
        <v>0.48899999999999999</v>
      </c>
      <c r="AP931" s="111">
        <f t="shared" si="298"/>
        <v>0.27100000000000002</v>
      </c>
      <c r="AQ931" s="111">
        <f t="shared" si="299"/>
        <v>0.51400000000000001</v>
      </c>
      <c r="AR931" s="111">
        <f t="shared" si="300"/>
        <v>0.32</v>
      </c>
      <c r="AS931" s="111">
        <f t="shared" si="301"/>
        <v>0.39600000000000002</v>
      </c>
      <c r="AT931" s="111">
        <f t="shared" si="302"/>
        <v>0.39600000000000002</v>
      </c>
      <c r="AU931" s="111">
        <f t="shared" si="303"/>
        <v>0.22</v>
      </c>
      <c r="AV931" s="111">
        <f t="shared" si="304"/>
        <v>0.79</v>
      </c>
      <c r="AW931" s="101">
        <f t="shared" si="305"/>
        <v>1</v>
      </c>
      <c r="AX931" s="101">
        <f t="shared" si="306"/>
        <v>1</v>
      </c>
      <c r="AY931" s="101">
        <f t="shared" si="307"/>
        <v>1</v>
      </c>
      <c r="AZ931" s="101">
        <f t="shared" si="308"/>
        <v>0</v>
      </c>
      <c r="BA931" s="101">
        <f t="shared" si="309"/>
        <v>1</v>
      </c>
      <c r="BB931" s="101">
        <f t="shared" si="310"/>
        <v>0</v>
      </c>
      <c r="BC931" s="101">
        <f t="shared" si="311"/>
        <v>0</v>
      </c>
      <c r="BD931" s="101">
        <f t="shared" si="312"/>
        <v>1</v>
      </c>
      <c r="BE931" s="101">
        <f t="shared" si="313"/>
        <v>0</v>
      </c>
      <c r="BF931" s="101">
        <f t="shared" si="314"/>
        <v>2</v>
      </c>
      <c r="BG931" s="101">
        <f t="shared" si="315"/>
        <v>7</v>
      </c>
    </row>
    <row r="932" spans="1:59" x14ac:dyDescent="0.2">
      <c r="A932" s="98">
        <v>1986565</v>
      </c>
      <c r="B932" s="98" t="s">
        <v>1965</v>
      </c>
      <c r="C932" s="98" t="s">
        <v>3075</v>
      </c>
      <c r="D932" s="98" t="s">
        <v>930</v>
      </c>
      <c r="E932" s="106">
        <v>823</v>
      </c>
      <c r="F932" s="107" t="s">
        <v>1084</v>
      </c>
      <c r="G932" s="108" t="s">
        <v>1085</v>
      </c>
      <c r="H932" s="109">
        <v>64904</v>
      </c>
      <c r="I932" s="108">
        <v>3.2000000000000001E-2</v>
      </c>
      <c r="J932" s="110">
        <v>36</v>
      </c>
      <c r="K932" s="110">
        <v>409</v>
      </c>
      <c r="L932" s="108">
        <v>8.8019559902200492E-2</v>
      </c>
      <c r="M932" s="110">
        <v>13</v>
      </c>
      <c r="N932" s="110">
        <v>409</v>
      </c>
      <c r="O932" s="108">
        <v>3.1784841075794622E-2</v>
      </c>
      <c r="P932" s="108">
        <v>6.9999999999999993E-3</v>
      </c>
      <c r="Q932" s="108">
        <v>0.316</v>
      </c>
      <c r="R932" s="108">
        <v>-3.1764705882352938E-2</v>
      </c>
      <c r="S932" s="110">
        <v>39</v>
      </c>
      <c r="T932" s="110">
        <v>218</v>
      </c>
      <c r="U932" s="110">
        <v>701</v>
      </c>
      <c r="V932" s="108">
        <v>0.36661911554921539</v>
      </c>
      <c r="W932" s="110">
        <v>0</v>
      </c>
      <c r="X932" s="110">
        <v>0</v>
      </c>
      <c r="Y932" s="110">
        <v>409</v>
      </c>
      <c r="Z932" s="108">
        <v>0</v>
      </c>
      <c r="AA932" s="110">
        <v>9</v>
      </c>
      <c r="AB932" s="110">
        <v>10</v>
      </c>
      <c r="AC932" s="110">
        <v>12</v>
      </c>
      <c r="AD932" s="110">
        <v>4</v>
      </c>
      <c r="AE932" s="110">
        <v>0</v>
      </c>
      <c r="AF932" s="110">
        <v>0</v>
      </c>
      <c r="AG932" s="110">
        <v>7</v>
      </c>
      <c r="AH932" s="110">
        <v>4</v>
      </c>
      <c r="AI932" s="110">
        <v>0</v>
      </c>
      <c r="AJ932" s="110">
        <v>0</v>
      </c>
      <c r="AK932" s="110">
        <v>409</v>
      </c>
      <c r="AL932" s="108">
        <v>0.11246943765281174</v>
      </c>
      <c r="AM932" s="111">
        <f t="shared" si="296"/>
        <v>0.51300000000000001</v>
      </c>
      <c r="AN932" s="111">
        <f t="shared" si="295"/>
        <v>0.106</v>
      </c>
      <c r="AO932" s="111">
        <f t="shared" si="297"/>
        <v>0.45800000000000002</v>
      </c>
      <c r="AP932" s="111">
        <f t="shared" si="298"/>
        <v>0.45200000000000001</v>
      </c>
      <c r="AQ932" s="111">
        <f t="shared" si="299"/>
        <v>0.23400000000000001</v>
      </c>
      <c r="AR932" s="111">
        <f t="shared" si="300"/>
        <v>0.34599999999999997</v>
      </c>
      <c r="AS932" s="111">
        <f t="shared" si="301"/>
        <v>0.185</v>
      </c>
      <c r="AT932" s="111">
        <f t="shared" si="302"/>
        <v>0.185</v>
      </c>
      <c r="AU932" s="111">
        <f t="shared" si="303"/>
        <v>0</v>
      </c>
      <c r="AV932" s="111">
        <f t="shared" si="304"/>
        <v>0.17100000000000001</v>
      </c>
      <c r="AW932" s="101">
        <f t="shared" si="305"/>
        <v>1</v>
      </c>
      <c r="AX932" s="101">
        <f t="shared" si="306"/>
        <v>0</v>
      </c>
      <c r="AY932" s="101">
        <f t="shared" si="307"/>
        <v>1</v>
      </c>
      <c r="AZ932" s="101">
        <f t="shared" si="308"/>
        <v>1</v>
      </c>
      <c r="BA932" s="101">
        <f t="shared" si="309"/>
        <v>0</v>
      </c>
      <c r="BB932" s="101">
        <f t="shared" si="310"/>
        <v>1</v>
      </c>
      <c r="BC932" s="101">
        <f t="shared" si="311"/>
        <v>1</v>
      </c>
      <c r="BD932" s="101">
        <f t="shared" si="312"/>
        <v>0</v>
      </c>
      <c r="BE932" s="101">
        <f t="shared" si="313"/>
        <v>0</v>
      </c>
      <c r="BF932" s="101">
        <f t="shared" si="314"/>
        <v>0</v>
      </c>
      <c r="BG932" s="101">
        <f t="shared" si="315"/>
        <v>5</v>
      </c>
    </row>
    <row r="933" spans="1:59" x14ac:dyDescent="0.2">
      <c r="A933" s="98">
        <v>1986610</v>
      </c>
      <c r="B933" s="98" t="s">
        <v>1836</v>
      </c>
      <c r="C933" s="98" t="s">
        <v>3076</v>
      </c>
      <c r="D933" s="98" t="s">
        <v>931</v>
      </c>
      <c r="E933" s="106">
        <v>91</v>
      </c>
      <c r="F933" s="107" t="s">
        <v>1242</v>
      </c>
      <c r="G933" s="108" t="s">
        <v>1243</v>
      </c>
      <c r="H933" s="109">
        <v>76042</v>
      </c>
      <c r="I933" s="108">
        <v>3.7000000000000005E-2</v>
      </c>
      <c r="J933" s="110">
        <v>1</v>
      </c>
      <c r="K933" s="110">
        <v>46</v>
      </c>
      <c r="L933" s="108">
        <v>2.1739130434782608E-2</v>
      </c>
      <c r="M933" s="110">
        <v>2</v>
      </c>
      <c r="N933" s="110">
        <v>46</v>
      </c>
      <c r="O933" s="108">
        <v>4.3478260869565216E-2</v>
      </c>
      <c r="P933" s="108">
        <v>0</v>
      </c>
      <c r="Q933" s="108">
        <v>0.56100000000000005</v>
      </c>
      <c r="R933" s="108">
        <v>-0.21551724137931033</v>
      </c>
      <c r="S933" s="110">
        <v>1</v>
      </c>
      <c r="T933" s="110">
        <v>35</v>
      </c>
      <c r="U933" s="110">
        <v>80</v>
      </c>
      <c r="V933" s="108">
        <v>0.45</v>
      </c>
      <c r="W933" s="110">
        <v>2</v>
      </c>
      <c r="X933" s="110">
        <v>0</v>
      </c>
      <c r="Y933" s="110">
        <v>48</v>
      </c>
      <c r="Z933" s="108">
        <v>4.1666666666666664E-2</v>
      </c>
      <c r="AA933" s="110">
        <v>0</v>
      </c>
      <c r="AB933" s="110">
        <v>2</v>
      </c>
      <c r="AC933" s="110">
        <v>2</v>
      </c>
      <c r="AD933" s="110">
        <v>0</v>
      </c>
      <c r="AE933" s="110">
        <v>0</v>
      </c>
      <c r="AF933" s="110">
        <v>2</v>
      </c>
      <c r="AG933" s="110">
        <v>1</v>
      </c>
      <c r="AH933" s="110">
        <v>1</v>
      </c>
      <c r="AI933" s="110">
        <v>0</v>
      </c>
      <c r="AJ933" s="110">
        <v>0</v>
      </c>
      <c r="AK933" s="110">
        <v>46</v>
      </c>
      <c r="AL933" s="108">
        <v>0.17391304347826086</v>
      </c>
      <c r="AM933" s="111">
        <f t="shared" si="296"/>
        <v>0.752</v>
      </c>
      <c r="AN933" s="111">
        <f t="shared" si="295"/>
        <v>0.13800000000000001</v>
      </c>
      <c r="AO933" s="111">
        <f t="shared" si="297"/>
        <v>8.7999999999999995E-2</v>
      </c>
      <c r="AP933" s="111">
        <f t="shared" si="298"/>
        <v>0.57999999999999996</v>
      </c>
      <c r="AQ933" s="111">
        <f t="shared" si="299"/>
        <v>0</v>
      </c>
      <c r="AR933" s="111">
        <f t="shared" si="300"/>
        <v>0.96199999999999997</v>
      </c>
      <c r="AS933" s="111">
        <f t="shared" si="301"/>
        <v>0.48199999999999998</v>
      </c>
      <c r="AT933" s="111">
        <f t="shared" si="302"/>
        <v>0.48199999999999998</v>
      </c>
      <c r="AU933" s="111">
        <f t="shared" si="303"/>
        <v>0.26700000000000002</v>
      </c>
      <c r="AV933" s="111">
        <f t="shared" si="304"/>
        <v>0.46899999999999997</v>
      </c>
      <c r="AW933" s="101">
        <f t="shared" si="305"/>
        <v>0</v>
      </c>
      <c r="AX933" s="101">
        <f t="shared" si="306"/>
        <v>0</v>
      </c>
      <c r="AY933" s="101">
        <f t="shared" si="307"/>
        <v>0</v>
      </c>
      <c r="AZ933" s="101">
        <f t="shared" si="308"/>
        <v>1</v>
      </c>
      <c r="BA933" s="101">
        <f t="shared" si="309"/>
        <v>0</v>
      </c>
      <c r="BB933" s="101">
        <f t="shared" si="310"/>
        <v>2</v>
      </c>
      <c r="BC933" s="101">
        <f t="shared" si="311"/>
        <v>2</v>
      </c>
      <c r="BD933" s="101">
        <f t="shared" si="312"/>
        <v>1</v>
      </c>
      <c r="BE933" s="101">
        <f t="shared" si="313"/>
        <v>0</v>
      </c>
      <c r="BF933" s="101">
        <f t="shared" si="314"/>
        <v>1</v>
      </c>
      <c r="BG933" s="101">
        <f t="shared" si="315"/>
        <v>7</v>
      </c>
    </row>
    <row r="934" spans="1:59" x14ac:dyDescent="0.2">
      <c r="A934" s="98">
        <v>1986700</v>
      </c>
      <c r="B934" s="98" t="s">
        <v>1205</v>
      </c>
      <c r="C934" s="98" t="s">
        <v>3077</v>
      </c>
      <c r="D934" s="98" t="s">
        <v>932</v>
      </c>
      <c r="E934" s="106">
        <v>188</v>
      </c>
      <c r="F934" s="107" t="s">
        <v>364</v>
      </c>
      <c r="G934" s="108" t="s">
        <v>1206</v>
      </c>
      <c r="H934" s="109">
        <v>52083</v>
      </c>
      <c r="I934" s="108">
        <v>0.20699999999999999</v>
      </c>
      <c r="J934" s="110">
        <v>10</v>
      </c>
      <c r="K934" s="110">
        <v>77</v>
      </c>
      <c r="L934" s="108">
        <v>0.12987012987012986</v>
      </c>
      <c r="M934" s="110">
        <v>1</v>
      </c>
      <c r="N934" s="110">
        <v>77</v>
      </c>
      <c r="O934" s="108">
        <v>1.2987012987012988E-2</v>
      </c>
      <c r="P934" s="108">
        <v>4.4999999999999998E-2</v>
      </c>
      <c r="Q934" s="108">
        <v>0.35</v>
      </c>
      <c r="R934" s="108">
        <v>-0.17903930131004367</v>
      </c>
      <c r="S934" s="110">
        <v>10</v>
      </c>
      <c r="T934" s="110">
        <v>58</v>
      </c>
      <c r="U934" s="110">
        <v>132</v>
      </c>
      <c r="V934" s="108">
        <v>0.51515151515151514</v>
      </c>
      <c r="W934" s="110">
        <v>36</v>
      </c>
      <c r="X934" s="110">
        <v>0</v>
      </c>
      <c r="Y934" s="110">
        <v>113</v>
      </c>
      <c r="Z934" s="108">
        <v>0.31858407079646017</v>
      </c>
      <c r="AA934" s="110">
        <v>4</v>
      </c>
      <c r="AB934" s="110">
        <v>5</v>
      </c>
      <c r="AC934" s="110">
        <v>0</v>
      </c>
      <c r="AD934" s="110">
        <v>0</v>
      </c>
      <c r="AE934" s="110">
        <v>0</v>
      </c>
      <c r="AF934" s="110">
        <v>7</v>
      </c>
      <c r="AG934" s="110">
        <v>0</v>
      </c>
      <c r="AH934" s="110">
        <v>0</v>
      </c>
      <c r="AI934" s="110">
        <v>0</v>
      </c>
      <c r="AJ934" s="110">
        <v>0</v>
      </c>
      <c r="AK934" s="110">
        <v>77</v>
      </c>
      <c r="AL934" s="108">
        <v>0.20779220779220781</v>
      </c>
      <c r="AM934" s="111">
        <f t="shared" si="296"/>
        <v>0.191</v>
      </c>
      <c r="AN934" s="111">
        <f t="shared" si="295"/>
        <v>0.89</v>
      </c>
      <c r="AO934" s="111">
        <f t="shared" si="297"/>
        <v>0.68</v>
      </c>
      <c r="AP934" s="111">
        <f t="shared" si="298"/>
        <v>0.21</v>
      </c>
      <c r="AQ934" s="111">
        <f t="shared" si="299"/>
        <v>0.72799999999999998</v>
      </c>
      <c r="AR934" s="111">
        <f t="shared" si="300"/>
        <v>0.48299999999999998</v>
      </c>
      <c r="AS934" s="111">
        <f t="shared" si="301"/>
        <v>0.68</v>
      </c>
      <c r="AT934" s="111">
        <f t="shared" si="302"/>
        <v>0.68</v>
      </c>
      <c r="AU934" s="111">
        <f t="shared" si="303"/>
        <v>0.97299999999999998</v>
      </c>
      <c r="AV934" s="111">
        <f t="shared" si="304"/>
        <v>0.63800000000000001</v>
      </c>
      <c r="AW934" s="101">
        <f t="shared" si="305"/>
        <v>2</v>
      </c>
      <c r="AX934" s="101">
        <f t="shared" si="306"/>
        <v>2</v>
      </c>
      <c r="AY934" s="101">
        <f t="shared" si="307"/>
        <v>2</v>
      </c>
      <c r="AZ934" s="101">
        <f t="shared" si="308"/>
        <v>0</v>
      </c>
      <c r="BA934" s="101">
        <f t="shared" si="309"/>
        <v>2</v>
      </c>
      <c r="BB934" s="101">
        <f t="shared" si="310"/>
        <v>1</v>
      </c>
      <c r="BC934" s="101">
        <f t="shared" si="311"/>
        <v>2</v>
      </c>
      <c r="BD934" s="101">
        <f t="shared" si="312"/>
        <v>2</v>
      </c>
      <c r="BE934" s="101">
        <f t="shared" si="313"/>
        <v>2</v>
      </c>
      <c r="BF934" s="101">
        <f t="shared" si="314"/>
        <v>1</v>
      </c>
      <c r="BG934" s="101">
        <f t="shared" si="315"/>
        <v>16</v>
      </c>
    </row>
    <row r="935" spans="1:59" x14ac:dyDescent="0.2">
      <c r="A935" s="98">
        <v>1986835</v>
      </c>
      <c r="B935" s="98" t="s">
        <v>1387</v>
      </c>
      <c r="C935" s="98" t="s">
        <v>3078</v>
      </c>
      <c r="D935" s="98" t="s">
        <v>933</v>
      </c>
      <c r="E935" s="106">
        <v>1625</v>
      </c>
      <c r="F935" s="107" t="s">
        <v>1122</v>
      </c>
      <c r="G935" s="108" t="s">
        <v>1123</v>
      </c>
      <c r="H935" s="109">
        <v>54167</v>
      </c>
      <c r="I935" s="108">
        <v>0.14599999999999999</v>
      </c>
      <c r="J935" s="110">
        <v>77</v>
      </c>
      <c r="K935" s="110">
        <v>526</v>
      </c>
      <c r="L935" s="108">
        <v>0.14638783269961977</v>
      </c>
      <c r="M935" s="110">
        <v>17</v>
      </c>
      <c r="N935" s="110">
        <v>526</v>
      </c>
      <c r="O935" s="108">
        <v>3.2319391634980987E-2</v>
      </c>
      <c r="P935" s="108">
        <v>3.7000000000000005E-2</v>
      </c>
      <c r="Q935" s="108">
        <v>0.35299999999999998</v>
      </c>
      <c r="R935" s="108">
        <v>0.113776559287183</v>
      </c>
      <c r="S935" s="110">
        <v>55</v>
      </c>
      <c r="T935" s="110">
        <v>376</v>
      </c>
      <c r="U935" s="110">
        <v>896</v>
      </c>
      <c r="V935" s="108">
        <v>0.4810267857142857</v>
      </c>
      <c r="W935" s="110">
        <v>108</v>
      </c>
      <c r="X935" s="110">
        <v>20</v>
      </c>
      <c r="Y935" s="110">
        <v>634</v>
      </c>
      <c r="Z935" s="108">
        <v>0.13880126182965299</v>
      </c>
      <c r="AA935" s="110">
        <v>24</v>
      </c>
      <c r="AB935" s="110">
        <v>27</v>
      </c>
      <c r="AC935" s="110">
        <v>14</v>
      </c>
      <c r="AD935" s="110">
        <v>4</v>
      </c>
      <c r="AE935" s="110">
        <v>0</v>
      </c>
      <c r="AF935" s="110">
        <v>41</v>
      </c>
      <c r="AG935" s="110">
        <v>42</v>
      </c>
      <c r="AH935" s="110">
        <v>0</v>
      </c>
      <c r="AI935" s="110">
        <v>0</v>
      </c>
      <c r="AJ935" s="110">
        <v>0</v>
      </c>
      <c r="AK935" s="110">
        <v>526</v>
      </c>
      <c r="AL935" s="108">
        <v>0.28897338403041822</v>
      </c>
      <c r="AM935" s="111">
        <f t="shared" si="296"/>
        <v>0.23799999999999999</v>
      </c>
      <c r="AN935" s="111">
        <f t="shared" si="295"/>
        <v>0.73399999999999999</v>
      </c>
      <c r="AO935" s="111">
        <f t="shared" si="297"/>
        <v>0.753</v>
      </c>
      <c r="AP935" s="111">
        <f t="shared" si="298"/>
        <v>0.46</v>
      </c>
      <c r="AQ935" s="111">
        <f t="shared" si="299"/>
        <v>0.64400000000000002</v>
      </c>
      <c r="AR935" s="111">
        <f t="shared" si="300"/>
        <v>0.499</v>
      </c>
      <c r="AS935" s="111">
        <f t="shared" si="301"/>
        <v>0.58399999999999996</v>
      </c>
      <c r="AT935" s="111">
        <f t="shared" si="302"/>
        <v>0.58399999999999996</v>
      </c>
      <c r="AU935" s="111">
        <f t="shared" si="303"/>
        <v>0.77500000000000002</v>
      </c>
      <c r="AV935" s="111">
        <f t="shared" si="304"/>
        <v>0.90200000000000002</v>
      </c>
      <c r="AW935" s="101">
        <f t="shared" si="305"/>
        <v>2</v>
      </c>
      <c r="AX935" s="101">
        <f t="shared" si="306"/>
        <v>2</v>
      </c>
      <c r="AY935" s="101">
        <f t="shared" si="307"/>
        <v>2</v>
      </c>
      <c r="AZ935" s="101">
        <f t="shared" si="308"/>
        <v>1</v>
      </c>
      <c r="BA935" s="101">
        <f t="shared" si="309"/>
        <v>1</v>
      </c>
      <c r="BB935" s="101">
        <f t="shared" si="310"/>
        <v>1</v>
      </c>
      <c r="BC935" s="101">
        <f t="shared" si="311"/>
        <v>0</v>
      </c>
      <c r="BD935" s="101">
        <f t="shared" si="312"/>
        <v>1</v>
      </c>
      <c r="BE935" s="101">
        <f t="shared" si="313"/>
        <v>2</v>
      </c>
      <c r="BF935" s="101">
        <f t="shared" si="314"/>
        <v>2</v>
      </c>
      <c r="BG935" s="101">
        <f t="shared" si="315"/>
        <v>14</v>
      </c>
    </row>
    <row r="936" spans="1:59" x14ac:dyDescent="0.2">
      <c r="A936" s="98">
        <v>1986880</v>
      </c>
      <c r="B936" s="98" t="s">
        <v>1153</v>
      </c>
      <c r="C936" s="98" t="s">
        <v>3079</v>
      </c>
      <c r="D936" s="98" t="s">
        <v>934</v>
      </c>
      <c r="E936" s="106">
        <v>146</v>
      </c>
      <c r="F936" s="107" t="s">
        <v>1154</v>
      </c>
      <c r="G936" s="108" t="s">
        <v>1155</v>
      </c>
      <c r="H936" s="109">
        <v>43021</v>
      </c>
      <c r="I936" s="108">
        <v>0.31</v>
      </c>
      <c r="J936" s="110">
        <v>4</v>
      </c>
      <c r="K936" s="110">
        <v>71</v>
      </c>
      <c r="L936" s="108">
        <v>5.6338028169014086E-2</v>
      </c>
      <c r="M936" s="110">
        <v>4</v>
      </c>
      <c r="N936" s="110">
        <v>71</v>
      </c>
      <c r="O936" s="108">
        <v>5.6338028169014086E-2</v>
      </c>
      <c r="P936" s="108">
        <v>0</v>
      </c>
      <c r="Q936" s="108">
        <v>0.47200000000000003</v>
      </c>
      <c r="R936" s="108">
        <v>-0.27722772277227725</v>
      </c>
      <c r="S936" s="110">
        <v>6</v>
      </c>
      <c r="T936" s="110">
        <v>56</v>
      </c>
      <c r="U936" s="110">
        <v>98</v>
      </c>
      <c r="V936" s="108">
        <v>0.63265306122448983</v>
      </c>
      <c r="W936" s="110">
        <v>13</v>
      </c>
      <c r="X936" s="110">
        <v>0</v>
      </c>
      <c r="Y936" s="110">
        <v>84</v>
      </c>
      <c r="Z936" s="108">
        <v>0.15476190476190477</v>
      </c>
      <c r="AA936" s="110">
        <v>12</v>
      </c>
      <c r="AB936" s="110">
        <v>0</v>
      </c>
      <c r="AC936" s="110">
        <v>3</v>
      </c>
      <c r="AD936" s="110">
        <v>1</v>
      </c>
      <c r="AE936" s="110">
        <v>0</v>
      </c>
      <c r="AF936" s="110">
        <v>0</v>
      </c>
      <c r="AG936" s="110">
        <v>2</v>
      </c>
      <c r="AH936" s="110">
        <v>0</v>
      </c>
      <c r="AI936" s="110">
        <v>0</v>
      </c>
      <c r="AJ936" s="110">
        <v>0</v>
      </c>
      <c r="AK936" s="110">
        <v>71</v>
      </c>
      <c r="AL936" s="108">
        <v>0.25352112676056338</v>
      </c>
      <c r="AM936" s="111">
        <f t="shared" si="296"/>
        <v>5.7000000000000002E-2</v>
      </c>
      <c r="AN936" s="111">
        <f t="shared" si="295"/>
        <v>0.97399999999999998</v>
      </c>
      <c r="AO936" s="111">
        <f t="shared" si="297"/>
        <v>0.27200000000000002</v>
      </c>
      <c r="AP936" s="111">
        <f t="shared" si="298"/>
        <v>0.70599999999999996</v>
      </c>
      <c r="AQ936" s="111">
        <f t="shared" si="299"/>
        <v>0</v>
      </c>
      <c r="AR936" s="111">
        <f t="shared" si="300"/>
        <v>0.89500000000000002</v>
      </c>
      <c r="AS936" s="111">
        <f t="shared" si="301"/>
        <v>0.91200000000000003</v>
      </c>
      <c r="AT936" s="111">
        <f t="shared" si="302"/>
        <v>0.91200000000000003</v>
      </c>
      <c r="AU936" s="111">
        <f t="shared" si="303"/>
        <v>0.81200000000000006</v>
      </c>
      <c r="AV936" s="111">
        <f t="shared" si="304"/>
        <v>0.80600000000000005</v>
      </c>
      <c r="AW936" s="101">
        <f t="shared" si="305"/>
        <v>2</v>
      </c>
      <c r="AX936" s="101">
        <f t="shared" si="306"/>
        <v>2</v>
      </c>
      <c r="AY936" s="101">
        <f t="shared" si="307"/>
        <v>0</v>
      </c>
      <c r="AZ936" s="101">
        <f t="shared" si="308"/>
        <v>2</v>
      </c>
      <c r="BA936" s="101">
        <f t="shared" si="309"/>
        <v>0</v>
      </c>
      <c r="BB936" s="101">
        <f t="shared" si="310"/>
        <v>2</v>
      </c>
      <c r="BC936" s="101">
        <f t="shared" si="311"/>
        <v>2</v>
      </c>
      <c r="BD936" s="101">
        <f t="shared" si="312"/>
        <v>2</v>
      </c>
      <c r="BE936" s="101">
        <f t="shared" si="313"/>
        <v>2</v>
      </c>
      <c r="BF936" s="101">
        <f t="shared" si="314"/>
        <v>2</v>
      </c>
      <c r="BG936" s="101">
        <f t="shared" si="315"/>
        <v>16</v>
      </c>
    </row>
    <row r="937" spans="1:59" x14ac:dyDescent="0.2">
      <c r="A937" s="98">
        <v>1986970</v>
      </c>
      <c r="B937" s="98" t="s">
        <v>1752</v>
      </c>
      <c r="C937" s="98" t="s">
        <v>3080</v>
      </c>
      <c r="D937" s="98" t="s">
        <v>935</v>
      </c>
      <c r="E937" s="106">
        <v>1346</v>
      </c>
      <c r="F937" s="107" t="s">
        <v>1441</v>
      </c>
      <c r="G937" s="108" t="s">
        <v>1442</v>
      </c>
      <c r="H937" s="109">
        <v>68571</v>
      </c>
      <c r="I937" s="108">
        <v>0.10300000000000001</v>
      </c>
      <c r="J937" s="110">
        <v>25</v>
      </c>
      <c r="K937" s="110">
        <v>344</v>
      </c>
      <c r="L937" s="108">
        <v>7.2674418604651167E-2</v>
      </c>
      <c r="M937" s="110">
        <v>10</v>
      </c>
      <c r="N937" s="110">
        <v>344</v>
      </c>
      <c r="O937" s="108">
        <v>2.9069767441860465E-2</v>
      </c>
      <c r="P937" s="108">
        <v>2.7999999999999997E-2</v>
      </c>
      <c r="Q937" s="108">
        <v>0.36799999999999999</v>
      </c>
      <c r="R937" s="108">
        <v>0.314453125</v>
      </c>
      <c r="S937" s="110">
        <v>28</v>
      </c>
      <c r="T937" s="110">
        <v>280</v>
      </c>
      <c r="U937" s="110">
        <v>688</v>
      </c>
      <c r="V937" s="108">
        <v>0.44767441860465118</v>
      </c>
      <c r="W937" s="110">
        <v>33</v>
      </c>
      <c r="X937" s="110">
        <v>7</v>
      </c>
      <c r="Y937" s="110">
        <v>377</v>
      </c>
      <c r="Z937" s="108">
        <v>6.8965517241379309E-2</v>
      </c>
      <c r="AA937" s="110">
        <v>22</v>
      </c>
      <c r="AB937" s="110">
        <v>16</v>
      </c>
      <c r="AC937" s="110">
        <v>23</v>
      </c>
      <c r="AD937" s="110">
        <v>10</v>
      </c>
      <c r="AE937" s="110">
        <v>0</v>
      </c>
      <c r="AF937" s="110">
        <v>22</v>
      </c>
      <c r="AG937" s="110">
        <v>0</v>
      </c>
      <c r="AH937" s="110">
        <v>0</v>
      </c>
      <c r="AI937" s="110">
        <v>0</v>
      </c>
      <c r="AJ937" s="110">
        <v>0</v>
      </c>
      <c r="AK937" s="110">
        <v>344</v>
      </c>
      <c r="AL937" s="108">
        <v>0.27034883720930231</v>
      </c>
      <c r="AM937" s="111">
        <f t="shared" si="296"/>
        <v>0.60299999999999998</v>
      </c>
      <c r="AN937" s="111">
        <f t="shared" si="295"/>
        <v>0.54500000000000004</v>
      </c>
      <c r="AO937" s="111">
        <f t="shared" si="297"/>
        <v>0.36199999999999999</v>
      </c>
      <c r="AP937" s="111">
        <f t="shared" si="298"/>
        <v>0.42199999999999999</v>
      </c>
      <c r="AQ937" s="111">
        <f t="shared" si="299"/>
        <v>0.52800000000000002</v>
      </c>
      <c r="AR937" s="111">
        <f t="shared" si="300"/>
        <v>0.56000000000000005</v>
      </c>
      <c r="AS937" s="111">
        <f t="shared" si="301"/>
        <v>0.47</v>
      </c>
      <c r="AT937" s="111">
        <f t="shared" si="302"/>
        <v>0.47</v>
      </c>
      <c r="AU937" s="111">
        <f t="shared" si="303"/>
        <v>0.43099999999999999</v>
      </c>
      <c r="AV937" s="111">
        <f t="shared" si="304"/>
        <v>0.85899999999999999</v>
      </c>
      <c r="AW937" s="101">
        <f t="shared" si="305"/>
        <v>1</v>
      </c>
      <c r="AX937" s="101">
        <f t="shared" si="306"/>
        <v>1</v>
      </c>
      <c r="AY937" s="101">
        <f t="shared" si="307"/>
        <v>1</v>
      </c>
      <c r="AZ937" s="101">
        <f t="shared" si="308"/>
        <v>1</v>
      </c>
      <c r="BA937" s="101">
        <f t="shared" si="309"/>
        <v>1</v>
      </c>
      <c r="BB937" s="101">
        <f t="shared" si="310"/>
        <v>1</v>
      </c>
      <c r="BC937" s="101">
        <f t="shared" si="311"/>
        <v>0</v>
      </c>
      <c r="BD937" s="101">
        <f t="shared" si="312"/>
        <v>1</v>
      </c>
      <c r="BE937" s="101">
        <f t="shared" si="313"/>
        <v>1</v>
      </c>
      <c r="BF937" s="101">
        <f t="shared" si="314"/>
        <v>2</v>
      </c>
      <c r="BG937" s="101">
        <f t="shared" si="315"/>
        <v>10</v>
      </c>
    </row>
    <row r="938" spans="1:59" x14ac:dyDescent="0.2">
      <c r="A938" s="98">
        <v>1987015</v>
      </c>
      <c r="B938" s="98" t="s">
        <v>2012</v>
      </c>
      <c r="C938" s="98" t="s">
        <v>3081</v>
      </c>
      <c r="D938" s="98" t="s">
        <v>936</v>
      </c>
      <c r="E938" s="106">
        <v>144</v>
      </c>
      <c r="F938" s="107" t="s">
        <v>1262</v>
      </c>
      <c r="G938" s="108" t="s">
        <v>1263</v>
      </c>
      <c r="H938" s="109">
        <v>87857</v>
      </c>
      <c r="I938" s="108">
        <v>5.5E-2</v>
      </c>
      <c r="J938" s="110">
        <v>5</v>
      </c>
      <c r="K938" s="110">
        <v>82</v>
      </c>
      <c r="L938" s="108">
        <v>6.097560975609756E-2</v>
      </c>
      <c r="M938" s="110">
        <v>1</v>
      </c>
      <c r="N938" s="110">
        <v>82</v>
      </c>
      <c r="O938" s="108">
        <v>1.2195121951219513E-2</v>
      </c>
      <c r="P938" s="108">
        <v>0.13699999999999998</v>
      </c>
      <c r="Q938" s="108">
        <v>0.27100000000000002</v>
      </c>
      <c r="R938" s="108">
        <v>-0.14285714285714285</v>
      </c>
      <c r="S938" s="110">
        <v>12</v>
      </c>
      <c r="T938" s="110">
        <v>49</v>
      </c>
      <c r="U938" s="110">
        <v>130</v>
      </c>
      <c r="V938" s="108">
        <v>0.46923076923076923</v>
      </c>
      <c r="W938" s="110">
        <v>10</v>
      </c>
      <c r="X938" s="110">
        <v>0</v>
      </c>
      <c r="Y938" s="110">
        <v>92</v>
      </c>
      <c r="Z938" s="108">
        <v>0.10869565217391304</v>
      </c>
      <c r="AA938" s="110">
        <v>3</v>
      </c>
      <c r="AB938" s="110">
        <v>0</v>
      </c>
      <c r="AC938" s="110">
        <v>0</v>
      </c>
      <c r="AD938" s="110">
        <v>0</v>
      </c>
      <c r="AE938" s="110">
        <v>0</v>
      </c>
      <c r="AF938" s="110">
        <v>0</v>
      </c>
      <c r="AG938" s="110">
        <v>0</v>
      </c>
      <c r="AH938" s="110">
        <v>0</v>
      </c>
      <c r="AI938" s="110">
        <v>0</v>
      </c>
      <c r="AJ938" s="110">
        <v>0</v>
      </c>
      <c r="AK938" s="110">
        <v>82</v>
      </c>
      <c r="AL938" s="108">
        <v>3.6585365853658534E-2</v>
      </c>
      <c r="AM938" s="111">
        <f t="shared" si="296"/>
        <v>0.89</v>
      </c>
      <c r="AN938" s="111">
        <f t="shared" si="295"/>
        <v>0.23899999999999999</v>
      </c>
      <c r="AO938" s="111">
        <f t="shared" si="297"/>
        <v>0.29799999999999999</v>
      </c>
      <c r="AP938" s="111">
        <f t="shared" si="298"/>
        <v>0.2</v>
      </c>
      <c r="AQ938" s="111">
        <f t="shared" si="299"/>
        <v>0.96099999999999997</v>
      </c>
      <c r="AR938" s="111">
        <f t="shared" si="300"/>
        <v>0.19</v>
      </c>
      <c r="AS938" s="111">
        <f t="shared" si="301"/>
        <v>0.54500000000000004</v>
      </c>
      <c r="AT938" s="111">
        <f t="shared" si="302"/>
        <v>0.54500000000000004</v>
      </c>
      <c r="AU938" s="111">
        <f t="shared" si="303"/>
        <v>0.64300000000000002</v>
      </c>
      <c r="AV938" s="111">
        <f t="shared" si="304"/>
        <v>3.6999999999999998E-2</v>
      </c>
      <c r="AW938" s="101">
        <f t="shared" si="305"/>
        <v>0</v>
      </c>
      <c r="AX938" s="101">
        <f t="shared" si="306"/>
        <v>0</v>
      </c>
      <c r="AY938" s="101">
        <f t="shared" si="307"/>
        <v>0</v>
      </c>
      <c r="AZ938" s="101">
        <f t="shared" si="308"/>
        <v>0</v>
      </c>
      <c r="BA938" s="101">
        <f t="shared" si="309"/>
        <v>2</v>
      </c>
      <c r="BB938" s="101">
        <f t="shared" si="310"/>
        <v>0</v>
      </c>
      <c r="BC938" s="101">
        <f t="shared" si="311"/>
        <v>2</v>
      </c>
      <c r="BD938" s="101">
        <f t="shared" si="312"/>
        <v>1</v>
      </c>
      <c r="BE938" s="101">
        <f t="shared" si="313"/>
        <v>1</v>
      </c>
      <c r="BF938" s="101">
        <f t="shared" si="314"/>
        <v>0</v>
      </c>
      <c r="BG938" s="101">
        <f t="shared" si="315"/>
        <v>6</v>
      </c>
    </row>
    <row r="939" spans="1:59" x14ac:dyDescent="0.2">
      <c r="A939" s="98">
        <v>1987060</v>
      </c>
      <c r="B939" s="98" t="s">
        <v>2038</v>
      </c>
      <c r="C939" s="98" t="s">
        <v>3082</v>
      </c>
      <c r="D939" s="98" t="s">
        <v>937</v>
      </c>
      <c r="E939" s="106">
        <v>382</v>
      </c>
      <c r="F939" s="107" t="s">
        <v>243</v>
      </c>
      <c r="G939" s="108" t="s">
        <v>1454</v>
      </c>
      <c r="H939" s="109">
        <v>81875</v>
      </c>
      <c r="I939" s="108">
        <v>4.7E-2</v>
      </c>
      <c r="J939" s="110">
        <v>11</v>
      </c>
      <c r="K939" s="110">
        <v>177</v>
      </c>
      <c r="L939" s="108">
        <v>6.2146892655367235E-2</v>
      </c>
      <c r="M939" s="110">
        <v>3</v>
      </c>
      <c r="N939" s="110">
        <v>177</v>
      </c>
      <c r="O939" s="108">
        <v>1.6949152542372881E-2</v>
      </c>
      <c r="P939" s="108">
        <v>9.0000000000000011E-3</v>
      </c>
      <c r="Q939" s="108">
        <v>0.25700000000000001</v>
      </c>
      <c r="R939" s="108">
        <v>-4.738154613466334E-2</v>
      </c>
      <c r="S939" s="110">
        <v>16</v>
      </c>
      <c r="T939" s="110">
        <v>142</v>
      </c>
      <c r="U939" s="110">
        <v>279</v>
      </c>
      <c r="V939" s="108">
        <v>0.56630824372759858</v>
      </c>
      <c r="W939" s="110">
        <v>4</v>
      </c>
      <c r="X939" s="110">
        <v>0</v>
      </c>
      <c r="Y939" s="110">
        <v>181</v>
      </c>
      <c r="Z939" s="108">
        <v>2.2099447513812154E-2</v>
      </c>
      <c r="AA939" s="110">
        <v>4</v>
      </c>
      <c r="AB939" s="110">
        <v>0</v>
      </c>
      <c r="AC939" s="110">
        <v>10</v>
      </c>
      <c r="AD939" s="110">
        <v>7</v>
      </c>
      <c r="AE939" s="110">
        <v>0</v>
      </c>
      <c r="AF939" s="110">
        <v>3</v>
      </c>
      <c r="AG939" s="110">
        <v>0</v>
      </c>
      <c r="AH939" s="110">
        <v>0</v>
      </c>
      <c r="AI939" s="110">
        <v>0</v>
      </c>
      <c r="AJ939" s="110">
        <v>0</v>
      </c>
      <c r="AK939" s="110">
        <v>177</v>
      </c>
      <c r="AL939" s="108">
        <v>0.13559322033898305</v>
      </c>
      <c r="AM939" s="111">
        <f t="shared" si="296"/>
        <v>0.82499999999999996</v>
      </c>
      <c r="AN939" s="111">
        <f t="shared" si="295"/>
        <v>0.193</v>
      </c>
      <c r="AO939" s="111">
        <f t="shared" si="297"/>
        <v>0.30399999999999999</v>
      </c>
      <c r="AP939" s="111">
        <f t="shared" si="298"/>
        <v>0.25800000000000001</v>
      </c>
      <c r="AQ939" s="111">
        <f t="shared" si="299"/>
        <v>0.253</v>
      </c>
      <c r="AR939" s="111">
        <f t="shared" si="300"/>
        <v>0.14599999999999999</v>
      </c>
      <c r="AS939" s="111">
        <f t="shared" si="301"/>
        <v>0.81499999999999995</v>
      </c>
      <c r="AT939" s="111">
        <f t="shared" si="302"/>
        <v>0.81499999999999995</v>
      </c>
      <c r="AU939" s="111">
        <f t="shared" si="303"/>
        <v>0.16700000000000001</v>
      </c>
      <c r="AV939" s="111">
        <f t="shared" si="304"/>
        <v>0.27900000000000003</v>
      </c>
      <c r="AW939" s="101">
        <f t="shared" si="305"/>
        <v>0</v>
      </c>
      <c r="AX939" s="101">
        <f t="shared" si="306"/>
        <v>0</v>
      </c>
      <c r="AY939" s="101">
        <f t="shared" si="307"/>
        <v>0</v>
      </c>
      <c r="AZ939" s="101">
        <f t="shared" si="308"/>
        <v>0</v>
      </c>
      <c r="BA939" s="101">
        <f t="shared" si="309"/>
        <v>0</v>
      </c>
      <c r="BB939" s="101">
        <f t="shared" si="310"/>
        <v>0</v>
      </c>
      <c r="BC939" s="101">
        <f t="shared" si="311"/>
        <v>1</v>
      </c>
      <c r="BD939" s="101">
        <f t="shared" si="312"/>
        <v>2</v>
      </c>
      <c r="BE939" s="101">
        <f t="shared" si="313"/>
        <v>0</v>
      </c>
      <c r="BF939" s="101">
        <f t="shared" si="314"/>
        <v>0</v>
      </c>
      <c r="BG939" s="101">
        <f t="shared" si="315"/>
        <v>3</v>
      </c>
    </row>
    <row r="940" spans="1:59" x14ac:dyDescent="0.2">
      <c r="A940" s="98">
        <v>1987240</v>
      </c>
      <c r="B940" s="98" t="s">
        <v>1346</v>
      </c>
      <c r="C940" s="98" t="s">
        <v>3083</v>
      </c>
      <c r="D940" s="98" t="s">
        <v>938</v>
      </c>
      <c r="E940" s="106">
        <v>523</v>
      </c>
      <c r="F940" s="107" t="s">
        <v>1057</v>
      </c>
      <c r="G940" s="108" t="s">
        <v>1058</v>
      </c>
      <c r="H940" s="109">
        <v>67125</v>
      </c>
      <c r="I940" s="108">
        <v>0.193</v>
      </c>
      <c r="J940" s="110">
        <v>32</v>
      </c>
      <c r="K940" s="110">
        <v>249</v>
      </c>
      <c r="L940" s="108">
        <v>0.12851405622489959</v>
      </c>
      <c r="M940" s="110">
        <v>10</v>
      </c>
      <c r="N940" s="110">
        <v>249</v>
      </c>
      <c r="O940" s="108">
        <v>4.0160642570281124E-2</v>
      </c>
      <c r="P940" s="108">
        <v>0.105</v>
      </c>
      <c r="Q940" s="108">
        <v>0.29299999999999998</v>
      </c>
      <c r="R940" s="108">
        <v>1.5533980582524271E-2</v>
      </c>
      <c r="S940" s="110">
        <v>26</v>
      </c>
      <c r="T940" s="110">
        <v>134</v>
      </c>
      <c r="U940" s="110">
        <v>346</v>
      </c>
      <c r="V940" s="108">
        <v>0.46242774566473988</v>
      </c>
      <c r="W940" s="110">
        <v>49</v>
      </c>
      <c r="X940" s="110">
        <v>0</v>
      </c>
      <c r="Y940" s="110">
        <v>298</v>
      </c>
      <c r="Z940" s="108">
        <v>0.16442953020134229</v>
      </c>
      <c r="AA940" s="110">
        <v>37</v>
      </c>
      <c r="AB940" s="110">
        <v>10</v>
      </c>
      <c r="AC940" s="110">
        <v>9</v>
      </c>
      <c r="AD940" s="110">
        <v>7</v>
      </c>
      <c r="AE940" s="110">
        <v>0</v>
      </c>
      <c r="AF940" s="110">
        <v>2</v>
      </c>
      <c r="AG940" s="110">
        <v>2</v>
      </c>
      <c r="AH940" s="110">
        <v>0</v>
      </c>
      <c r="AI940" s="110">
        <v>0</v>
      </c>
      <c r="AJ940" s="110">
        <v>0</v>
      </c>
      <c r="AK940" s="110">
        <v>249</v>
      </c>
      <c r="AL940" s="108">
        <v>0.26907630522088355</v>
      </c>
      <c r="AM940" s="111">
        <f t="shared" si="296"/>
        <v>0.57699999999999996</v>
      </c>
      <c r="AN940" s="111">
        <f t="shared" si="295"/>
        <v>0.874</v>
      </c>
      <c r="AO940" s="111">
        <f t="shared" si="297"/>
        <v>0.67100000000000004</v>
      </c>
      <c r="AP940" s="111">
        <f t="shared" si="298"/>
        <v>0.55600000000000005</v>
      </c>
      <c r="AQ940" s="111">
        <f t="shared" si="299"/>
        <v>0.94199999999999995</v>
      </c>
      <c r="AR940" s="111">
        <f t="shared" si="300"/>
        <v>0.25</v>
      </c>
      <c r="AS940" s="111">
        <f t="shared" si="301"/>
        <v>0.52100000000000002</v>
      </c>
      <c r="AT940" s="111">
        <f t="shared" si="302"/>
        <v>0.52100000000000002</v>
      </c>
      <c r="AU940" s="111">
        <f t="shared" si="303"/>
        <v>0.83499999999999996</v>
      </c>
      <c r="AV940" s="111">
        <f t="shared" si="304"/>
        <v>0.85499999999999998</v>
      </c>
      <c r="AW940" s="101">
        <f t="shared" si="305"/>
        <v>1</v>
      </c>
      <c r="AX940" s="101">
        <f t="shared" si="306"/>
        <v>2</v>
      </c>
      <c r="AY940" s="101">
        <f t="shared" si="307"/>
        <v>2</v>
      </c>
      <c r="AZ940" s="101">
        <f t="shared" si="308"/>
        <v>1</v>
      </c>
      <c r="BA940" s="101">
        <f t="shared" si="309"/>
        <v>2</v>
      </c>
      <c r="BB940" s="101">
        <f t="shared" si="310"/>
        <v>0</v>
      </c>
      <c r="BC940" s="101">
        <f t="shared" si="311"/>
        <v>0</v>
      </c>
      <c r="BD940" s="101">
        <f t="shared" si="312"/>
        <v>1</v>
      </c>
      <c r="BE940" s="101">
        <f t="shared" si="313"/>
        <v>2</v>
      </c>
      <c r="BF940" s="101">
        <f t="shared" si="314"/>
        <v>2</v>
      </c>
      <c r="BG940" s="101">
        <f t="shared" si="315"/>
        <v>13</v>
      </c>
    </row>
    <row r="941" spans="1:59" x14ac:dyDescent="0.2">
      <c r="A941" s="98">
        <v>1987285</v>
      </c>
      <c r="B941" s="98" t="s">
        <v>1709</v>
      </c>
      <c r="C941" s="98" t="s">
        <v>3084</v>
      </c>
      <c r="D941" s="98" t="s">
        <v>939</v>
      </c>
      <c r="E941" s="106">
        <v>267</v>
      </c>
      <c r="F941" s="107" t="s">
        <v>1061</v>
      </c>
      <c r="G941" s="108" t="s">
        <v>1062</v>
      </c>
      <c r="H941" s="109">
        <v>80938</v>
      </c>
      <c r="I941" s="108">
        <v>4.4999999999999998E-2</v>
      </c>
      <c r="J941" s="110">
        <v>8</v>
      </c>
      <c r="K941" s="110">
        <v>129</v>
      </c>
      <c r="L941" s="108">
        <v>6.2015503875968991E-2</v>
      </c>
      <c r="M941" s="110">
        <v>5</v>
      </c>
      <c r="N941" s="110">
        <v>129</v>
      </c>
      <c r="O941" s="108">
        <v>3.875968992248062E-2</v>
      </c>
      <c r="P941" s="108">
        <v>0</v>
      </c>
      <c r="Q941" s="108">
        <v>0.35899999999999999</v>
      </c>
      <c r="R941" s="108">
        <v>8.5365853658536592E-2</v>
      </c>
      <c r="S941" s="110">
        <v>8</v>
      </c>
      <c r="T941" s="110">
        <v>61</v>
      </c>
      <c r="U941" s="110">
        <v>205</v>
      </c>
      <c r="V941" s="108">
        <v>0.33658536585365856</v>
      </c>
      <c r="W941" s="110">
        <v>11</v>
      </c>
      <c r="X941" s="110">
        <v>0</v>
      </c>
      <c r="Y941" s="110">
        <v>140</v>
      </c>
      <c r="Z941" s="108">
        <v>7.857142857142857E-2</v>
      </c>
      <c r="AA941" s="110">
        <v>1</v>
      </c>
      <c r="AB941" s="110">
        <v>0</v>
      </c>
      <c r="AC941" s="110">
        <v>3</v>
      </c>
      <c r="AD941" s="110">
        <v>0</v>
      </c>
      <c r="AE941" s="110">
        <v>0</v>
      </c>
      <c r="AF941" s="110">
        <v>4</v>
      </c>
      <c r="AG941" s="110">
        <v>4</v>
      </c>
      <c r="AH941" s="110">
        <v>0</v>
      </c>
      <c r="AI941" s="110">
        <v>6</v>
      </c>
      <c r="AJ941" s="110">
        <v>0</v>
      </c>
      <c r="AK941" s="110">
        <v>129</v>
      </c>
      <c r="AL941" s="108">
        <v>0.13953488372093023</v>
      </c>
      <c r="AM941" s="111">
        <f t="shared" si="296"/>
        <v>0.80300000000000005</v>
      </c>
      <c r="AN941" s="111">
        <f t="shared" si="295"/>
        <v>0.18099999999999999</v>
      </c>
      <c r="AO941" s="111">
        <f t="shared" si="297"/>
        <v>0.30299999999999999</v>
      </c>
      <c r="AP941" s="111">
        <f t="shared" si="298"/>
        <v>0.53400000000000003</v>
      </c>
      <c r="AQ941" s="111">
        <f t="shared" si="299"/>
        <v>0</v>
      </c>
      <c r="AR941" s="111">
        <f t="shared" si="300"/>
        <v>0.52600000000000002</v>
      </c>
      <c r="AS941" s="111">
        <f t="shared" si="301"/>
        <v>0.13800000000000001</v>
      </c>
      <c r="AT941" s="111">
        <f t="shared" si="302"/>
        <v>0.13800000000000001</v>
      </c>
      <c r="AU941" s="111">
        <f t="shared" si="303"/>
        <v>0.49399999999999999</v>
      </c>
      <c r="AV941" s="111">
        <f t="shared" si="304"/>
        <v>0.30299999999999999</v>
      </c>
      <c r="AW941" s="101">
        <f t="shared" si="305"/>
        <v>0</v>
      </c>
      <c r="AX941" s="101">
        <f t="shared" si="306"/>
        <v>0</v>
      </c>
      <c r="AY941" s="101">
        <f t="shared" si="307"/>
        <v>0</v>
      </c>
      <c r="AZ941" s="101">
        <f t="shared" si="308"/>
        <v>1</v>
      </c>
      <c r="BA941" s="101">
        <f t="shared" si="309"/>
        <v>0</v>
      </c>
      <c r="BB941" s="101">
        <f t="shared" si="310"/>
        <v>1</v>
      </c>
      <c r="BC941" s="101">
        <f t="shared" si="311"/>
        <v>0</v>
      </c>
      <c r="BD941" s="101">
        <f t="shared" si="312"/>
        <v>0</v>
      </c>
      <c r="BE941" s="101">
        <f t="shared" si="313"/>
        <v>1</v>
      </c>
      <c r="BF941" s="101">
        <f t="shared" si="314"/>
        <v>0</v>
      </c>
      <c r="BG941" s="101">
        <f t="shared" si="315"/>
        <v>3</v>
      </c>
    </row>
    <row r="942" spans="1:59" x14ac:dyDescent="0.2">
      <c r="A942" s="98">
        <v>1987375</v>
      </c>
      <c r="B942" s="98" t="s">
        <v>1225</v>
      </c>
      <c r="C942" s="98" t="s">
        <v>3085</v>
      </c>
      <c r="D942" s="98" t="s">
        <v>940</v>
      </c>
      <c r="E942" s="106">
        <v>19</v>
      </c>
      <c r="F942" s="107" t="s">
        <v>1226</v>
      </c>
      <c r="G942" s="108" t="s">
        <v>1227</v>
      </c>
      <c r="H942" s="109">
        <v>47188</v>
      </c>
      <c r="I942" s="108">
        <v>5.9000000000000004E-2</v>
      </c>
      <c r="J942" s="110">
        <v>0</v>
      </c>
      <c r="K942" s="110">
        <v>9</v>
      </c>
      <c r="L942" s="108">
        <v>0</v>
      </c>
      <c r="M942" s="110">
        <v>0</v>
      </c>
      <c r="N942" s="110">
        <v>9</v>
      </c>
      <c r="O942" s="108">
        <v>0</v>
      </c>
      <c r="P942" s="108">
        <v>0</v>
      </c>
      <c r="Q942" s="108">
        <v>0.47100000000000003</v>
      </c>
      <c r="R942" s="108">
        <v>-0.44117647058823528</v>
      </c>
      <c r="S942" s="110">
        <v>2</v>
      </c>
      <c r="T942" s="110">
        <v>5</v>
      </c>
      <c r="U942" s="110">
        <v>13</v>
      </c>
      <c r="V942" s="108">
        <v>0.53846153846153844</v>
      </c>
      <c r="W942" s="110">
        <v>7</v>
      </c>
      <c r="X942" s="110">
        <v>0</v>
      </c>
      <c r="Y942" s="110">
        <v>16</v>
      </c>
      <c r="Z942" s="108">
        <v>0.4375</v>
      </c>
      <c r="AA942" s="110">
        <v>0</v>
      </c>
      <c r="AB942" s="110">
        <v>0</v>
      </c>
      <c r="AC942" s="110">
        <v>0</v>
      </c>
      <c r="AD942" s="110">
        <v>1</v>
      </c>
      <c r="AE942" s="110">
        <v>0</v>
      </c>
      <c r="AF942" s="110">
        <v>0</v>
      </c>
      <c r="AG942" s="110">
        <v>0</v>
      </c>
      <c r="AH942" s="110">
        <v>0</v>
      </c>
      <c r="AI942" s="110">
        <v>0</v>
      </c>
      <c r="AJ942" s="110">
        <v>0</v>
      </c>
      <c r="AK942" s="110">
        <v>9</v>
      </c>
      <c r="AL942" s="108">
        <v>0.1111111111111111</v>
      </c>
      <c r="AM942" s="111">
        <f t="shared" si="296"/>
        <v>0.10100000000000001</v>
      </c>
      <c r="AN942" s="111">
        <f t="shared" si="295"/>
        <v>0.25800000000000001</v>
      </c>
      <c r="AO942" s="111">
        <f t="shared" si="297"/>
        <v>0</v>
      </c>
      <c r="AP942" s="111">
        <f t="shared" si="298"/>
        <v>0</v>
      </c>
      <c r="AQ942" s="111">
        <f t="shared" si="299"/>
        <v>0</v>
      </c>
      <c r="AR942" s="111">
        <f t="shared" si="300"/>
        <v>0.88900000000000001</v>
      </c>
      <c r="AS942" s="111">
        <f t="shared" si="301"/>
        <v>0.745</v>
      </c>
      <c r="AT942" s="111">
        <f t="shared" si="302"/>
        <v>0.745</v>
      </c>
      <c r="AU942" s="111">
        <f t="shared" si="303"/>
        <v>0.99299999999999999</v>
      </c>
      <c r="AV942" s="111">
        <f t="shared" si="304"/>
        <v>0.16700000000000001</v>
      </c>
      <c r="AW942" s="101">
        <f t="shared" si="305"/>
        <v>2</v>
      </c>
      <c r="AX942" s="101">
        <f t="shared" si="306"/>
        <v>0</v>
      </c>
      <c r="AY942" s="101">
        <f t="shared" si="307"/>
        <v>0</v>
      </c>
      <c r="AZ942" s="101">
        <f t="shared" si="308"/>
        <v>0</v>
      </c>
      <c r="BA942" s="101">
        <f t="shared" si="309"/>
        <v>0</v>
      </c>
      <c r="BB942" s="101">
        <f t="shared" si="310"/>
        <v>2</v>
      </c>
      <c r="BC942" s="101">
        <f t="shared" si="311"/>
        <v>2</v>
      </c>
      <c r="BD942" s="101">
        <f t="shared" si="312"/>
        <v>2</v>
      </c>
      <c r="BE942" s="101">
        <f t="shared" si="313"/>
        <v>2</v>
      </c>
      <c r="BF942" s="101">
        <f t="shared" si="314"/>
        <v>0</v>
      </c>
      <c r="BG942" s="101">
        <f t="shared" si="315"/>
        <v>10</v>
      </c>
    </row>
    <row r="943" spans="1:59" x14ac:dyDescent="0.2">
      <c r="A943" s="98">
        <v>1987420</v>
      </c>
      <c r="B943" s="98" t="s">
        <v>1686</v>
      </c>
      <c r="C943" s="98" t="s">
        <v>3086</v>
      </c>
      <c r="D943" s="98" t="s">
        <v>941</v>
      </c>
      <c r="E943" s="106">
        <v>60</v>
      </c>
      <c r="F943" s="107" t="s">
        <v>1090</v>
      </c>
      <c r="G943" s="108" t="s">
        <v>1091</v>
      </c>
      <c r="H943" s="109">
        <v>47500</v>
      </c>
      <c r="I943" s="108">
        <v>0.115</v>
      </c>
      <c r="J943" s="110">
        <v>1</v>
      </c>
      <c r="K943" s="110">
        <v>12</v>
      </c>
      <c r="L943" s="108">
        <v>8.3333333333333329E-2</v>
      </c>
      <c r="M943" s="110">
        <v>0</v>
      </c>
      <c r="N943" s="110">
        <v>12</v>
      </c>
      <c r="O943" s="108">
        <v>0</v>
      </c>
      <c r="P943" s="108">
        <v>0.27300000000000002</v>
      </c>
      <c r="Q943" s="108">
        <v>0.38900000000000001</v>
      </c>
      <c r="R943" s="108">
        <v>-0.29411764705882354</v>
      </c>
      <c r="S943" s="110">
        <v>3</v>
      </c>
      <c r="T943" s="110">
        <v>7</v>
      </c>
      <c r="U943" s="110">
        <v>17</v>
      </c>
      <c r="V943" s="108">
        <v>0.58823529411764708</v>
      </c>
      <c r="W943" s="110">
        <v>0</v>
      </c>
      <c r="X943" s="110">
        <v>0</v>
      </c>
      <c r="Y943" s="110">
        <v>12</v>
      </c>
      <c r="Z943" s="108">
        <v>0</v>
      </c>
      <c r="AA943" s="110">
        <v>3</v>
      </c>
      <c r="AB943" s="110">
        <v>0</v>
      </c>
      <c r="AC943" s="110">
        <v>0</v>
      </c>
      <c r="AD943" s="110">
        <v>0</v>
      </c>
      <c r="AE943" s="110">
        <v>0</v>
      </c>
      <c r="AF943" s="110">
        <v>0</v>
      </c>
      <c r="AG943" s="110">
        <v>0</v>
      </c>
      <c r="AH943" s="110">
        <v>0</v>
      </c>
      <c r="AI943" s="110">
        <v>0</v>
      </c>
      <c r="AJ943" s="110">
        <v>0</v>
      </c>
      <c r="AK943" s="110">
        <v>12</v>
      </c>
      <c r="AL943" s="108">
        <v>0.25</v>
      </c>
      <c r="AM943" s="111">
        <f t="shared" si="296"/>
        <v>0.106</v>
      </c>
      <c r="AN943" s="111">
        <f t="shared" si="295"/>
        <v>0.61</v>
      </c>
      <c r="AO943" s="111">
        <f t="shared" si="297"/>
        <v>0.434</v>
      </c>
      <c r="AP943" s="111">
        <f t="shared" si="298"/>
        <v>0</v>
      </c>
      <c r="AQ943" s="111">
        <f t="shared" si="299"/>
        <v>0.99199999999999999</v>
      </c>
      <c r="AR943" s="111">
        <f t="shared" si="300"/>
        <v>0.65100000000000002</v>
      </c>
      <c r="AS943" s="111">
        <f t="shared" si="301"/>
        <v>0.85599999999999998</v>
      </c>
      <c r="AT943" s="111">
        <f t="shared" si="302"/>
        <v>0.85599999999999998</v>
      </c>
      <c r="AU943" s="111">
        <f t="shared" si="303"/>
        <v>0</v>
      </c>
      <c r="AV943" s="111">
        <f t="shared" si="304"/>
        <v>0.79100000000000004</v>
      </c>
      <c r="AW943" s="101">
        <f t="shared" si="305"/>
        <v>2</v>
      </c>
      <c r="AX943" s="101">
        <f t="shared" si="306"/>
        <v>1</v>
      </c>
      <c r="AY943" s="101">
        <f t="shared" si="307"/>
        <v>1</v>
      </c>
      <c r="AZ943" s="101">
        <f t="shared" si="308"/>
        <v>0</v>
      </c>
      <c r="BA943" s="101">
        <f t="shared" si="309"/>
        <v>2</v>
      </c>
      <c r="BB943" s="101">
        <f t="shared" si="310"/>
        <v>1</v>
      </c>
      <c r="BC943" s="101">
        <f t="shared" si="311"/>
        <v>2</v>
      </c>
      <c r="BD943" s="101">
        <f t="shared" si="312"/>
        <v>2</v>
      </c>
      <c r="BE943" s="101">
        <f t="shared" si="313"/>
        <v>0</v>
      </c>
      <c r="BF943" s="101">
        <f t="shared" si="314"/>
        <v>2</v>
      </c>
      <c r="BG943" s="101">
        <f t="shared" si="315"/>
        <v>13</v>
      </c>
    </row>
    <row r="944" spans="1:59" x14ac:dyDescent="0.2">
      <c r="A944" s="98">
        <v>1987555</v>
      </c>
      <c r="B944" s="98" t="s">
        <v>1918</v>
      </c>
      <c r="C944" s="98" t="s">
        <v>3087</v>
      </c>
      <c r="D944" s="98" t="s">
        <v>942</v>
      </c>
      <c r="E944" s="106">
        <v>528</v>
      </c>
      <c r="F944" s="107" t="s">
        <v>1779</v>
      </c>
      <c r="G944" s="108" t="s">
        <v>1780</v>
      </c>
      <c r="H944" s="109">
        <v>67031</v>
      </c>
      <c r="I944" s="108">
        <v>0.223</v>
      </c>
      <c r="J944" s="110">
        <v>13</v>
      </c>
      <c r="K944" s="110">
        <v>200</v>
      </c>
      <c r="L944" s="108">
        <v>6.5000000000000002E-2</v>
      </c>
      <c r="M944" s="110">
        <v>4</v>
      </c>
      <c r="N944" s="110">
        <v>200</v>
      </c>
      <c r="O944" s="108">
        <v>0.02</v>
      </c>
      <c r="P944" s="108">
        <v>1.3999999999999999E-2</v>
      </c>
      <c r="Q944" s="108">
        <v>0.33</v>
      </c>
      <c r="R944" s="108">
        <v>-4.6931407942238268E-2</v>
      </c>
      <c r="S944" s="110">
        <v>14</v>
      </c>
      <c r="T944" s="110">
        <v>95</v>
      </c>
      <c r="U944" s="110">
        <v>381</v>
      </c>
      <c r="V944" s="108">
        <v>0.28608923884514437</v>
      </c>
      <c r="W944" s="110">
        <v>2</v>
      </c>
      <c r="X944" s="110">
        <v>0</v>
      </c>
      <c r="Y944" s="110">
        <v>202</v>
      </c>
      <c r="Z944" s="108">
        <v>9.9009900990099011E-3</v>
      </c>
      <c r="AA944" s="110">
        <v>12</v>
      </c>
      <c r="AB944" s="110">
        <v>3</v>
      </c>
      <c r="AC944" s="110">
        <v>0</v>
      </c>
      <c r="AD944" s="110">
        <v>0</v>
      </c>
      <c r="AE944" s="110">
        <v>0</v>
      </c>
      <c r="AF944" s="110">
        <v>3</v>
      </c>
      <c r="AG944" s="110">
        <v>3</v>
      </c>
      <c r="AH944" s="110">
        <v>0</v>
      </c>
      <c r="AI944" s="110">
        <v>8</v>
      </c>
      <c r="AJ944" s="110">
        <v>0</v>
      </c>
      <c r="AK944" s="110">
        <v>200</v>
      </c>
      <c r="AL944" s="108">
        <v>0.14499999999999999</v>
      </c>
      <c r="AM944" s="111">
        <f t="shared" si="296"/>
        <v>0.56999999999999995</v>
      </c>
      <c r="AN944" s="111">
        <f t="shared" si="295"/>
        <v>0.90900000000000003</v>
      </c>
      <c r="AO944" s="111">
        <f t="shared" si="297"/>
        <v>0.32200000000000001</v>
      </c>
      <c r="AP944" s="111">
        <f t="shared" si="298"/>
        <v>0.29599999999999999</v>
      </c>
      <c r="AQ944" s="111">
        <f t="shared" si="299"/>
        <v>0.33900000000000002</v>
      </c>
      <c r="AR944" s="111">
        <f t="shared" si="300"/>
        <v>0.40100000000000002</v>
      </c>
      <c r="AS944" s="111">
        <f t="shared" si="301"/>
        <v>8.5000000000000006E-2</v>
      </c>
      <c r="AT944" s="111">
        <f t="shared" si="302"/>
        <v>8.5000000000000006E-2</v>
      </c>
      <c r="AU944" s="111">
        <f t="shared" si="303"/>
        <v>0.122</v>
      </c>
      <c r="AV944" s="111">
        <f t="shared" si="304"/>
        <v>0.33100000000000002</v>
      </c>
      <c r="AW944" s="101">
        <f t="shared" si="305"/>
        <v>1</v>
      </c>
      <c r="AX944" s="101">
        <f t="shared" si="306"/>
        <v>2</v>
      </c>
      <c r="AY944" s="101">
        <f t="shared" si="307"/>
        <v>0</v>
      </c>
      <c r="AZ944" s="101">
        <f t="shared" si="308"/>
        <v>0</v>
      </c>
      <c r="BA944" s="101">
        <f t="shared" si="309"/>
        <v>1</v>
      </c>
      <c r="BB944" s="101">
        <f t="shared" si="310"/>
        <v>1</v>
      </c>
      <c r="BC944" s="101">
        <f t="shared" si="311"/>
        <v>1</v>
      </c>
      <c r="BD944" s="101">
        <f t="shared" si="312"/>
        <v>0</v>
      </c>
      <c r="BE944" s="101">
        <f t="shared" si="313"/>
        <v>0</v>
      </c>
      <c r="BF944" s="101">
        <f t="shared" si="314"/>
        <v>0</v>
      </c>
      <c r="BG944" s="101">
        <f t="shared" si="315"/>
        <v>6</v>
      </c>
    </row>
    <row r="945" spans="1:59" x14ac:dyDescent="0.2">
      <c r="A945" s="98">
        <v>1987690</v>
      </c>
      <c r="B945" s="98" t="s">
        <v>1453</v>
      </c>
      <c r="C945" s="98" t="s">
        <v>3088</v>
      </c>
      <c r="D945" s="98" t="s">
        <v>943</v>
      </c>
      <c r="E945" s="106">
        <v>84</v>
      </c>
      <c r="F945" s="107" t="s">
        <v>243</v>
      </c>
      <c r="G945" s="108" t="s">
        <v>1454</v>
      </c>
      <c r="H945" s="109"/>
      <c r="I945" s="108">
        <v>0.42</v>
      </c>
      <c r="J945" s="110">
        <v>4</v>
      </c>
      <c r="K945" s="110">
        <v>35</v>
      </c>
      <c r="L945" s="108">
        <v>0.11428571428571428</v>
      </c>
      <c r="M945" s="110">
        <v>0</v>
      </c>
      <c r="N945" s="110">
        <v>35</v>
      </c>
      <c r="O945" s="108">
        <v>0</v>
      </c>
      <c r="P945" s="108">
        <v>8.900000000000001E-2</v>
      </c>
      <c r="Q945" s="108">
        <v>0.23699999999999999</v>
      </c>
      <c r="R945" s="108">
        <v>-7.6923076923076927E-2</v>
      </c>
      <c r="S945" s="110">
        <v>12</v>
      </c>
      <c r="T945" s="110">
        <v>7</v>
      </c>
      <c r="U945" s="110">
        <v>44</v>
      </c>
      <c r="V945" s="108">
        <v>0.43181818181818182</v>
      </c>
      <c r="W945" s="110">
        <v>4</v>
      </c>
      <c r="X945" s="110">
        <v>0</v>
      </c>
      <c r="Y945" s="110">
        <v>39</v>
      </c>
      <c r="Z945" s="108">
        <v>0.10256410256410256</v>
      </c>
      <c r="AA945" s="110">
        <v>4</v>
      </c>
      <c r="AB945" s="110">
        <v>0</v>
      </c>
      <c r="AC945" s="110">
        <v>0</v>
      </c>
      <c r="AD945" s="110">
        <v>0</v>
      </c>
      <c r="AE945" s="110">
        <v>0</v>
      </c>
      <c r="AF945" s="110">
        <v>4</v>
      </c>
      <c r="AG945" s="110">
        <v>4</v>
      </c>
      <c r="AH945" s="110">
        <v>0</v>
      </c>
      <c r="AI945" s="110">
        <v>0</v>
      </c>
      <c r="AJ945" s="110">
        <v>0</v>
      </c>
      <c r="AK945" s="110">
        <v>35</v>
      </c>
      <c r="AL945" s="108">
        <v>0.34285714285714286</v>
      </c>
      <c r="AM945" s="111">
        <f t="shared" si="296"/>
        <v>0</v>
      </c>
      <c r="AN945" s="111">
        <f t="shared" si="295"/>
        <v>0.996</v>
      </c>
      <c r="AO945" s="111">
        <f t="shared" si="297"/>
        <v>0.60199999999999998</v>
      </c>
      <c r="AP945" s="111">
        <f t="shared" si="298"/>
        <v>0</v>
      </c>
      <c r="AQ945" s="111">
        <f t="shared" si="299"/>
        <v>0.92</v>
      </c>
      <c r="AR945" s="111">
        <f t="shared" si="300"/>
        <v>8.8999999999999996E-2</v>
      </c>
      <c r="AS945" s="111">
        <f t="shared" si="301"/>
        <v>0.39900000000000002</v>
      </c>
      <c r="AT945" s="111">
        <f t="shared" si="302"/>
        <v>0.39900000000000002</v>
      </c>
      <c r="AU945" s="111">
        <f t="shared" si="303"/>
        <v>0.61299999999999999</v>
      </c>
      <c r="AV945" s="111">
        <f t="shared" si="304"/>
        <v>0.96299999999999997</v>
      </c>
      <c r="AW945" s="101">
        <f t="shared" si="305"/>
        <v>2</v>
      </c>
      <c r="AX945" s="101">
        <f t="shared" si="306"/>
        <v>2</v>
      </c>
      <c r="AY945" s="101">
        <f t="shared" si="307"/>
        <v>1</v>
      </c>
      <c r="AZ945" s="101">
        <f t="shared" si="308"/>
        <v>0</v>
      </c>
      <c r="BA945" s="101">
        <f t="shared" si="309"/>
        <v>2</v>
      </c>
      <c r="BB945" s="101">
        <f t="shared" si="310"/>
        <v>0</v>
      </c>
      <c r="BC945" s="101">
        <f t="shared" si="311"/>
        <v>2</v>
      </c>
      <c r="BD945" s="101">
        <f t="shared" si="312"/>
        <v>1</v>
      </c>
      <c r="BE945" s="101">
        <f t="shared" si="313"/>
        <v>1</v>
      </c>
      <c r="BF945" s="101">
        <f t="shared" si="314"/>
        <v>2</v>
      </c>
      <c r="BG945" s="101">
        <f t="shared" si="315"/>
        <v>13</v>
      </c>
    </row>
    <row r="946" spans="1:59" x14ac:dyDescent="0.2">
      <c r="E946" s="106"/>
      <c r="F946" s="107"/>
      <c r="G946" s="108"/>
      <c r="H946" s="109"/>
      <c r="I946" s="108"/>
      <c r="J946" s="110"/>
      <c r="K946" s="110"/>
      <c r="L946" s="108"/>
      <c r="M946" s="110"/>
      <c r="N946" s="110"/>
      <c r="O946" s="108"/>
      <c r="P946" s="108"/>
      <c r="Q946" s="108"/>
      <c r="R946" s="108"/>
      <c r="S946" s="110"/>
      <c r="T946" s="110"/>
      <c r="U946" s="110"/>
      <c r="V946" s="108"/>
      <c r="W946" s="110"/>
      <c r="X946" s="110"/>
      <c r="Y946" s="110"/>
      <c r="Z946" s="108"/>
      <c r="AA946" s="110"/>
      <c r="AB946" s="110"/>
      <c r="AC946" s="110"/>
      <c r="AD946" s="110"/>
      <c r="AE946" s="110"/>
      <c r="AF946" s="110"/>
      <c r="AG946" s="110"/>
      <c r="AH946" s="110"/>
      <c r="AI946" s="110"/>
      <c r="AJ946" s="110"/>
      <c r="AK946" s="110"/>
      <c r="AL946" s="108"/>
    </row>
    <row r="947" spans="1:59" x14ac:dyDescent="0.2">
      <c r="F947" s="107"/>
      <c r="G947" s="108"/>
      <c r="H947" s="109"/>
      <c r="I947" s="108"/>
      <c r="J947" s="110"/>
      <c r="K947" s="110"/>
      <c r="L947" s="108"/>
      <c r="M947" s="110"/>
      <c r="N947" s="110"/>
      <c r="O947" s="108"/>
      <c r="P947" s="108"/>
      <c r="Q947" s="108"/>
      <c r="R947" s="108"/>
      <c r="S947" s="110"/>
      <c r="T947" s="110"/>
      <c r="U947" s="110"/>
      <c r="V947" s="108"/>
      <c r="W947" s="110"/>
      <c r="X947" s="110"/>
      <c r="Y947" s="110"/>
      <c r="Z947" s="108"/>
      <c r="AA947" s="110"/>
      <c r="AB947" s="110"/>
      <c r="AC947" s="110"/>
      <c r="AD947" s="110"/>
      <c r="AE947" s="110"/>
      <c r="AF947" s="110"/>
      <c r="AG947" s="110"/>
      <c r="AH947" s="110"/>
      <c r="AI947" s="110"/>
      <c r="AJ947" s="110"/>
      <c r="AK947" s="110"/>
      <c r="AL947" s="108"/>
    </row>
    <row r="948" spans="1:59" x14ac:dyDescent="0.2">
      <c r="A948" s="98">
        <v>19</v>
      </c>
      <c r="C948" s="98" t="s">
        <v>948</v>
      </c>
      <c r="D948" s="98" t="s">
        <v>948</v>
      </c>
      <c r="F948" s="107" t="s">
        <v>948</v>
      </c>
      <c r="G948" s="108" t="s">
        <v>948</v>
      </c>
      <c r="H948" s="109">
        <v>73147</v>
      </c>
      <c r="I948" s="108">
        <v>0.11</v>
      </c>
      <c r="J948" s="110">
        <v>131373</v>
      </c>
      <c r="K948" s="110">
        <v>1303763</v>
      </c>
      <c r="L948" s="108">
        <v>0.10076447943376211</v>
      </c>
      <c r="M948" s="110">
        <v>53023</v>
      </c>
      <c r="N948" s="110">
        <v>1303763</v>
      </c>
      <c r="O948" s="108">
        <v>4.0669201380925828E-2</v>
      </c>
      <c r="P948" s="108">
        <v>2.983333333333333E-2</v>
      </c>
      <c r="Q948" s="108">
        <v>0.33500000000000002</v>
      </c>
      <c r="R948" s="108">
        <v>4.7274201463716477E-2</v>
      </c>
      <c r="S948" s="110">
        <v>145119</v>
      </c>
      <c r="T948" s="110">
        <v>649969</v>
      </c>
      <c r="U948" s="110">
        <v>2140476</v>
      </c>
      <c r="V948" s="108">
        <v>0.37145382615829375</v>
      </c>
      <c r="W948" s="110">
        <v>123412</v>
      </c>
      <c r="X948" s="110">
        <v>23671</v>
      </c>
      <c r="Y948" s="110">
        <v>1427175</v>
      </c>
      <c r="Z948" s="108">
        <v>6.9887014556729202E-2</v>
      </c>
      <c r="AA948" s="110">
        <v>43083</v>
      </c>
      <c r="AB948" s="110">
        <v>36121</v>
      </c>
      <c r="AC948" s="110">
        <v>29598</v>
      </c>
      <c r="AD948" s="110">
        <v>26918</v>
      </c>
      <c r="AE948" s="110">
        <v>20003</v>
      </c>
      <c r="AF948" s="110">
        <v>64825</v>
      </c>
      <c r="AG948" s="110">
        <v>49366</v>
      </c>
      <c r="AH948" s="110">
        <v>23587</v>
      </c>
      <c r="AI948" s="110">
        <v>9141</v>
      </c>
      <c r="AJ948" s="110">
        <v>2290</v>
      </c>
      <c r="AK948" s="110">
        <v>1303763</v>
      </c>
      <c r="AL948" s="108">
        <v>0.23388606671611328</v>
      </c>
    </row>
    <row r="952" spans="1:59" x14ac:dyDescent="0.2">
      <c r="G952" s="153">
        <v>0</v>
      </c>
      <c r="H952" s="109">
        <f>_xlfn.PERCENTILE.INC(H$6:H$945,$G$952)</f>
        <v>17500</v>
      </c>
      <c r="I952" s="108">
        <f>_xlfn.PERCENTILE.INC(I$6:I$945,$G$952)</f>
        <v>0</v>
      </c>
      <c r="L952" s="108">
        <f>_xlfn.PERCENTILE.INC(L$6:L$945,$G$952)</f>
        <v>0</v>
      </c>
      <c r="O952" s="108">
        <f>_xlfn.PERCENTILE.INC(O$6:O$945,$G$952)</f>
        <v>0</v>
      </c>
      <c r="P952" s="108">
        <f>_xlfn.PERCENTILE.INC(P$6:P$945,$G$952)</f>
        <v>0</v>
      </c>
      <c r="Q952" s="108">
        <f>_xlfn.PERCENTILE.INC(Q$6:Q$945,$G$952)</f>
        <v>0.10199999999999999</v>
      </c>
      <c r="R952" s="108">
        <f>_xlfn.PERCENTILE.INC(R$6:R$945,$G$952)</f>
        <v>-0.79617834394904463</v>
      </c>
      <c r="V952" s="108">
        <f>_xlfn.PERCENTILE.INC(V$6:V$945,$G$952)</f>
        <v>2.046783625730994E-2</v>
      </c>
      <c r="Z952" s="108">
        <f>_xlfn.PERCENTILE.INC(Z$6:Z$945,$G$952)</f>
        <v>0</v>
      </c>
      <c r="AL952" s="108">
        <f>_xlfn.PERCENTILE.INC(AL$6:AL$945,$G$952)</f>
        <v>0</v>
      </c>
    </row>
    <row r="953" spans="1:59" x14ac:dyDescent="0.2">
      <c r="G953" s="153">
        <v>0.33333333332999998</v>
      </c>
      <c r="H953" s="109">
        <f>_xlfn.PERCENTILE.INC(H$6:H$945,$G$953)</f>
        <v>57500</v>
      </c>
      <c r="I953" s="108">
        <f>_xlfn.PERCENTILE.INC(I$6:I$945,$G$953)</f>
        <v>6.8000000000000005E-2</v>
      </c>
      <c r="L953" s="108">
        <f>_xlfn.PERCENTILE.INC(L$6:L$945,$G$953)</f>
        <v>6.7796610168596144E-2</v>
      </c>
      <c r="O953" s="108">
        <f>_xlfn.PERCENTILE.INC(O$6:O$945,$G$953)</f>
        <v>2.247191011235955E-2</v>
      </c>
      <c r="P953" s="108">
        <f>_xlfn.PERCENTILE.INC(P$6:P$945,$G$953)</f>
        <v>1.3000000000000001E-2</v>
      </c>
      <c r="Q953" s="108">
        <f>_xlfn.PERCENTILE.INC(Q$6:Q$945,$G$953)</f>
        <v>0.31</v>
      </c>
      <c r="R953" s="108">
        <f>_xlfn.PERCENTILE.INC(R$6:R$945,$G$953)</f>
        <v>-7.5091575091823196E-2</v>
      </c>
      <c r="V953" s="108">
        <f>_xlfn.PERCENTILE.INC(V$6:V$945,$G$953)</f>
        <v>0.41308089500848871</v>
      </c>
      <c r="Z953" s="108">
        <f>_xlfn.PERCENTILE.INC(Z$6:Z$945,$G$953)</f>
        <v>5.3763440859526029E-2</v>
      </c>
      <c r="AL953" s="108">
        <f>_xlfn.PERCENTILE.INC(AL$6:AL$945,$G$953)</f>
        <v>0.14520547945191647</v>
      </c>
    </row>
    <row r="954" spans="1:59" x14ac:dyDescent="0.2">
      <c r="G954" s="153">
        <v>0.66666666659999996</v>
      </c>
      <c r="H954" s="109">
        <f>_xlfn.PERCENTILE.INC(H$6:H$945,$G$954)</f>
        <v>71347.333319471174</v>
      </c>
      <c r="I954" s="108">
        <f>_xlfn.PERCENTILE.INC(I$6:I$945,$G$954)</f>
        <v>0.127</v>
      </c>
      <c r="L954" s="108">
        <f>_xlfn.PERCENTILE.INC(L$6:L$945,$G$954)</f>
        <v>0.12751677850821233</v>
      </c>
      <c r="O954" s="108">
        <f>_xlfn.PERCENTILE.INC(O$6:O$945,$G$954)</f>
        <v>5.1410658299159223E-2</v>
      </c>
      <c r="P954" s="108">
        <f>_xlfn.PERCENTILE.INC(P$6:P$945,$G$954)</f>
        <v>3.9E-2</v>
      </c>
      <c r="Q954" s="108">
        <f>_xlfn.PERCENTILE.INC(Q$6:Q$945,$G$954)</f>
        <v>0.39200000000000002</v>
      </c>
      <c r="R954" s="108">
        <f>_xlfn.PERCENTILE.INC(R$6:R$945,$G$954)</f>
        <v>2.2105553681714728E-3</v>
      </c>
      <c r="V954" s="108">
        <f>_xlfn.PERCENTILE.INC(V$6:V$945,$G$954)</f>
        <v>0.50955414010679012</v>
      </c>
      <c r="Z954" s="108">
        <f>_xlfn.PERCENTILE.INC(Z$6:Z$945,$G$954)</f>
        <v>0.11224489795396805</v>
      </c>
      <c r="AL954" s="108">
        <f>_xlfn.PERCENTILE.INC(AL$6:AL$945,$G$954)</f>
        <v>0.2133333333228673</v>
      </c>
    </row>
    <row r="955" spans="1:59" x14ac:dyDescent="0.2">
      <c r="G955" s="153">
        <v>1</v>
      </c>
      <c r="H955" s="109">
        <f>_xlfn.PERCENTILE.INC(H$6:H$945,$G$955)</f>
        <v>163000</v>
      </c>
      <c r="I955" s="108">
        <f>_xlfn.PERCENTILE.INC(I$6:I$945,$G$955)</f>
        <v>0.6</v>
      </c>
      <c r="L955" s="108">
        <f>_xlfn.PERCENTILE.INC(L$6:L$945,$G$955)</f>
        <v>1</v>
      </c>
      <c r="O955" s="108">
        <f>_xlfn.PERCENTILE.INC(O$6:O$945,$G$955)</f>
        <v>0.43478260869565216</v>
      </c>
      <c r="P955" s="108">
        <f>_xlfn.PERCENTILE.INC(P$6:P$945,$G$955)</f>
        <v>0.44400000000000001</v>
      </c>
      <c r="Q955" s="108">
        <f>_xlfn.PERCENTILE.INC(Q$6:Q$945,$G$955)</f>
        <v>1</v>
      </c>
      <c r="R955" s="108">
        <f>_xlfn.PERCENTILE.INC(R$6:R$945,$G$955)</f>
        <v>1.3174114021571648</v>
      </c>
      <c r="V955" s="108">
        <f>_xlfn.PERCENTILE.INC(V$6:V$945,$G$955)</f>
        <v>1</v>
      </c>
      <c r="Z955" s="108">
        <f>_xlfn.PERCENTILE.INC(Z$6:Z$945,$G$955)</f>
        <v>0.66666666666666663</v>
      </c>
      <c r="AL955" s="108">
        <f>_xlfn.PERCENTILE.INC(AL$6:AL$945,$G$955)</f>
        <v>0.546875</v>
      </c>
    </row>
  </sheetData>
  <autoFilter ref="A5:BG946" xr:uid="{73D5B598-CE01-417D-82F3-13B72B98E7DE}">
    <sortState xmlns:xlrd2="http://schemas.microsoft.com/office/spreadsheetml/2017/richdata2" ref="A6:BG946">
      <sortCondition ref="C5:C946"/>
    </sortState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C7AE-1673-4E23-A033-140BE083BC6F}">
  <dimension ref="D3:F23"/>
  <sheetViews>
    <sheetView workbookViewId="0">
      <selection activeCell="F18" sqref="F18:F19"/>
    </sheetView>
  </sheetViews>
  <sheetFormatPr defaultRowHeight="12.75" x14ac:dyDescent="0.2"/>
  <cols>
    <col min="4" max="4" width="28.140625" bestFit="1" customWidth="1"/>
    <col min="5" max="5" width="10.140625" customWidth="1"/>
    <col min="6" max="6" width="8.5703125" bestFit="1" customWidth="1"/>
  </cols>
  <sheetData>
    <row r="3" spans="4:6" x14ac:dyDescent="0.2">
      <c r="D3" s="126" t="s">
        <v>3111</v>
      </c>
    </row>
    <row r="4" spans="4:6" ht="25.5" x14ac:dyDescent="0.2">
      <c r="D4" s="127" t="s">
        <v>3108</v>
      </c>
      <c r="E4" s="128" t="s">
        <v>3110</v>
      </c>
      <c r="F4" s="129" t="s">
        <v>3109</v>
      </c>
    </row>
    <row r="5" spans="4:6" x14ac:dyDescent="0.2">
      <c r="D5" t="s">
        <v>3095</v>
      </c>
      <c r="E5" s="97">
        <v>19565</v>
      </c>
      <c r="F5" s="1">
        <f>E5/$E$23</f>
        <v>3.5465106794110239E-2</v>
      </c>
    </row>
    <row r="6" spans="4:6" x14ac:dyDescent="0.2">
      <c r="D6" t="s">
        <v>3096</v>
      </c>
      <c r="E6" s="97">
        <v>67887</v>
      </c>
      <c r="F6" s="1">
        <f t="shared" ref="F6:F22" si="0">E6/$E$23</f>
        <v>0.1230574855574629</v>
      </c>
    </row>
    <row r="7" spans="4:6" x14ac:dyDescent="0.2">
      <c r="D7" t="s">
        <v>3097</v>
      </c>
      <c r="E7" s="97">
        <v>7365</v>
      </c>
      <c r="F7" s="1">
        <f t="shared" si="0"/>
        <v>1.3350396705270733E-2</v>
      </c>
    </row>
    <row r="8" spans="4:6" x14ac:dyDescent="0.2">
      <c r="D8" t="s">
        <v>3098</v>
      </c>
      <c r="E8" s="97">
        <v>18601</v>
      </c>
      <c r="F8" s="1">
        <f t="shared" si="0"/>
        <v>3.3717682160860948E-2</v>
      </c>
    </row>
    <row r="9" spans="4:6" x14ac:dyDescent="0.2">
      <c r="D9" t="s">
        <v>3099</v>
      </c>
      <c r="E9" s="97">
        <v>440</v>
      </c>
      <c r="F9" s="1">
        <f t="shared" si="0"/>
        <v>7.9757970812208048E-4</v>
      </c>
    </row>
    <row r="10" spans="4:6" x14ac:dyDescent="0.2">
      <c r="D10" t="s">
        <v>3100</v>
      </c>
      <c r="E10" s="97">
        <v>214113</v>
      </c>
      <c r="F10" s="1">
        <f t="shared" si="0"/>
        <v>0.38811860010259774</v>
      </c>
    </row>
    <row r="11" spans="4:6" x14ac:dyDescent="0.2">
      <c r="D11" t="s">
        <v>3101</v>
      </c>
      <c r="E11" s="97">
        <v>15392</v>
      </c>
      <c r="F11" s="1">
        <f t="shared" si="0"/>
        <v>2.7900788335034232E-2</v>
      </c>
    </row>
    <row r="12" spans="4:6" x14ac:dyDescent="0.2">
      <c r="D12" t="s">
        <v>3102</v>
      </c>
      <c r="E12" s="97">
        <v>24064</v>
      </c>
      <c r="F12" s="1">
        <f t="shared" si="0"/>
        <v>4.3620359309658512E-2</v>
      </c>
    </row>
    <row r="13" spans="4:6" x14ac:dyDescent="0.2">
      <c r="D13" t="s">
        <v>3103</v>
      </c>
      <c r="E13" s="97">
        <v>12799</v>
      </c>
      <c r="F13" s="1">
        <f t="shared" si="0"/>
        <v>2.3200506100578427E-2</v>
      </c>
    </row>
    <row r="14" spans="4:6" x14ac:dyDescent="0.2">
      <c r="D14" t="s">
        <v>3104</v>
      </c>
      <c r="E14" s="97">
        <v>10147</v>
      </c>
      <c r="F14" s="1">
        <f t="shared" si="0"/>
        <v>1.8393275677988069E-2</v>
      </c>
    </row>
    <row r="15" spans="4:6" x14ac:dyDescent="0.2">
      <c r="D15" t="s">
        <v>3105</v>
      </c>
      <c r="E15" s="97">
        <v>5543</v>
      </c>
      <c r="F15" s="1">
        <f t="shared" si="0"/>
        <v>1.004769164118339E-2</v>
      </c>
    </row>
    <row r="16" spans="4:6" x14ac:dyDescent="0.2">
      <c r="D16" t="s">
        <v>3106</v>
      </c>
      <c r="E16" s="97">
        <v>23940</v>
      </c>
      <c r="F16" s="1">
        <f t="shared" si="0"/>
        <v>4.3395586846460471E-2</v>
      </c>
    </row>
    <row r="17" spans="4:6" x14ac:dyDescent="0.2">
      <c r="D17" t="s">
        <v>3107</v>
      </c>
      <c r="E17" s="97">
        <v>68723</v>
      </c>
      <c r="F17" s="1">
        <f t="shared" si="0"/>
        <v>0.12457288700289486</v>
      </c>
    </row>
    <row r="18" spans="4:6" x14ac:dyDescent="0.2">
      <c r="D18" t="s">
        <v>3094</v>
      </c>
      <c r="E18" s="97">
        <v>1743</v>
      </c>
      <c r="F18" s="1">
        <f t="shared" si="0"/>
        <v>3.1595032528563324E-3</v>
      </c>
    </row>
    <row r="19" spans="4:6" x14ac:dyDescent="0.2">
      <c r="D19" t="s">
        <v>3093</v>
      </c>
      <c r="E19" s="97">
        <v>10517</v>
      </c>
      <c r="F19" s="1">
        <f t="shared" si="0"/>
        <v>1.9063967705272546E-2</v>
      </c>
    </row>
    <row r="20" spans="4:6" x14ac:dyDescent="0.2">
      <c r="D20" t="s">
        <v>3092</v>
      </c>
      <c r="E20" s="97">
        <v>41287</v>
      </c>
      <c r="F20" s="1">
        <f t="shared" si="0"/>
        <v>7.4840166839173494E-2</v>
      </c>
    </row>
    <row r="21" spans="4:6" x14ac:dyDescent="0.2">
      <c r="D21" t="s">
        <v>3091</v>
      </c>
      <c r="E21" s="97">
        <v>9543</v>
      </c>
      <c r="F21" s="1">
        <f t="shared" si="0"/>
        <v>1.7298416260475031E-2</v>
      </c>
    </row>
    <row r="22" spans="4:6" x14ac:dyDescent="0.2">
      <c r="D22" s="130" t="s">
        <v>3090</v>
      </c>
      <c r="E22" s="131">
        <v>0</v>
      </c>
      <c r="F22" s="132">
        <f t="shared" si="0"/>
        <v>0</v>
      </c>
    </row>
    <row r="23" spans="4:6" x14ac:dyDescent="0.2">
      <c r="E23" s="97">
        <f>SUM(E5:E22)</f>
        <v>551669</v>
      </c>
    </row>
  </sheetData>
  <sortState xmlns:xlrd2="http://schemas.microsoft.com/office/spreadsheetml/2017/richdata2" ref="D5:D22">
    <sortCondition ref="D5:D2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7" ma:contentTypeDescription="Create a new document." ma:contentTypeScope="" ma:versionID="6d4188c71877746736e702f04ef2af30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d1fabe48f22b23a8eb1fe1ea13fdcb7d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676354e-5db9-4a8f-9aa9-473b0fdc0c56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902371-e9a1-4774-b6f8-4323d749ace1" xsi:nil="true"/>
    <lcf76f155ced4ddcb4097134ff3c332f xmlns="671fdf05-166f-4ee6-a01a-142d0de070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7F739-A948-49D5-8465-C8D86D143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fdf05-166f-4ee6-a01a-142d0de070d3"/>
    <ds:schemaRef ds:uri="04902371-e9a1-4774-b6f8-4323d749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876ED4-9CAE-4DD3-BF49-8C3A14B03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C54DFD-7AF1-4D53-80AA-E00989A32D10}">
  <ds:schemaRefs>
    <ds:schemaRef ds:uri="671fdf05-166f-4ee6-a01a-142d0de070d3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04902371-e9a1-4774-b6f8-4323d749ace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</vt:lpstr>
      <vt:lpstr>FY26 - by "Place"</vt:lpstr>
      <vt:lpstr>dim</vt:lpstr>
      <vt:lpstr>FY26 - for Large Service Area</vt:lpstr>
      <vt:lpstr>SA_DATA</vt:lpstr>
      <vt:lpstr>WRA Communities</vt:lpstr>
      <vt:lpstr>pctile_for_pts</vt:lpstr>
      <vt:lpstr>'FY26 - by "Place"'!Print_Area</vt:lpstr>
      <vt:lpstr>'FY26 - for Large Service Area'!Print_Area</vt:lpstr>
      <vt:lpstr>Instructions!Print_Area</vt:lpstr>
      <vt:lpstr>SA_DATA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Smith</dc:creator>
  <cp:keywords/>
  <dc:description/>
  <cp:lastModifiedBy>Aaron Smith</cp:lastModifiedBy>
  <cp:revision/>
  <dcterms:created xsi:type="dcterms:W3CDTF">2022-05-09T14:56:46Z</dcterms:created>
  <dcterms:modified xsi:type="dcterms:W3CDTF">2025-04-04T14:38:21Z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0x010100200AB56F06A8514890C651776EEEBC1C</vt:lpwstr>
  </property>
  <property fmtid="{D5CDD505-2E9C-101B-9397-08002B2CF9AE}" pid="3" name="MediaServiceImageTags">
    <vt:lpwstr/>
  </property>
</Properties>
</file>