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owa1-my.sharepoint.com/personal/carol_wells_iowafinance_com/Documents/Documents/Carol's stuff/HOME/Website/2024 Websit update/Homebuyer-General tab/"/>
    </mc:Choice>
  </mc:AlternateContent>
  <xr:revisionPtr revIDLastSave="0" documentId="8_{7E8A4416-A0CD-4D93-B818-F387D62F86F1}" xr6:coauthVersionLast="47" xr6:coauthVersionMax="47" xr10:uidLastSave="{00000000-0000-0000-0000-000000000000}"/>
  <bookViews>
    <workbookView xWindow="31140" yWindow="2865" windowWidth="21600" windowHeight="1129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Sheet1!$A$3:$D$20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16" i="1" l="1"/>
  <c r="C18" i="1" s="1"/>
  <c r="C15" i="1"/>
  <c r="C19" i="1" l="1"/>
  <c r="C20" i="1" s="1"/>
</calcChain>
</file>

<file path=xl/sharedStrings.xml><?xml version="1.0" encoding="utf-8"?>
<sst xmlns="http://schemas.openxmlformats.org/spreadsheetml/2006/main" count="15" uniqueCount="15">
  <si>
    <t>Inputs</t>
  </si>
  <si>
    <t>HOME down-payment assistance</t>
  </si>
  <si>
    <t>All other HOME funds utilized (excluding downpayment assistance)</t>
  </si>
  <si>
    <t>Calculations from Inputs Above</t>
  </si>
  <si>
    <t>Total HOME funds utilized</t>
  </si>
  <si>
    <t>Total Development costs (Includes rehab if applicable)</t>
  </si>
  <si>
    <t>Below market Sale price subsidy (Subject to HOME mortgage)</t>
  </si>
  <si>
    <t>Development Subsidy (Not subject to HOME mortgage)</t>
  </si>
  <si>
    <t>HOME Mortgage - Lesser of (HOME below market subsidy + HOME down-payment) or Total HOME funds utilized</t>
  </si>
  <si>
    <t>HOME Affordability Period</t>
  </si>
  <si>
    <t>Preliminary HOME Mortgage Worksheet</t>
  </si>
  <si>
    <t>As-Is Appraisal</t>
  </si>
  <si>
    <t>After-Rehab Appraisal</t>
  </si>
  <si>
    <t>(If not assisted with HOME funds for rehab, enter As-Is Appraisal)</t>
  </si>
  <si>
    <t>Contract Sales Price (From Settlement Disclosure Statement)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</si>
</sst>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164" fontId="3" fillId="3" borderId="2" xfId="0" applyNumberFormat="1" applyFont="1" applyFill="1" applyBorder="1" applyAlignment="1" applyProtection="1">
      <alignment vertical="center" wrapText="1"/>
      <protection locked="0"/>
    </xf>
    <xf numFmtId="0" fontId="3" fillId="0" borderId="3" xfId="0" applyFont="1" applyBorder="1" applyAlignment="1">
      <alignment vertical="center" wrapText="1"/>
    </xf>
    <xf numFmtId="164" fontId="3" fillId="3" borderId="4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3" fillId="4" borderId="4" xfId="0" applyFont="1" applyFill="1" applyBorder="1" applyAlignment="1">
      <alignment vertical="center" wrapText="1"/>
    </xf>
    <xf numFmtId="164" fontId="3" fillId="4" borderId="5" xfId="0" applyNumberFormat="1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164" fontId="4" fillId="4" borderId="5" xfId="0" applyNumberFormat="1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14" fontId="0" fillId="0" borderId="0" xfId="0" applyNumberFormat="1" applyAlignment="1">
      <alignment horizontal="left"/>
    </xf>
    <xf numFmtId="0" fontId="3" fillId="5" borderId="2" xfId="0" applyFont="1" applyFill="1" applyBorder="1" applyAlignment="1">
      <alignment vertical="center" wrapText="1"/>
    </xf>
    <xf numFmtId="0" fontId="3" fillId="6" borderId="3" xfId="0" applyFont="1" applyFill="1" applyBorder="1" applyAlignment="1">
      <alignment vertical="center" wrapText="1"/>
    </xf>
    <xf numFmtId="0" fontId="3" fillId="6" borderId="8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3" borderId="4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vertical="center" wrapText="1"/>
    </xf>
  </cellXfs>
  <cellStyles count="1"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&quot;$&quot;#,##0"/>
      <fill>
        <patternFill patternType="solid">
          <fgColor indexed="64"/>
          <bgColor rgb="FFF2F2F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F2F2F2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1489122</xdr:colOff>
      <xdr:row>1</xdr:row>
      <xdr:rowOff>28575</xdr:rowOff>
    </xdr:from>
    <xdr:to>
      <xdr:col>2</xdr:col>
      <xdr:colOff>171450</xdr:colOff>
      <xdr:row>1</xdr:row>
      <xdr:rowOff>1276350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89D6287-442E-698A-A520-728B6D24D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8722" y="219075"/>
          <a:ext cx="2778078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5" displayName="Table5" ref="B15:C20" headerRowCount="0" totalsRowShown="0" headerRowBorderDxfId="5" tableBorderDxfId="4" totalsRowBorderDxfId="3">
  <tableColumns count="2">
    <tableColumn id="1" xr3:uid="{00000000-0010-0000-0000-000001000000}" name="Column1" headerRowDxfId="2" dataDxfId="1"/>
    <tableColumn id="2" xr3:uid="{00000000-0010-0000-0000-000002000000}" name="Column2" headerRow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C24"/>
  <sheetViews>
    <sheetView showGridLines="0" tabSelected="1" workbookViewId="0">
      <selection activeCell="D2" sqref="D2"/>
    </sheetView>
  </sheetViews>
  <sheetFormatPr defaultRowHeight="15" x14ac:dyDescent="0.25"/>
  <cols>
    <col min="2" max="2" width="61.42578125" customWidth="1"/>
    <col min="3" max="3" width="37.140625" customWidth="1"/>
  </cols>
  <sheetData>
    <row r="2" spans="2:3" ht="113.25" customHeight="1" x14ac:dyDescent="0.25">
      <c r="C2" s="20"/>
    </row>
    <row r="3" spans="2:3" ht="23.25" x14ac:dyDescent="0.25">
      <c r="B3" s="22" t="s">
        <v>10</v>
      </c>
      <c r="C3" s="23"/>
    </row>
    <row r="4" spans="2:3" x14ac:dyDescent="0.25">
      <c r="B4" s="21" t="s">
        <v>0</v>
      </c>
      <c r="C4" s="21"/>
    </row>
    <row r="5" spans="2:3" x14ac:dyDescent="0.25">
      <c r="B5" s="1"/>
      <c r="C5" s="1"/>
    </row>
    <row r="6" spans="2:3" ht="24" customHeight="1" x14ac:dyDescent="0.25">
      <c r="B6" s="2" t="s">
        <v>14</v>
      </c>
      <c r="C6" s="3"/>
    </row>
    <row r="7" spans="2:3" ht="24.75" customHeight="1" x14ac:dyDescent="0.25">
      <c r="B7" s="4" t="s">
        <v>1</v>
      </c>
      <c r="C7" s="3"/>
    </row>
    <row r="8" spans="2:3" ht="24.75" customHeight="1" x14ac:dyDescent="0.25">
      <c r="B8" s="2" t="s">
        <v>2</v>
      </c>
      <c r="C8" s="5"/>
    </row>
    <row r="9" spans="2:3" ht="24.75" customHeight="1" x14ac:dyDescent="0.25">
      <c r="B9" s="17" t="s">
        <v>11</v>
      </c>
      <c r="C9" s="5"/>
    </row>
    <row r="10" spans="2:3" ht="17.25" customHeight="1" x14ac:dyDescent="0.25">
      <c r="B10" s="18" t="s">
        <v>12</v>
      </c>
      <c r="C10" s="24"/>
    </row>
    <row r="11" spans="2:3" ht="20.25" customHeight="1" x14ac:dyDescent="0.25">
      <c r="B11" s="19" t="s">
        <v>13</v>
      </c>
      <c r="C11" s="24"/>
    </row>
    <row r="12" spans="2:3" x14ac:dyDescent="0.25">
      <c r="B12" s="25"/>
      <c r="C12" s="25"/>
    </row>
    <row r="13" spans="2:3" x14ac:dyDescent="0.25">
      <c r="B13" s="21" t="s">
        <v>3</v>
      </c>
      <c r="C13" s="21"/>
    </row>
    <row r="14" spans="2:3" x14ac:dyDescent="0.25">
      <c r="B14" s="6"/>
      <c r="C14" s="6"/>
    </row>
    <row r="15" spans="2:3" ht="24.75" customHeight="1" x14ac:dyDescent="0.25">
      <c r="B15" s="7" t="s">
        <v>4</v>
      </c>
      <c r="C15" s="8">
        <f>C7+C8</f>
        <v>0</v>
      </c>
    </row>
    <row r="16" spans="2:3" ht="27.75" customHeight="1" x14ac:dyDescent="0.25">
      <c r="B16" s="9" t="s">
        <v>5</v>
      </c>
      <c r="C16" s="10">
        <f>C6+C8</f>
        <v>0</v>
      </c>
    </row>
    <row r="17" spans="2:3" ht="27.75" customHeight="1" x14ac:dyDescent="0.25">
      <c r="B17" s="7" t="s">
        <v>6</v>
      </c>
      <c r="C17" s="8">
        <f>C10-C9</f>
        <v>0</v>
      </c>
    </row>
    <row r="18" spans="2:3" ht="26.25" customHeight="1" x14ac:dyDescent="0.25">
      <c r="B18" s="9" t="s">
        <v>7</v>
      </c>
      <c r="C18" s="10">
        <f>IF(C16-C10&gt;0,C16-C10,0)</f>
        <v>0</v>
      </c>
    </row>
    <row r="19" spans="2:3" ht="33.75" customHeight="1" x14ac:dyDescent="0.25">
      <c r="B19" s="7" t="s">
        <v>8</v>
      </c>
      <c r="C19" s="11">
        <f>MIN((C17+C7),C15)</f>
        <v>0</v>
      </c>
    </row>
    <row r="20" spans="2:3" ht="30.75" customHeight="1" x14ac:dyDescent="0.25">
      <c r="B20" s="12" t="s">
        <v>9</v>
      </c>
      <c r="C20" s="13" t="str">
        <f>IF(AND(C19&gt;=15000, C19&lt;=40000),"10 Years",IF(C19&gt;40000,"15 Years",IF(AND(C19&lt;15000,C19&gt;0),"5 Years"," " )))</f>
        <v xml:space="preserve"> </v>
      </c>
    </row>
    <row r="21" spans="2:3" x14ac:dyDescent="0.25">
      <c r="B21" s="14"/>
      <c r="C21" s="15"/>
    </row>
    <row r="24" spans="2:3" x14ac:dyDescent="0.25">
      <c r="B24" s="16">
        <v>42480</v>
      </c>
    </row>
  </sheetData>
  <sheetProtection selectLockedCells="1"/>
  <mergeCells count="5">
    <mergeCell ref="B13:C13"/>
    <mergeCell ref="B3:C3"/>
    <mergeCell ref="B4:C4"/>
    <mergeCell ref="C10:C11"/>
    <mergeCell ref="B12:C12"/>
  </mergeCells>
  <pageMargins left="0.7" right="0.7" top="0.75" bottom="0.75" header="0.3" footer="0.3"/>
  <pageSetup scale="77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 Floyd</dc:creator>
  <cp:lastModifiedBy>Carol Wells</cp:lastModifiedBy>
  <cp:lastPrinted>2014-04-08T18:07:06Z</cp:lastPrinted>
  <dcterms:created xsi:type="dcterms:W3CDTF">2014-04-08T17:59:56Z</dcterms:created>
  <dcterms:modified xsi:type="dcterms:W3CDTF">2024-10-01T21:20:37Z</dcterms:modified>
  <cp:contentStatus/>
</cp:coreProperties>
</file>